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 Jawaban Permohonan Informasi dari Komponen\"/>
    </mc:Choice>
  </mc:AlternateContent>
  <bookViews>
    <workbookView xWindow="0" yWindow="0" windowWidth="20490" windowHeight="7650" tabRatio="896" firstSheet="1" activeTab="2"/>
  </bookViews>
  <sheets>
    <sheet name="OPINI Total" sheetId="1" r:id="rId1"/>
    <sheet name="OPINI PerProv" sheetId="2" r:id="rId2"/>
    <sheet name="OPINI Rinci v1" sheetId="3" r:id="rId3"/>
    <sheet name="OPINI 2010" sheetId="4" state="hidden" r:id="rId4"/>
    <sheet name="Opini Rinci v2 " sheetId="5" r:id="rId5"/>
    <sheet name="Lembar1" sheetId="6" r:id="rId6"/>
  </sheets>
  <definedNames>
    <definedName name="_xlnm._FilterDatabase" localSheetId="3" hidden="1">'OPINI 2010'!$A$6:$AW$581</definedName>
    <definedName name="_xlnm._FilterDatabase" localSheetId="2" hidden="1">'OPINI Rinci v1'!$A$7:$CD$614</definedName>
    <definedName name="_xlnm._FilterDatabase" localSheetId="4" hidden="1">'Opini Rinci v2 '!$K$1:$K$629</definedName>
    <definedName name="_xlnm.Print_Area" localSheetId="3">'OPINI 2010'!$B$1:$AM$586</definedName>
    <definedName name="_xlnm.Print_Area" localSheetId="1">'OPINI PerProv'!$B$1:$AP$42</definedName>
    <definedName name="_xlnm.Print_Area" localSheetId="2">'OPINI Rinci v1'!$B$1:$CD$618</definedName>
    <definedName name="_xlnm.Print_Area" localSheetId="4">'Opini Rinci v2 '!$A$1:$Q$616</definedName>
    <definedName name="_xlnm.Print_Area" localSheetId="0">'OPINI Total'!$A$1:$G$27</definedName>
    <definedName name="_xlnm.Print_Titles" localSheetId="3">'OPINI 2010'!$1:$5</definedName>
    <definedName name="_xlnm.Print_Titles" localSheetId="1">'OPINI PerProv'!$5:$6</definedName>
    <definedName name="_xlnm.Print_Titles" localSheetId="2">'OPINI Rinci v1'!$1:$6</definedName>
    <definedName name="_xlnm.Print_Titles" localSheetId="4">'Opini Rinci v2 '!$4:$4</definedName>
  </definedNames>
  <calcPr calcId="162913"/>
  <fileRecoveryPr repairLoad="1"/>
</workbook>
</file>

<file path=xl/calcChain.xml><?xml version="1.0" encoding="utf-8"?>
<calcChain xmlns="http://schemas.openxmlformats.org/spreadsheetml/2006/main">
  <c r="P620" i="5" l="1"/>
  <c r="L620" i="5"/>
  <c r="P619" i="5"/>
  <c r="L619" i="5"/>
  <c r="P618" i="5"/>
  <c r="L618" i="5"/>
  <c r="P616" i="5"/>
  <c r="L616" i="5"/>
  <c r="O614" i="5"/>
  <c r="K614" i="5"/>
  <c r="J614" i="5"/>
  <c r="I614" i="5"/>
  <c r="H614" i="5"/>
  <c r="G614" i="5"/>
  <c r="F614" i="5"/>
  <c r="O613" i="5"/>
  <c r="K613" i="5"/>
  <c r="J613" i="5"/>
  <c r="I613" i="5"/>
  <c r="H613" i="5"/>
  <c r="G613" i="5"/>
  <c r="F613" i="5"/>
  <c r="X612" i="5"/>
  <c r="W612" i="5"/>
  <c r="V612" i="5"/>
  <c r="U612" i="5"/>
  <c r="T612" i="5"/>
  <c r="S612" i="5"/>
  <c r="R612" i="5"/>
  <c r="Q612" i="5"/>
  <c r="O612" i="5"/>
  <c r="K612" i="5"/>
  <c r="J612" i="5"/>
  <c r="I612" i="5"/>
  <c r="H612" i="5"/>
  <c r="G612" i="5"/>
  <c r="F612" i="5"/>
  <c r="X611" i="5"/>
  <c r="W611" i="5"/>
  <c r="V611" i="5"/>
  <c r="U611" i="5"/>
  <c r="T611" i="5"/>
  <c r="S611" i="5"/>
  <c r="R611" i="5"/>
  <c r="Q611" i="5"/>
  <c r="O611" i="5"/>
  <c r="K611" i="5"/>
  <c r="J611" i="5"/>
  <c r="I611" i="5"/>
  <c r="H611" i="5"/>
  <c r="G611" i="5"/>
  <c r="F611" i="5"/>
  <c r="X610" i="5"/>
  <c r="W610" i="5"/>
  <c r="V610" i="5"/>
  <c r="U610" i="5"/>
  <c r="T610" i="5"/>
  <c r="S610" i="5"/>
  <c r="R610" i="5"/>
  <c r="Q610" i="5"/>
  <c r="O610" i="5"/>
  <c r="K610" i="5"/>
  <c r="J610" i="5"/>
  <c r="I610" i="5"/>
  <c r="H610" i="5"/>
  <c r="G610" i="5"/>
  <c r="F610" i="5"/>
  <c r="X609" i="5"/>
  <c r="W609" i="5"/>
  <c r="V609" i="5"/>
  <c r="U609" i="5"/>
  <c r="T609" i="5"/>
  <c r="S609" i="5"/>
  <c r="R609" i="5"/>
  <c r="Q609" i="5"/>
  <c r="O609" i="5"/>
  <c r="K609" i="5"/>
  <c r="J609" i="5"/>
  <c r="I609" i="5"/>
  <c r="H609" i="5"/>
  <c r="G609" i="5"/>
  <c r="F609" i="5"/>
  <c r="X608" i="5"/>
  <c r="W608" i="5"/>
  <c r="V608" i="5"/>
  <c r="U608" i="5"/>
  <c r="T608" i="5"/>
  <c r="S608" i="5"/>
  <c r="R608" i="5"/>
  <c r="Q608" i="5"/>
  <c r="O608" i="5"/>
  <c r="K608" i="5"/>
  <c r="J608" i="5"/>
  <c r="I608" i="5"/>
  <c r="H608" i="5"/>
  <c r="G608" i="5"/>
  <c r="F608" i="5"/>
  <c r="X607" i="5"/>
  <c r="W607" i="5"/>
  <c r="V607" i="5"/>
  <c r="U607" i="5"/>
  <c r="T607" i="5"/>
  <c r="S607" i="5"/>
  <c r="R607" i="5"/>
  <c r="Q607" i="5"/>
  <c r="O607" i="5"/>
  <c r="K607" i="5"/>
  <c r="J607" i="5"/>
  <c r="I607" i="5"/>
  <c r="H607" i="5"/>
  <c r="G607" i="5"/>
  <c r="F607" i="5"/>
  <c r="X606" i="5"/>
  <c r="W606" i="5"/>
  <c r="V606" i="5"/>
  <c r="U606" i="5"/>
  <c r="T606" i="5"/>
  <c r="S606" i="5"/>
  <c r="R606" i="5"/>
  <c r="Q606" i="5"/>
  <c r="O606" i="5"/>
  <c r="K606" i="5"/>
  <c r="J606" i="5"/>
  <c r="I606" i="5"/>
  <c r="H606" i="5"/>
  <c r="G606" i="5"/>
  <c r="F606" i="5"/>
  <c r="X605" i="5"/>
  <c r="W605" i="5"/>
  <c r="V605" i="5"/>
  <c r="U605" i="5"/>
  <c r="T605" i="5"/>
  <c r="S605" i="5"/>
  <c r="R605" i="5"/>
  <c r="Q605" i="5"/>
  <c r="O605" i="5"/>
  <c r="K605" i="5"/>
  <c r="J605" i="5"/>
  <c r="I605" i="5"/>
  <c r="H605" i="5"/>
  <c r="G605" i="5"/>
  <c r="F605" i="5"/>
  <c r="X604" i="5"/>
  <c r="W604" i="5"/>
  <c r="V604" i="5"/>
  <c r="U604" i="5"/>
  <c r="T604" i="5"/>
  <c r="S604" i="5"/>
  <c r="R604" i="5"/>
  <c r="Q604" i="5"/>
  <c r="O604" i="5"/>
  <c r="K604" i="5"/>
  <c r="J604" i="5"/>
  <c r="I604" i="5"/>
  <c r="H604" i="5"/>
  <c r="G604" i="5"/>
  <c r="F604" i="5"/>
  <c r="X603" i="5"/>
  <c r="W603" i="5"/>
  <c r="V603" i="5"/>
  <c r="U603" i="5"/>
  <c r="T603" i="5"/>
  <c r="S603" i="5"/>
  <c r="R603" i="5"/>
  <c r="Q603" i="5"/>
  <c r="O603" i="5"/>
  <c r="K603" i="5"/>
  <c r="J603" i="5"/>
  <c r="I603" i="5"/>
  <c r="H603" i="5"/>
  <c r="G603" i="5"/>
  <c r="F603" i="5"/>
  <c r="X602" i="5"/>
  <c r="W602" i="5"/>
  <c r="V602" i="5"/>
  <c r="U602" i="5"/>
  <c r="T602" i="5"/>
  <c r="S602" i="5"/>
  <c r="R602" i="5"/>
  <c r="Q602" i="5"/>
  <c r="O602" i="5"/>
  <c r="K602" i="5"/>
  <c r="J602" i="5"/>
  <c r="I602" i="5"/>
  <c r="H602" i="5"/>
  <c r="G602" i="5"/>
  <c r="F602" i="5"/>
  <c r="X601" i="5"/>
  <c r="W601" i="5"/>
  <c r="V601" i="5"/>
  <c r="U601" i="5"/>
  <c r="T601" i="5"/>
  <c r="S601" i="5"/>
  <c r="R601" i="5"/>
  <c r="Q601" i="5"/>
  <c r="O601" i="5"/>
  <c r="K601" i="5"/>
  <c r="J601" i="5"/>
  <c r="I601" i="5"/>
  <c r="H601" i="5"/>
  <c r="G601" i="5"/>
  <c r="F601" i="5"/>
  <c r="A600" i="5"/>
  <c r="Q599" i="5"/>
  <c r="G599" i="5"/>
  <c r="X598" i="5"/>
  <c r="W598" i="5"/>
  <c r="V598" i="5"/>
  <c r="U598" i="5"/>
  <c r="T598" i="5"/>
  <c r="S598" i="5"/>
  <c r="R598" i="5"/>
  <c r="Q598" i="5"/>
  <c r="O598" i="5"/>
  <c r="K598" i="5"/>
  <c r="J598" i="5"/>
  <c r="I598" i="5"/>
  <c r="H598" i="5"/>
  <c r="G598" i="5"/>
  <c r="F598" i="5"/>
  <c r="X597" i="5"/>
  <c r="W597" i="5"/>
  <c r="V597" i="5"/>
  <c r="U597" i="5"/>
  <c r="T597" i="5"/>
  <c r="S597" i="5"/>
  <c r="R597" i="5"/>
  <c r="Q597" i="5"/>
  <c r="O597" i="5"/>
  <c r="K597" i="5"/>
  <c r="J597" i="5"/>
  <c r="I597" i="5"/>
  <c r="H597" i="5"/>
  <c r="G597" i="5"/>
  <c r="F597" i="5"/>
  <c r="X596" i="5"/>
  <c r="W596" i="5"/>
  <c r="V596" i="5"/>
  <c r="U596" i="5"/>
  <c r="T596" i="5"/>
  <c r="S596" i="5"/>
  <c r="R596" i="5"/>
  <c r="Q596" i="5"/>
  <c r="O596" i="5"/>
  <c r="K596" i="5"/>
  <c r="J596" i="5"/>
  <c r="I596" i="5"/>
  <c r="H596" i="5"/>
  <c r="G596" i="5"/>
  <c r="F596" i="5"/>
  <c r="X595" i="5"/>
  <c r="W595" i="5"/>
  <c r="V595" i="5"/>
  <c r="U595" i="5"/>
  <c r="T595" i="5"/>
  <c r="S595" i="5"/>
  <c r="R595" i="5"/>
  <c r="Q595" i="5"/>
  <c r="O595" i="5"/>
  <c r="K595" i="5"/>
  <c r="J595" i="5"/>
  <c r="I595" i="5"/>
  <c r="H595" i="5"/>
  <c r="G595" i="5"/>
  <c r="F595" i="5"/>
  <c r="X594" i="5"/>
  <c r="W594" i="5"/>
  <c r="V594" i="5"/>
  <c r="U594" i="5"/>
  <c r="T594" i="5"/>
  <c r="S594" i="5"/>
  <c r="R594" i="5"/>
  <c r="Q594" i="5"/>
  <c r="O594" i="5"/>
  <c r="K594" i="5"/>
  <c r="J594" i="5"/>
  <c r="I594" i="5"/>
  <c r="H594" i="5"/>
  <c r="G594" i="5"/>
  <c r="F594" i="5"/>
  <c r="X593" i="5"/>
  <c r="W593" i="5"/>
  <c r="V593" i="5"/>
  <c r="U593" i="5"/>
  <c r="T593" i="5"/>
  <c r="S593" i="5"/>
  <c r="R593" i="5"/>
  <c r="Q593" i="5"/>
  <c r="O593" i="5"/>
  <c r="K593" i="5"/>
  <c r="J593" i="5"/>
  <c r="I593" i="5"/>
  <c r="H593" i="5"/>
  <c r="G593" i="5"/>
  <c r="F593" i="5"/>
  <c r="X592" i="5"/>
  <c r="W592" i="5"/>
  <c r="V592" i="5"/>
  <c r="U592" i="5"/>
  <c r="T592" i="5"/>
  <c r="S592" i="5"/>
  <c r="R592" i="5"/>
  <c r="Q592" i="5"/>
  <c r="O592" i="5"/>
  <c r="K592" i="5"/>
  <c r="J592" i="5"/>
  <c r="I592" i="5"/>
  <c r="H592" i="5"/>
  <c r="G592" i="5"/>
  <c r="F592" i="5"/>
  <c r="X591" i="5"/>
  <c r="W591" i="5"/>
  <c r="V591" i="5"/>
  <c r="U591" i="5"/>
  <c r="T591" i="5"/>
  <c r="S591" i="5"/>
  <c r="R591" i="5"/>
  <c r="Q591" i="5"/>
  <c r="O591" i="5"/>
  <c r="K591" i="5"/>
  <c r="J591" i="5"/>
  <c r="I591" i="5"/>
  <c r="H591" i="5"/>
  <c r="G591" i="5"/>
  <c r="F591" i="5"/>
  <c r="X590" i="5"/>
  <c r="W590" i="5"/>
  <c r="V590" i="5"/>
  <c r="U590" i="5"/>
  <c r="T590" i="5"/>
  <c r="S590" i="5"/>
  <c r="R590" i="5"/>
  <c r="Q590" i="5"/>
  <c r="O590" i="5"/>
  <c r="K590" i="5"/>
  <c r="J590" i="5"/>
  <c r="I590" i="5"/>
  <c r="H590" i="5"/>
  <c r="G590" i="5"/>
  <c r="F590" i="5"/>
  <c r="X589" i="5"/>
  <c r="W589" i="5"/>
  <c r="V589" i="5"/>
  <c r="U589" i="5"/>
  <c r="T589" i="5"/>
  <c r="S589" i="5"/>
  <c r="R589" i="5"/>
  <c r="Q589" i="5"/>
  <c r="O589" i="5"/>
  <c r="K589" i="5"/>
  <c r="J589" i="5"/>
  <c r="I589" i="5"/>
  <c r="H589" i="5"/>
  <c r="G589" i="5"/>
  <c r="F589" i="5"/>
  <c r="X588" i="5"/>
  <c r="W588" i="5"/>
  <c r="V588" i="5"/>
  <c r="U588" i="5"/>
  <c r="T588" i="5"/>
  <c r="S588" i="5"/>
  <c r="R588" i="5"/>
  <c r="Q588" i="5"/>
  <c r="O588" i="5"/>
  <c r="K588" i="5"/>
  <c r="J588" i="5"/>
  <c r="I588" i="5"/>
  <c r="H588" i="5"/>
  <c r="G588" i="5"/>
  <c r="F588" i="5"/>
  <c r="X587" i="5"/>
  <c r="W587" i="5"/>
  <c r="V587" i="5"/>
  <c r="U587" i="5"/>
  <c r="T587" i="5"/>
  <c r="S587" i="5"/>
  <c r="R587" i="5"/>
  <c r="Q587" i="5"/>
  <c r="O587" i="5"/>
  <c r="K587" i="5"/>
  <c r="J587" i="5"/>
  <c r="I587" i="5"/>
  <c r="H587" i="5"/>
  <c r="G587" i="5"/>
  <c r="F587" i="5"/>
  <c r="X586" i="5"/>
  <c r="W586" i="5"/>
  <c r="V586" i="5"/>
  <c r="U586" i="5"/>
  <c r="T586" i="5"/>
  <c r="S586" i="5"/>
  <c r="R586" i="5"/>
  <c r="Q586" i="5"/>
  <c r="O586" i="5"/>
  <c r="K586" i="5"/>
  <c r="J586" i="5"/>
  <c r="I586" i="5"/>
  <c r="H586" i="5"/>
  <c r="G586" i="5"/>
  <c r="F586" i="5"/>
  <c r="X585" i="5"/>
  <c r="W585" i="5"/>
  <c r="V585" i="5"/>
  <c r="U585" i="5"/>
  <c r="T585" i="5"/>
  <c r="S585" i="5"/>
  <c r="R585" i="5"/>
  <c r="Q585" i="5"/>
  <c r="O585" i="5"/>
  <c r="K585" i="5"/>
  <c r="J585" i="5"/>
  <c r="I585" i="5"/>
  <c r="H585" i="5"/>
  <c r="G585" i="5"/>
  <c r="F585" i="5"/>
  <c r="X584" i="5"/>
  <c r="W584" i="5"/>
  <c r="V584" i="5"/>
  <c r="U584" i="5"/>
  <c r="T584" i="5"/>
  <c r="S584" i="5"/>
  <c r="R584" i="5"/>
  <c r="Q584" i="5"/>
  <c r="O584" i="5"/>
  <c r="K584" i="5"/>
  <c r="J584" i="5"/>
  <c r="I584" i="5"/>
  <c r="H584" i="5"/>
  <c r="G584" i="5"/>
  <c r="F584" i="5"/>
  <c r="X583" i="5"/>
  <c r="W583" i="5"/>
  <c r="V583" i="5"/>
  <c r="U583" i="5"/>
  <c r="T583" i="5"/>
  <c r="S583" i="5"/>
  <c r="R583" i="5"/>
  <c r="Q583" i="5"/>
  <c r="O583" i="5"/>
  <c r="K583" i="5"/>
  <c r="J583" i="5"/>
  <c r="I583" i="5"/>
  <c r="H583" i="5"/>
  <c r="G583" i="5"/>
  <c r="F583" i="5"/>
  <c r="X582" i="5"/>
  <c r="W582" i="5"/>
  <c r="V582" i="5"/>
  <c r="U582" i="5"/>
  <c r="T582" i="5"/>
  <c r="S582" i="5"/>
  <c r="R582" i="5"/>
  <c r="Q582" i="5"/>
  <c r="O582" i="5"/>
  <c r="K582" i="5"/>
  <c r="J582" i="5"/>
  <c r="I582" i="5"/>
  <c r="H582" i="5"/>
  <c r="G582" i="5"/>
  <c r="F582" i="5"/>
  <c r="X581" i="5"/>
  <c r="W581" i="5"/>
  <c r="V581" i="5"/>
  <c r="U581" i="5"/>
  <c r="T581" i="5"/>
  <c r="S581" i="5"/>
  <c r="R581" i="5"/>
  <c r="Q581" i="5"/>
  <c r="O581" i="5"/>
  <c r="K581" i="5"/>
  <c r="J581" i="5"/>
  <c r="I581" i="5"/>
  <c r="H581" i="5"/>
  <c r="G581" i="5"/>
  <c r="F581" i="5"/>
  <c r="X580" i="5"/>
  <c r="W580" i="5"/>
  <c r="V580" i="5"/>
  <c r="U580" i="5"/>
  <c r="T580" i="5"/>
  <c r="S580" i="5"/>
  <c r="R580" i="5"/>
  <c r="Q580" i="5"/>
  <c r="O580" i="5"/>
  <c r="K580" i="5"/>
  <c r="J580" i="5"/>
  <c r="I580" i="5"/>
  <c r="H580" i="5"/>
  <c r="G580" i="5"/>
  <c r="F580" i="5"/>
  <c r="X579" i="5"/>
  <c r="W579" i="5"/>
  <c r="V579" i="5"/>
  <c r="U579" i="5"/>
  <c r="T579" i="5"/>
  <c r="S579" i="5"/>
  <c r="R579" i="5"/>
  <c r="Q579" i="5"/>
  <c r="O579" i="5"/>
  <c r="K579" i="5"/>
  <c r="J579" i="5"/>
  <c r="I579" i="5"/>
  <c r="H579" i="5"/>
  <c r="G579" i="5"/>
  <c r="F579" i="5"/>
  <c r="X578" i="5"/>
  <c r="W578" i="5"/>
  <c r="V578" i="5"/>
  <c r="U578" i="5"/>
  <c r="T578" i="5"/>
  <c r="S578" i="5"/>
  <c r="R578" i="5"/>
  <c r="Q578" i="5"/>
  <c r="O578" i="5"/>
  <c r="K578" i="5"/>
  <c r="J578" i="5"/>
  <c r="I578" i="5"/>
  <c r="H578" i="5"/>
  <c r="G578" i="5"/>
  <c r="F578" i="5"/>
  <c r="X577" i="5"/>
  <c r="W577" i="5"/>
  <c r="V577" i="5"/>
  <c r="U577" i="5"/>
  <c r="T577" i="5"/>
  <c r="S577" i="5"/>
  <c r="R577" i="5"/>
  <c r="Q577" i="5"/>
  <c r="O577" i="5"/>
  <c r="K577" i="5"/>
  <c r="J577" i="5"/>
  <c r="I577" i="5"/>
  <c r="H577" i="5"/>
  <c r="G577" i="5"/>
  <c r="F577" i="5"/>
  <c r="X576" i="5"/>
  <c r="W576" i="5"/>
  <c r="V576" i="5"/>
  <c r="U576" i="5"/>
  <c r="T576" i="5"/>
  <c r="S576" i="5"/>
  <c r="R576" i="5"/>
  <c r="Q576" i="5"/>
  <c r="O576" i="5"/>
  <c r="K576" i="5"/>
  <c r="J576" i="5"/>
  <c r="I576" i="5"/>
  <c r="H576" i="5"/>
  <c r="G576" i="5"/>
  <c r="F576" i="5"/>
  <c r="X575" i="5"/>
  <c r="W575" i="5"/>
  <c r="V575" i="5"/>
  <c r="U575" i="5"/>
  <c r="T575" i="5"/>
  <c r="S575" i="5"/>
  <c r="R575" i="5"/>
  <c r="Q575" i="5"/>
  <c r="O575" i="5"/>
  <c r="K575" i="5"/>
  <c r="J575" i="5"/>
  <c r="I575" i="5"/>
  <c r="H575" i="5"/>
  <c r="G575" i="5"/>
  <c r="F575" i="5"/>
  <c r="X574" i="5"/>
  <c r="W574" i="5"/>
  <c r="V574" i="5"/>
  <c r="U574" i="5"/>
  <c r="T574" i="5"/>
  <c r="S574" i="5"/>
  <c r="R574" i="5"/>
  <c r="Q574" i="5"/>
  <c r="O574" i="5"/>
  <c r="K574" i="5"/>
  <c r="J574" i="5"/>
  <c r="I574" i="5"/>
  <c r="H574" i="5"/>
  <c r="G574" i="5"/>
  <c r="F574" i="5"/>
  <c r="X573" i="5"/>
  <c r="W573" i="5"/>
  <c r="V573" i="5"/>
  <c r="U573" i="5"/>
  <c r="T573" i="5"/>
  <c r="S573" i="5"/>
  <c r="R573" i="5"/>
  <c r="Q573" i="5"/>
  <c r="O573" i="5"/>
  <c r="K573" i="5"/>
  <c r="J573" i="5"/>
  <c r="I573" i="5"/>
  <c r="H573" i="5"/>
  <c r="G573" i="5"/>
  <c r="F573" i="5"/>
  <c r="X572" i="5"/>
  <c r="W572" i="5"/>
  <c r="V572" i="5"/>
  <c r="U572" i="5"/>
  <c r="T572" i="5"/>
  <c r="S572" i="5"/>
  <c r="R572" i="5"/>
  <c r="Q572" i="5"/>
  <c r="O572" i="5"/>
  <c r="K572" i="5"/>
  <c r="J572" i="5"/>
  <c r="I572" i="5"/>
  <c r="H572" i="5"/>
  <c r="G572" i="5"/>
  <c r="F572" i="5"/>
  <c r="X571" i="5"/>
  <c r="W571" i="5"/>
  <c r="V571" i="5"/>
  <c r="U571" i="5"/>
  <c r="T571" i="5"/>
  <c r="S571" i="5"/>
  <c r="R571" i="5"/>
  <c r="Q571" i="5"/>
  <c r="O571" i="5"/>
  <c r="K571" i="5"/>
  <c r="J571" i="5"/>
  <c r="I571" i="5"/>
  <c r="H571" i="5"/>
  <c r="G571" i="5"/>
  <c r="F571" i="5"/>
  <c r="X570" i="5"/>
  <c r="W570" i="5"/>
  <c r="V570" i="5"/>
  <c r="U570" i="5"/>
  <c r="T570" i="5"/>
  <c r="S570" i="5"/>
  <c r="R570" i="5"/>
  <c r="Q570" i="5"/>
  <c r="O570" i="5"/>
  <c r="K570" i="5"/>
  <c r="J570" i="5"/>
  <c r="I570" i="5"/>
  <c r="H570" i="5"/>
  <c r="G570" i="5"/>
  <c r="F570" i="5"/>
  <c r="X569" i="5"/>
  <c r="W569" i="5"/>
  <c r="V569" i="5"/>
  <c r="U569" i="5"/>
  <c r="T569" i="5"/>
  <c r="S569" i="5"/>
  <c r="R569" i="5"/>
  <c r="Q569" i="5"/>
  <c r="O569" i="5"/>
  <c r="K569" i="5"/>
  <c r="J569" i="5"/>
  <c r="I569" i="5"/>
  <c r="H569" i="5"/>
  <c r="G569" i="5"/>
  <c r="F569" i="5"/>
  <c r="A568" i="5"/>
  <c r="Q567" i="5"/>
  <c r="G567" i="5"/>
  <c r="A567" i="5"/>
  <c r="O566" i="5"/>
  <c r="K566" i="5"/>
  <c r="J566" i="5"/>
  <c r="I566" i="5"/>
  <c r="H566" i="5"/>
  <c r="G566" i="5"/>
  <c r="F566" i="5"/>
  <c r="X565" i="5"/>
  <c r="W565" i="5"/>
  <c r="V565" i="5"/>
  <c r="U565" i="5"/>
  <c r="T565" i="5"/>
  <c r="S565" i="5"/>
  <c r="R565" i="5"/>
  <c r="Q565" i="5"/>
  <c r="O565" i="5"/>
  <c r="K565" i="5"/>
  <c r="J565" i="5"/>
  <c r="I565" i="5"/>
  <c r="H565" i="5"/>
  <c r="G565" i="5"/>
  <c r="F565" i="5"/>
  <c r="X564" i="5"/>
  <c r="W564" i="5"/>
  <c r="V564" i="5"/>
  <c r="U564" i="5"/>
  <c r="T564" i="5"/>
  <c r="S564" i="5"/>
  <c r="R564" i="5"/>
  <c r="Q564" i="5"/>
  <c r="O564" i="5"/>
  <c r="K564" i="5"/>
  <c r="J564" i="5"/>
  <c r="I564" i="5"/>
  <c r="H564" i="5"/>
  <c r="G564" i="5"/>
  <c r="F564" i="5"/>
  <c r="X563" i="5"/>
  <c r="W563" i="5"/>
  <c r="V563" i="5"/>
  <c r="U563" i="5"/>
  <c r="T563" i="5"/>
  <c r="S563" i="5"/>
  <c r="R563" i="5"/>
  <c r="Q563" i="5"/>
  <c r="O563" i="5"/>
  <c r="K563" i="5"/>
  <c r="J563" i="5"/>
  <c r="I563" i="5"/>
  <c r="H563" i="5"/>
  <c r="G563" i="5"/>
  <c r="F563" i="5"/>
  <c r="X562" i="5"/>
  <c r="W562" i="5"/>
  <c r="V562" i="5"/>
  <c r="U562" i="5"/>
  <c r="T562" i="5"/>
  <c r="S562" i="5"/>
  <c r="R562" i="5"/>
  <c r="Q562" i="5"/>
  <c r="O562" i="5"/>
  <c r="K562" i="5"/>
  <c r="J562" i="5"/>
  <c r="I562" i="5"/>
  <c r="H562" i="5"/>
  <c r="G562" i="5"/>
  <c r="F562" i="5"/>
  <c r="X561" i="5"/>
  <c r="W561" i="5"/>
  <c r="V561" i="5"/>
  <c r="U561" i="5"/>
  <c r="T561" i="5"/>
  <c r="S561" i="5"/>
  <c r="R561" i="5"/>
  <c r="Q561" i="5"/>
  <c r="O561" i="5"/>
  <c r="K561" i="5"/>
  <c r="J561" i="5"/>
  <c r="I561" i="5"/>
  <c r="H561" i="5"/>
  <c r="G561" i="5"/>
  <c r="F561" i="5"/>
  <c r="X560" i="5"/>
  <c r="W560" i="5"/>
  <c r="V560" i="5"/>
  <c r="U560" i="5"/>
  <c r="T560" i="5"/>
  <c r="S560" i="5"/>
  <c r="R560" i="5"/>
  <c r="Q560" i="5"/>
  <c r="O560" i="5"/>
  <c r="K560" i="5"/>
  <c r="J560" i="5"/>
  <c r="I560" i="5"/>
  <c r="H560" i="5"/>
  <c r="G560" i="5"/>
  <c r="F560" i="5"/>
  <c r="X559" i="5"/>
  <c r="W559" i="5"/>
  <c r="V559" i="5"/>
  <c r="U559" i="5"/>
  <c r="T559" i="5"/>
  <c r="S559" i="5"/>
  <c r="R559" i="5"/>
  <c r="Q559" i="5"/>
  <c r="O559" i="5"/>
  <c r="K559" i="5"/>
  <c r="J559" i="5"/>
  <c r="I559" i="5"/>
  <c r="H559" i="5"/>
  <c r="G559" i="5"/>
  <c r="F559" i="5"/>
  <c r="X558" i="5"/>
  <c r="W558" i="5"/>
  <c r="V558" i="5"/>
  <c r="U558" i="5"/>
  <c r="T558" i="5"/>
  <c r="S558" i="5"/>
  <c r="R558" i="5"/>
  <c r="Q558" i="5"/>
  <c r="O558" i="5"/>
  <c r="K558" i="5"/>
  <c r="J558" i="5"/>
  <c r="I558" i="5"/>
  <c r="H558" i="5"/>
  <c r="G558" i="5"/>
  <c r="F558" i="5"/>
  <c r="X557" i="5"/>
  <c r="W557" i="5"/>
  <c r="V557" i="5"/>
  <c r="U557" i="5"/>
  <c r="T557" i="5"/>
  <c r="S557" i="5"/>
  <c r="R557" i="5"/>
  <c r="Q557" i="5"/>
  <c r="O557" i="5"/>
  <c r="K557" i="5"/>
  <c r="J557" i="5"/>
  <c r="I557" i="5"/>
  <c r="H557" i="5"/>
  <c r="G557" i="5"/>
  <c r="F557" i="5"/>
  <c r="X556" i="5"/>
  <c r="W556" i="5"/>
  <c r="V556" i="5"/>
  <c r="U556" i="5"/>
  <c r="T556" i="5"/>
  <c r="S556" i="5"/>
  <c r="R556" i="5"/>
  <c r="Q556" i="5"/>
  <c r="O556" i="5"/>
  <c r="K556" i="5"/>
  <c r="J556" i="5"/>
  <c r="I556" i="5"/>
  <c r="H556" i="5"/>
  <c r="G556" i="5"/>
  <c r="F556" i="5"/>
  <c r="A555" i="5"/>
  <c r="Q554" i="5"/>
  <c r="G554" i="5"/>
  <c r="X553" i="5"/>
  <c r="W553" i="5"/>
  <c r="V553" i="5"/>
  <c r="U553" i="5"/>
  <c r="T553" i="5"/>
  <c r="S553" i="5"/>
  <c r="R553" i="5"/>
  <c r="Q553" i="5"/>
  <c r="O553" i="5"/>
  <c r="K553" i="5"/>
  <c r="J553" i="5"/>
  <c r="I553" i="5"/>
  <c r="H553" i="5"/>
  <c r="G553" i="5"/>
  <c r="F553" i="5"/>
  <c r="X552" i="5"/>
  <c r="W552" i="5"/>
  <c r="V552" i="5"/>
  <c r="U552" i="5"/>
  <c r="T552" i="5"/>
  <c r="S552" i="5"/>
  <c r="R552" i="5"/>
  <c r="Q552" i="5"/>
  <c r="O552" i="5"/>
  <c r="K552" i="5"/>
  <c r="J552" i="5"/>
  <c r="I552" i="5"/>
  <c r="H552" i="5"/>
  <c r="G552" i="5"/>
  <c r="F552" i="5"/>
  <c r="X551" i="5"/>
  <c r="W551" i="5"/>
  <c r="V551" i="5"/>
  <c r="U551" i="5"/>
  <c r="T551" i="5"/>
  <c r="S551" i="5"/>
  <c r="R551" i="5"/>
  <c r="Q551" i="5"/>
  <c r="O551" i="5"/>
  <c r="K551" i="5"/>
  <c r="J551" i="5"/>
  <c r="I551" i="5"/>
  <c r="H551" i="5"/>
  <c r="G551" i="5"/>
  <c r="F551" i="5"/>
  <c r="X550" i="5"/>
  <c r="W550" i="5"/>
  <c r="V550" i="5"/>
  <c r="U550" i="5"/>
  <c r="T550" i="5"/>
  <c r="S550" i="5"/>
  <c r="R550" i="5"/>
  <c r="Q550" i="5"/>
  <c r="O550" i="5"/>
  <c r="K550" i="5"/>
  <c r="J550" i="5"/>
  <c r="I550" i="5"/>
  <c r="H550" i="5"/>
  <c r="G550" i="5"/>
  <c r="F550" i="5"/>
  <c r="X549" i="5"/>
  <c r="W549" i="5"/>
  <c r="V549" i="5"/>
  <c r="U549" i="5"/>
  <c r="T549" i="5"/>
  <c r="S549" i="5"/>
  <c r="R549" i="5"/>
  <c r="Q549" i="5"/>
  <c r="O549" i="5"/>
  <c r="K549" i="5"/>
  <c r="J549" i="5"/>
  <c r="I549" i="5"/>
  <c r="H549" i="5"/>
  <c r="G549" i="5"/>
  <c r="F549" i="5"/>
  <c r="X548" i="5"/>
  <c r="W548" i="5"/>
  <c r="V548" i="5"/>
  <c r="U548" i="5"/>
  <c r="T548" i="5"/>
  <c r="S548" i="5"/>
  <c r="R548" i="5"/>
  <c r="Q548" i="5"/>
  <c r="O548" i="5"/>
  <c r="K548" i="5"/>
  <c r="J548" i="5"/>
  <c r="I548" i="5"/>
  <c r="H548" i="5"/>
  <c r="G548" i="5"/>
  <c r="F548" i="5"/>
  <c r="X547" i="5"/>
  <c r="W547" i="5"/>
  <c r="V547" i="5"/>
  <c r="U547" i="5"/>
  <c r="T547" i="5"/>
  <c r="S547" i="5"/>
  <c r="R547" i="5"/>
  <c r="Q547" i="5"/>
  <c r="O547" i="5"/>
  <c r="K547" i="5"/>
  <c r="J547" i="5"/>
  <c r="I547" i="5"/>
  <c r="H547" i="5"/>
  <c r="G547" i="5"/>
  <c r="F547" i="5"/>
  <c r="X546" i="5"/>
  <c r="W546" i="5"/>
  <c r="V546" i="5"/>
  <c r="U546" i="5"/>
  <c r="T546" i="5"/>
  <c r="S546" i="5"/>
  <c r="R546" i="5"/>
  <c r="Q546" i="5"/>
  <c r="O546" i="5"/>
  <c r="K546" i="5"/>
  <c r="J546" i="5"/>
  <c r="I546" i="5"/>
  <c r="H546" i="5"/>
  <c r="G546" i="5"/>
  <c r="F546" i="5"/>
  <c r="X545" i="5"/>
  <c r="W545" i="5"/>
  <c r="V545" i="5"/>
  <c r="U545" i="5"/>
  <c r="T545" i="5"/>
  <c r="S545" i="5"/>
  <c r="R545" i="5"/>
  <c r="Q545" i="5"/>
  <c r="O545" i="5"/>
  <c r="K545" i="5"/>
  <c r="J545" i="5"/>
  <c r="I545" i="5"/>
  <c r="H545" i="5"/>
  <c r="G545" i="5"/>
  <c r="F545" i="5"/>
  <c r="X544" i="5"/>
  <c r="W544" i="5"/>
  <c r="V544" i="5"/>
  <c r="U544" i="5"/>
  <c r="T544" i="5"/>
  <c r="S544" i="5"/>
  <c r="R544" i="5"/>
  <c r="Q544" i="5"/>
  <c r="O544" i="5"/>
  <c r="K544" i="5"/>
  <c r="J544" i="5"/>
  <c r="I544" i="5"/>
  <c r="H544" i="5"/>
  <c r="G544" i="5"/>
  <c r="F544" i="5"/>
  <c r="X543" i="5"/>
  <c r="W543" i="5"/>
  <c r="V543" i="5"/>
  <c r="U543" i="5"/>
  <c r="T543" i="5"/>
  <c r="S543" i="5"/>
  <c r="R543" i="5"/>
  <c r="Q543" i="5"/>
  <c r="O543" i="5"/>
  <c r="K543" i="5"/>
  <c r="J543" i="5"/>
  <c r="I543" i="5"/>
  <c r="H543" i="5"/>
  <c r="G543" i="5"/>
  <c r="F543" i="5"/>
  <c r="X542" i="5"/>
  <c r="W542" i="5"/>
  <c r="V542" i="5"/>
  <c r="U542" i="5"/>
  <c r="T542" i="5"/>
  <c r="S542" i="5"/>
  <c r="R542" i="5"/>
  <c r="Q542" i="5"/>
  <c r="O542" i="5"/>
  <c r="K542" i="5"/>
  <c r="J542" i="5"/>
  <c r="I542" i="5"/>
  <c r="H542" i="5"/>
  <c r="G542" i="5"/>
  <c r="F542" i="5"/>
  <c r="A541" i="5"/>
  <c r="Q540" i="5"/>
  <c r="G540" i="5"/>
  <c r="A540" i="5"/>
  <c r="O539" i="5"/>
  <c r="K539" i="5"/>
  <c r="J539" i="5"/>
  <c r="I539" i="5"/>
  <c r="H539" i="5"/>
  <c r="G539" i="5"/>
  <c r="F539" i="5"/>
  <c r="X538" i="5"/>
  <c r="W538" i="5"/>
  <c r="V538" i="5"/>
  <c r="U538" i="5"/>
  <c r="T538" i="5"/>
  <c r="S538" i="5"/>
  <c r="R538" i="5"/>
  <c r="Q538" i="5"/>
  <c r="O538" i="5"/>
  <c r="K538" i="5"/>
  <c r="J538" i="5"/>
  <c r="I538" i="5"/>
  <c r="H538" i="5"/>
  <c r="G538" i="5"/>
  <c r="F538" i="5"/>
  <c r="X537" i="5"/>
  <c r="W537" i="5"/>
  <c r="V537" i="5"/>
  <c r="U537" i="5"/>
  <c r="T537" i="5"/>
  <c r="S537" i="5"/>
  <c r="R537" i="5"/>
  <c r="Q537" i="5"/>
  <c r="O537" i="5"/>
  <c r="K537" i="5"/>
  <c r="J537" i="5"/>
  <c r="I537" i="5"/>
  <c r="H537" i="5"/>
  <c r="G537" i="5"/>
  <c r="F537" i="5"/>
  <c r="X536" i="5"/>
  <c r="W536" i="5"/>
  <c r="V536" i="5"/>
  <c r="U536" i="5"/>
  <c r="T536" i="5"/>
  <c r="S536" i="5"/>
  <c r="R536" i="5"/>
  <c r="Q536" i="5"/>
  <c r="O536" i="5"/>
  <c r="K536" i="5"/>
  <c r="J536" i="5"/>
  <c r="I536" i="5"/>
  <c r="H536" i="5"/>
  <c r="G536" i="5"/>
  <c r="F536" i="5"/>
  <c r="X535" i="5"/>
  <c r="W535" i="5"/>
  <c r="V535" i="5"/>
  <c r="U535" i="5"/>
  <c r="T535" i="5"/>
  <c r="S535" i="5"/>
  <c r="R535" i="5"/>
  <c r="Q535" i="5"/>
  <c r="O535" i="5"/>
  <c r="K535" i="5"/>
  <c r="J535" i="5"/>
  <c r="I535" i="5"/>
  <c r="H535" i="5"/>
  <c r="G535" i="5"/>
  <c r="F535" i="5"/>
  <c r="X534" i="5"/>
  <c r="W534" i="5"/>
  <c r="V534" i="5"/>
  <c r="U534" i="5"/>
  <c r="T534" i="5"/>
  <c r="S534" i="5"/>
  <c r="R534" i="5"/>
  <c r="Q534" i="5"/>
  <c r="O534" i="5"/>
  <c r="K534" i="5"/>
  <c r="J534" i="5"/>
  <c r="I534" i="5"/>
  <c r="H534" i="5"/>
  <c r="G534" i="5"/>
  <c r="F534" i="5"/>
  <c r="X533" i="5"/>
  <c r="W533" i="5"/>
  <c r="V533" i="5"/>
  <c r="U533" i="5"/>
  <c r="T533" i="5"/>
  <c r="S533" i="5"/>
  <c r="R533" i="5"/>
  <c r="Q533" i="5"/>
  <c r="O533" i="5"/>
  <c r="K533" i="5"/>
  <c r="J533" i="5"/>
  <c r="I533" i="5"/>
  <c r="H533" i="5"/>
  <c r="G533" i="5"/>
  <c r="F533" i="5"/>
  <c r="X532" i="5"/>
  <c r="W532" i="5"/>
  <c r="V532" i="5"/>
  <c r="U532" i="5"/>
  <c r="T532" i="5"/>
  <c r="S532" i="5"/>
  <c r="R532" i="5"/>
  <c r="Q532" i="5"/>
  <c r="O532" i="5"/>
  <c r="K532" i="5"/>
  <c r="J532" i="5"/>
  <c r="I532" i="5"/>
  <c r="H532" i="5"/>
  <c r="G532" i="5"/>
  <c r="F532" i="5"/>
  <c r="X531" i="5"/>
  <c r="W531" i="5"/>
  <c r="V531" i="5"/>
  <c r="U531" i="5"/>
  <c r="T531" i="5"/>
  <c r="S531" i="5"/>
  <c r="R531" i="5"/>
  <c r="Q531" i="5"/>
  <c r="O531" i="5"/>
  <c r="K531" i="5"/>
  <c r="J531" i="5"/>
  <c r="I531" i="5"/>
  <c r="H531" i="5"/>
  <c r="G531" i="5"/>
  <c r="F531" i="5"/>
  <c r="X530" i="5"/>
  <c r="W530" i="5"/>
  <c r="V530" i="5"/>
  <c r="U530" i="5"/>
  <c r="T530" i="5"/>
  <c r="S530" i="5"/>
  <c r="R530" i="5"/>
  <c r="Q530" i="5"/>
  <c r="O530" i="5"/>
  <c r="K530" i="5"/>
  <c r="J530" i="5"/>
  <c r="I530" i="5"/>
  <c r="H530" i="5"/>
  <c r="G530" i="5"/>
  <c r="F530" i="5"/>
  <c r="X529" i="5"/>
  <c r="W529" i="5"/>
  <c r="V529" i="5"/>
  <c r="U529" i="5"/>
  <c r="T529" i="5"/>
  <c r="S529" i="5"/>
  <c r="R529" i="5"/>
  <c r="Q529" i="5"/>
  <c r="O529" i="5"/>
  <c r="K529" i="5"/>
  <c r="J529" i="5"/>
  <c r="I529" i="5"/>
  <c r="H529" i="5"/>
  <c r="G529" i="5"/>
  <c r="F529" i="5"/>
  <c r="X528" i="5"/>
  <c r="W528" i="5"/>
  <c r="V528" i="5"/>
  <c r="U528" i="5"/>
  <c r="T528" i="5"/>
  <c r="S528" i="5"/>
  <c r="R528" i="5"/>
  <c r="Q528" i="5"/>
  <c r="O528" i="5"/>
  <c r="K528" i="5"/>
  <c r="J528" i="5"/>
  <c r="I528" i="5"/>
  <c r="H528" i="5"/>
  <c r="G528" i="5"/>
  <c r="F528" i="5"/>
  <c r="X527" i="5"/>
  <c r="W527" i="5"/>
  <c r="V527" i="5"/>
  <c r="U527" i="5"/>
  <c r="T527" i="5"/>
  <c r="S527" i="5"/>
  <c r="R527" i="5"/>
  <c r="Q527" i="5"/>
  <c r="O527" i="5"/>
  <c r="K527" i="5"/>
  <c r="J527" i="5"/>
  <c r="I527" i="5"/>
  <c r="H527" i="5"/>
  <c r="G527" i="5"/>
  <c r="F527" i="5"/>
  <c r="X526" i="5"/>
  <c r="W526" i="5"/>
  <c r="V526" i="5"/>
  <c r="U526" i="5"/>
  <c r="T526" i="5"/>
  <c r="S526" i="5"/>
  <c r="R526" i="5"/>
  <c r="Q526" i="5"/>
  <c r="O526" i="5"/>
  <c r="K526" i="5"/>
  <c r="J526" i="5"/>
  <c r="I526" i="5"/>
  <c r="H526" i="5"/>
  <c r="G526" i="5"/>
  <c r="F526" i="5"/>
  <c r="X525" i="5"/>
  <c r="W525" i="5"/>
  <c r="V525" i="5"/>
  <c r="U525" i="5"/>
  <c r="T525" i="5"/>
  <c r="S525" i="5"/>
  <c r="R525" i="5"/>
  <c r="Q525" i="5"/>
  <c r="O525" i="5"/>
  <c r="K525" i="5"/>
  <c r="J525" i="5"/>
  <c r="I525" i="5"/>
  <c r="H525" i="5"/>
  <c r="G525" i="5"/>
  <c r="F525" i="5"/>
  <c r="X524" i="5"/>
  <c r="W524" i="5"/>
  <c r="V524" i="5"/>
  <c r="U524" i="5"/>
  <c r="T524" i="5"/>
  <c r="S524" i="5"/>
  <c r="R524" i="5"/>
  <c r="Q524" i="5"/>
  <c r="O524" i="5"/>
  <c r="K524" i="5"/>
  <c r="J524" i="5"/>
  <c r="I524" i="5"/>
  <c r="H524" i="5"/>
  <c r="G524" i="5"/>
  <c r="F524" i="5"/>
  <c r="X523" i="5"/>
  <c r="W523" i="5"/>
  <c r="V523" i="5"/>
  <c r="U523" i="5"/>
  <c r="T523" i="5"/>
  <c r="S523" i="5"/>
  <c r="R523" i="5"/>
  <c r="Q523" i="5"/>
  <c r="O523" i="5"/>
  <c r="K523" i="5"/>
  <c r="J523" i="5"/>
  <c r="I523" i="5"/>
  <c r="H523" i="5"/>
  <c r="G523" i="5"/>
  <c r="F523" i="5"/>
  <c r="X522" i="5"/>
  <c r="W522" i="5"/>
  <c r="V522" i="5"/>
  <c r="U522" i="5"/>
  <c r="T522" i="5"/>
  <c r="S522" i="5"/>
  <c r="R522" i="5"/>
  <c r="Q522" i="5"/>
  <c r="O522" i="5"/>
  <c r="K522" i="5"/>
  <c r="J522" i="5"/>
  <c r="I522" i="5"/>
  <c r="H522" i="5"/>
  <c r="G522" i="5"/>
  <c r="F522" i="5"/>
  <c r="X521" i="5"/>
  <c r="W521" i="5"/>
  <c r="V521" i="5"/>
  <c r="U521" i="5"/>
  <c r="T521" i="5"/>
  <c r="S521" i="5"/>
  <c r="R521" i="5"/>
  <c r="Q521" i="5"/>
  <c r="O521" i="5"/>
  <c r="K521" i="5"/>
  <c r="J521" i="5"/>
  <c r="I521" i="5"/>
  <c r="H521" i="5"/>
  <c r="G521" i="5"/>
  <c r="F521" i="5"/>
  <c r="X520" i="5"/>
  <c r="W520" i="5"/>
  <c r="V520" i="5"/>
  <c r="U520" i="5"/>
  <c r="T520" i="5"/>
  <c r="S520" i="5"/>
  <c r="R520" i="5"/>
  <c r="Q520" i="5"/>
  <c r="O520" i="5"/>
  <c r="K520" i="5"/>
  <c r="J520" i="5"/>
  <c r="I520" i="5"/>
  <c r="H520" i="5"/>
  <c r="G520" i="5"/>
  <c r="F520" i="5"/>
  <c r="X519" i="5"/>
  <c r="W519" i="5"/>
  <c r="V519" i="5"/>
  <c r="U519" i="5"/>
  <c r="T519" i="5"/>
  <c r="S519" i="5"/>
  <c r="R519" i="5"/>
  <c r="Q519" i="5"/>
  <c r="O519" i="5"/>
  <c r="K519" i="5"/>
  <c r="J519" i="5"/>
  <c r="I519" i="5"/>
  <c r="H519" i="5"/>
  <c r="G519" i="5"/>
  <c r="F519" i="5"/>
  <c r="X518" i="5"/>
  <c r="W518" i="5"/>
  <c r="V518" i="5"/>
  <c r="U518" i="5"/>
  <c r="T518" i="5"/>
  <c r="S518" i="5"/>
  <c r="R518" i="5"/>
  <c r="Q518" i="5"/>
  <c r="O518" i="5"/>
  <c r="K518" i="5"/>
  <c r="J518" i="5"/>
  <c r="I518" i="5"/>
  <c r="H518" i="5"/>
  <c r="G518" i="5"/>
  <c r="F518" i="5"/>
  <c r="X517" i="5"/>
  <c r="W517" i="5"/>
  <c r="V517" i="5"/>
  <c r="U517" i="5"/>
  <c r="T517" i="5"/>
  <c r="S517" i="5"/>
  <c r="R517" i="5"/>
  <c r="Q517" i="5"/>
  <c r="O517" i="5"/>
  <c r="K517" i="5"/>
  <c r="J517" i="5"/>
  <c r="I517" i="5"/>
  <c r="H517" i="5"/>
  <c r="G517" i="5"/>
  <c r="F517" i="5"/>
  <c r="A516" i="5"/>
  <c r="G515" i="5"/>
  <c r="A515" i="5"/>
  <c r="X514" i="5"/>
  <c r="W514" i="5"/>
  <c r="V514" i="5"/>
  <c r="U514" i="5"/>
  <c r="T514" i="5"/>
  <c r="S514" i="5"/>
  <c r="R514" i="5"/>
  <c r="Q514" i="5"/>
  <c r="O514" i="5"/>
  <c r="K514" i="5"/>
  <c r="J514" i="5"/>
  <c r="I514" i="5"/>
  <c r="H514" i="5"/>
  <c r="G514" i="5"/>
  <c r="F514" i="5"/>
  <c r="X513" i="5"/>
  <c r="W513" i="5"/>
  <c r="V513" i="5"/>
  <c r="U513" i="5"/>
  <c r="T513" i="5"/>
  <c r="S513" i="5"/>
  <c r="R513" i="5"/>
  <c r="Q513" i="5"/>
  <c r="O513" i="5"/>
  <c r="K513" i="5"/>
  <c r="J513" i="5"/>
  <c r="I513" i="5"/>
  <c r="H513" i="5"/>
  <c r="G513" i="5"/>
  <c r="F513" i="5"/>
  <c r="X512" i="5"/>
  <c r="W512" i="5"/>
  <c r="V512" i="5"/>
  <c r="U512" i="5"/>
  <c r="T512" i="5"/>
  <c r="S512" i="5"/>
  <c r="R512" i="5"/>
  <c r="Q512" i="5"/>
  <c r="O512" i="5"/>
  <c r="K512" i="5"/>
  <c r="J512" i="5"/>
  <c r="I512" i="5"/>
  <c r="H512" i="5"/>
  <c r="G512" i="5"/>
  <c r="F512" i="5"/>
  <c r="X511" i="5"/>
  <c r="W511" i="5"/>
  <c r="V511" i="5"/>
  <c r="U511" i="5"/>
  <c r="T511" i="5"/>
  <c r="S511" i="5"/>
  <c r="R511" i="5"/>
  <c r="Q511" i="5"/>
  <c r="O511" i="5"/>
  <c r="K511" i="5"/>
  <c r="J511" i="5"/>
  <c r="I511" i="5"/>
  <c r="H511" i="5"/>
  <c r="G511" i="5"/>
  <c r="F511" i="5"/>
  <c r="X510" i="5"/>
  <c r="W510" i="5"/>
  <c r="V510" i="5"/>
  <c r="U510" i="5"/>
  <c r="T510" i="5"/>
  <c r="S510" i="5"/>
  <c r="R510" i="5"/>
  <c r="Q510" i="5"/>
  <c r="O510" i="5"/>
  <c r="K510" i="5"/>
  <c r="J510" i="5"/>
  <c r="I510" i="5"/>
  <c r="H510" i="5"/>
  <c r="G510" i="5"/>
  <c r="F510" i="5"/>
  <c r="X509" i="5"/>
  <c r="W509" i="5"/>
  <c r="V509" i="5"/>
  <c r="U509" i="5"/>
  <c r="T509" i="5"/>
  <c r="S509" i="5"/>
  <c r="R509" i="5"/>
  <c r="Q509" i="5"/>
  <c r="O509" i="5"/>
  <c r="K509" i="5"/>
  <c r="J509" i="5"/>
  <c r="I509" i="5"/>
  <c r="H509" i="5"/>
  <c r="G509" i="5"/>
  <c r="F509" i="5"/>
  <c r="X508" i="5"/>
  <c r="W508" i="5"/>
  <c r="V508" i="5"/>
  <c r="U508" i="5"/>
  <c r="T508" i="5"/>
  <c r="S508" i="5"/>
  <c r="R508" i="5"/>
  <c r="Q508" i="5"/>
  <c r="O508" i="5"/>
  <c r="K508" i="5"/>
  <c r="J508" i="5"/>
  <c r="I508" i="5"/>
  <c r="H508" i="5"/>
  <c r="G508" i="5"/>
  <c r="F508" i="5"/>
  <c r="X507" i="5"/>
  <c r="W507" i="5"/>
  <c r="V507" i="5"/>
  <c r="U507" i="5"/>
  <c r="T507" i="5"/>
  <c r="S507" i="5"/>
  <c r="R507" i="5"/>
  <c r="Q507" i="5"/>
  <c r="O507" i="5"/>
  <c r="K507" i="5"/>
  <c r="J507" i="5"/>
  <c r="I507" i="5"/>
  <c r="H507" i="5"/>
  <c r="G507" i="5"/>
  <c r="F507" i="5"/>
  <c r="X506" i="5"/>
  <c r="W506" i="5"/>
  <c r="V506" i="5"/>
  <c r="U506" i="5"/>
  <c r="T506" i="5"/>
  <c r="S506" i="5"/>
  <c r="R506" i="5"/>
  <c r="Q506" i="5"/>
  <c r="O506" i="5"/>
  <c r="K506" i="5"/>
  <c r="J506" i="5"/>
  <c r="I506" i="5"/>
  <c r="H506" i="5"/>
  <c r="G506" i="5"/>
  <c r="F506" i="5"/>
  <c r="X505" i="5"/>
  <c r="W505" i="5"/>
  <c r="V505" i="5"/>
  <c r="U505" i="5"/>
  <c r="T505" i="5"/>
  <c r="S505" i="5"/>
  <c r="R505" i="5"/>
  <c r="Q505" i="5"/>
  <c r="O505" i="5"/>
  <c r="K505" i="5"/>
  <c r="J505" i="5"/>
  <c r="I505" i="5"/>
  <c r="H505" i="5"/>
  <c r="G505" i="5"/>
  <c r="F505" i="5"/>
  <c r="X504" i="5"/>
  <c r="W504" i="5"/>
  <c r="V504" i="5"/>
  <c r="U504" i="5"/>
  <c r="T504" i="5"/>
  <c r="S504" i="5"/>
  <c r="R504" i="5"/>
  <c r="Q504" i="5"/>
  <c r="O504" i="5"/>
  <c r="K504" i="5"/>
  <c r="J504" i="5"/>
  <c r="I504" i="5"/>
  <c r="H504" i="5"/>
  <c r="G504" i="5"/>
  <c r="F504" i="5"/>
  <c r="A503" i="5"/>
  <c r="Q502" i="5"/>
  <c r="G502" i="5"/>
  <c r="X501" i="5"/>
  <c r="W501" i="5"/>
  <c r="V501" i="5"/>
  <c r="U501" i="5"/>
  <c r="T501" i="5"/>
  <c r="S501" i="5"/>
  <c r="R501" i="5"/>
  <c r="Q501" i="5"/>
  <c r="O501" i="5"/>
  <c r="K501" i="5"/>
  <c r="J501" i="5"/>
  <c r="I501" i="5"/>
  <c r="H501" i="5"/>
  <c r="G501" i="5"/>
  <c r="F501" i="5"/>
  <c r="X500" i="5"/>
  <c r="W500" i="5"/>
  <c r="V500" i="5"/>
  <c r="U500" i="5"/>
  <c r="T500" i="5"/>
  <c r="S500" i="5"/>
  <c r="R500" i="5"/>
  <c r="Q500" i="5"/>
  <c r="O500" i="5"/>
  <c r="K500" i="5"/>
  <c r="J500" i="5"/>
  <c r="I500" i="5"/>
  <c r="H500" i="5"/>
  <c r="G500" i="5"/>
  <c r="F500" i="5"/>
  <c r="X499" i="5"/>
  <c r="W499" i="5"/>
  <c r="V499" i="5"/>
  <c r="U499" i="5"/>
  <c r="T499" i="5"/>
  <c r="S499" i="5"/>
  <c r="R499" i="5"/>
  <c r="Q499" i="5"/>
  <c r="O499" i="5"/>
  <c r="K499" i="5"/>
  <c r="J499" i="5"/>
  <c r="I499" i="5"/>
  <c r="H499" i="5"/>
  <c r="G499" i="5"/>
  <c r="F499" i="5"/>
  <c r="X498" i="5"/>
  <c r="W498" i="5"/>
  <c r="V498" i="5"/>
  <c r="U498" i="5"/>
  <c r="T498" i="5"/>
  <c r="S498" i="5"/>
  <c r="R498" i="5"/>
  <c r="Q498" i="5"/>
  <c r="O498" i="5"/>
  <c r="K498" i="5"/>
  <c r="J498" i="5"/>
  <c r="I498" i="5"/>
  <c r="H498" i="5"/>
  <c r="G498" i="5"/>
  <c r="F498" i="5"/>
  <c r="X497" i="5"/>
  <c r="W497" i="5"/>
  <c r="V497" i="5"/>
  <c r="U497" i="5"/>
  <c r="T497" i="5"/>
  <c r="S497" i="5"/>
  <c r="R497" i="5"/>
  <c r="Q497" i="5"/>
  <c r="O497" i="5"/>
  <c r="K497" i="5"/>
  <c r="J497" i="5"/>
  <c r="I497" i="5"/>
  <c r="H497" i="5"/>
  <c r="G497" i="5"/>
  <c r="F497" i="5"/>
  <c r="X496" i="5"/>
  <c r="W496" i="5"/>
  <c r="V496" i="5"/>
  <c r="U496" i="5"/>
  <c r="T496" i="5"/>
  <c r="S496" i="5"/>
  <c r="R496" i="5"/>
  <c r="Q496" i="5"/>
  <c r="O496" i="5"/>
  <c r="K496" i="5"/>
  <c r="J496" i="5"/>
  <c r="I496" i="5"/>
  <c r="H496" i="5"/>
  <c r="G496" i="5"/>
  <c r="F496" i="5"/>
  <c r="X495" i="5"/>
  <c r="W495" i="5"/>
  <c r="V495" i="5"/>
  <c r="U495" i="5"/>
  <c r="T495" i="5"/>
  <c r="S495" i="5"/>
  <c r="R495" i="5"/>
  <c r="Q495" i="5"/>
  <c r="O495" i="5"/>
  <c r="K495" i="5"/>
  <c r="J495" i="5"/>
  <c r="I495" i="5"/>
  <c r="H495" i="5"/>
  <c r="G495" i="5"/>
  <c r="F495" i="5"/>
  <c r="X494" i="5"/>
  <c r="W494" i="5"/>
  <c r="V494" i="5"/>
  <c r="U494" i="5"/>
  <c r="T494" i="5"/>
  <c r="S494" i="5"/>
  <c r="R494" i="5"/>
  <c r="Q494" i="5"/>
  <c r="O494" i="5"/>
  <c r="K494" i="5"/>
  <c r="J494" i="5"/>
  <c r="I494" i="5"/>
  <c r="H494" i="5"/>
  <c r="G494" i="5"/>
  <c r="F494" i="5"/>
  <c r="X493" i="5"/>
  <c r="W493" i="5"/>
  <c r="V493" i="5"/>
  <c r="U493" i="5"/>
  <c r="T493" i="5"/>
  <c r="S493" i="5"/>
  <c r="R493" i="5"/>
  <c r="Q493" i="5"/>
  <c r="O493" i="5"/>
  <c r="K493" i="5"/>
  <c r="J493" i="5"/>
  <c r="I493" i="5"/>
  <c r="H493" i="5"/>
  <c r="G493" i="5"/>
  <c r="F493" i="5"/>
  <c r="X492" i="5"/>
  <c r="W492" i="5"/>
  <c r="V492" i="5"/>
  <c r="U492" i="5"/>
  <c r="T492" i="5"/>
  <c r="S492" i="5"/>
  <c r="R492" i="5"/>
  <c r="Q492" i="5"/>
  <c r="O492" i="5"/>
  <c r="K492" i="5"/>
  <c r="J492" i="5"/>
  <c r="I492" i="5"/>
  <c r="H492" i="5"/>
  <c r="G492" i="5"/>
  <c r="F492" i="5"/>
  <c r="A491" i="5"/>
  <c r="G490" i="5"/>
  <c r="K489" i="5"/>
  <c r="J489" i="5"/>
  <c r="I489" i="5"/>
  <c r="H489" i="5"/>
  <c r="G489" i="5"/>
  <c r="F489" i="5"/>
  <c r="K488" i="5"/>
  <c r="J488" i="5"/>
  <c r="I488" i="5"/>
  <c r="H488" i="5"/>
  <c r="G488" i="5"/>
  <c r="F488" i="5"/>
  <c r="K487" i="5"/>
  <c r="J487" i="5"/>
  <c r="I487" i="5"/>
  <c r="H487" i="5"/>
  <c r="G487" i="5"/>
  <c r="F487" i="5"/>
  <c r="O486" i="5"/>
  <c r="K486" i="5"/>
  <c r="J486" i="5"/>
  <c r="I486" i="5"/>
  <c r="H486" i="5"/>
  <c r="G486" i="5"/>
  <c r="F486" i="5"/>
  <c r="Q485" i="5"/>
  <c r="O485" i="5"/>
  <c r="K485" i="5"/>
  <c r="J485" i="5"/>
  <c r="I485" i="5"/>
  <c r="H485" i="5"/>
  <c r="G485" i="5"/>
  <c r="F485" i="5"/>
  <c r="X484" i="5"/>
  <c r="W484" i="5"/>
  <c r="V484" i="5"/>
  <c r="U484" i="5"/>
  <c r="T484" i="5"/>
  <c r="S484" i="5"/>
  <c r="R484" i="5"/>
  <c r="Q484" i="5"/>
  <c r="O484" i="5"/>
  <c r="K484" i="5"/>
  <c r="J484" i="5"/>
  <c r="I484" i="5"/>
  <c r="H484" i="5"/>
  <c r="G484" i="5"/>
  <c r="F484" i="5"/>
  <c r="X483" i="5"/>
  <c r="W483" i="5"/>
  <c r="V483" i="5"/>
  <c r="U483" i="5"/>
  <c r="T483" i="5"/>
  <c r="S483" i="5"/>
  <c r="R483" i="5"/>
  <c r="Q483" i="5"/>
  <c r="O483" i="5"/>
  <c r="K483" i="5"/>
  <c r="J483" i="5"/>
  <c r="I483" i="5"/>
  <c r="H483" i="5"/>
  <c r="G483" i="5"/>
  <c r="F483" i="5"/>
  <c r="X482" i="5"/>
  <c r="W482" i="5"/>
  <c r="V482" i="5"/>
  <c r="U482" i="5"/>
  <c r="T482" i="5"/>
  <c r="S482" i="5"/>
  <c r="R482" i="5"/>
  <c r="Q482" i="5"/>
  <c r="O482" i="5"/>
  <c r="K482" i="5"/>
  <c r="J482" i="5"/>
  <c r="I482" i="5"/>
  <c r="H482" i="5"/>
  <c r="G482" i="5"/>
  <c r="F482" i="5"/>
  <c r="X481" i="5"/>
  <c r="W481" i="5"/>
  <c r="V481" i="5"/>
  <c r="U481" i="5"/>
  <c r="T481" i="5"/>
  <c r="S481" i="5"/>
  <c r="R481" i="5"/>
  <c r="Q481" i="5"/>
  <c r="O481" i="5"/>
  <c r="K481" i="5"/>
  <c r="J481" i="5"/>
  <c r="I481" i="5"/>
  <c r="H481" i="5"/>
  <c r="G481" i="5"/>
  <c r="F481" i="5"/>
  <c r="X480" i="5"/>
  <c r="W480" i="5"/>
  <c r="V480" i="5"/>
  <c r="U480" i="5"/>
  <c r="T480" i="5"/>
  <c r="S480" i="5"/>
  <c r="R480" i="5"/>
  <c r="Q480" i="5"/>
  <c r="O480" i="5"/>
  <c r="K480" i="5"/>
  <c r="J480" i="5"/>
  <c r="I480" i="5"/>
  <c r="H480" i="5"/>
  <c r="G480" i="5"/>
  <c r="F480" i="5"/>
  <c r="X479" i="5"/>
  <c r="W479" i="5"/>
  <c r="V479" i="5"/>
  <c r="U479" i="5"/>
  <c r="T479" i="5"/>
  <c r="S479" i="5"/>
  <c r="R479" i="5"/>
  <c r="Q479" i="5"/>
  <c r="O479" i="5"/>
  <c r="K479" i="5"/>
  <c r="J479" i="5"/>
  <c r="I479" i="5"/>
  <c r="H479" i="5"/>
  <c r="G479" i="5"/>
  <c r="F479" i="5"/>
  <c r="X478" i="5"/>
  <c r="W478" i="5"/>
  <c r="V478" i="5"/>
  <c r="U478" i="5"/>
  <c r="T478" i="5"/>
  <c r="S478" i="5"/>
  <c r="R478" i="5"/>
  <c r="Q478" i="5"/>
  <c r="O478" i="5"/>
  <c r="K478" i="5"/>
  <c r="J478" i="5"/>
  <c r="I478" i="5"/>
  <c r="H478" i="5"/>
  <c r="G478" i="5"/>
  <c r="F478" i="5"/>
  <c r="X477" i="5"/>
  <c r="W477" i="5"/>
  <c r="V477" i="5"/>
  <c r="U477" i="5"/>
  <c r="T477" i="5"/>
  <c r="S477" i="5"/>
  <c r="R477" i="5"/>
  <c r="Q477" i="5"/>
  <c r="O477" i="5"/>
  <c r="K477" i="5"/>
  <c r="J477" i="5"/>
  <c r="I477" i="5"/>
  <c r="H477" i="5"/>
  <c r="G477" i="5"/>
  <c r="F477" i="5"/>
  <c r="X476" i="5"/>
  <c r="W476" i="5"/>
  <c r="V476" i="5"/>
  <c r="U476" i="5"/>
  <c r="T476" i="5"/>
  <c r="S476" i="5"/>
  <c r="R476" i="5"/>
  <c r="Q476" i="5"/>
  <c r="O476" i="5"/>
  <c r="K476" i="5"/>
  <c r="J476" i="5"/>
  <c r="I476" i="5"/>
  <c r="H476" i="5"/>
  <c r="G476" i="5"/>
  <c r="F476" i="5"/>
  <c r="X475" i="5"/>
  <c r="W475" i="5"/>
  <c r="V475" i="5"/>
  <c r="U475" i="5"/>
  <c r="T475" i="5"/>
  <c r="S475" i="5"/>
  <c r="R475" i="5"/>
  <c r="Q475" i="5"/>
  <c r="O475" i="5"/>
  <c r="K475" i="5"/>
  <c r="J475" i="5"/>
  <c r="I475" i="5"/>
  <c r="H475" i="5"/>
  <c r="G475" i="5"/>
  <c r="F475" i="5"/>
  <c r="X474" i="5"/>
  <c r="W474" i="5"/>
  <c r="V474" i="5"/>
  <c r="U474" i="5"/>
  <c r="T474" i="5"/>
  <c r="S474" i="5"/>
  <c r="R474" i="5"/>
  <c r="Q474" i="5"/>
  <c r="O474" i="5"/>
  <c r="K474" i="5"/>
  <c r="J474" i="5"/>
  <c r="I474" i="5"/>
  <c r="H474" i="5"/>
  <c r="G474" i="5"/>
  <c r="F474" i="5"/>
  <c r="X473" i="5"/>
  <c r="W473" i="5"/>
  <c r="V473" i="5"/>
  <c r="U473" i="5"/>
  <c r="T473" i="5"/>
  <c r="S473" i="5"/>
  <c r="R473" i="5"/>
  <c r="Q473" i="5"/>
  <c r="O473" i="5"/>
  <c r="K473" i="5"/>
  <c r="J473" i="5"/>
  <c r="I473" i="5"/>
  <c r="H473" i="5"/>
  <c r="G473" i="5"/>
  <c r="F473" i="5"/>
  <c r="X472" i="5"/>
  <c r="W472" i="5"/>
  <c r="V472" i="5"/>
  <c r="U472" i="5"/>
  <c r="T472" i="5"/>
  <c r="S472" i="5"/>
  <c r="R472" i="5"/>
  <c r="Q472" i="5"/>
  <c r="O472" i="5"/>
  <c r="K472" i="5"/>
  <c r="J472" i="5"/>
  <c r="I472" i="5"/>
  <c r="H472" i="5"/>
  <c r="G472" i="5"/>
  <c r="F472" i="5"/>
  <c r="A471" i="5"/>
  <c r="Q470" i="5"/>
  <c r="G470" i="5"/>
  <c r="A470" i="5"/>
  <c r="X469" i="5"/>
  <c r="W469" i="5"/>
  <c r="V469" i="5"/>
  <c r="U469" i="5"/>
  <c r="T469" i="5"/>
  <c r="S469" i="5"/>
  <c r="R469" i="5"/>
  <c r="Q469" i="5"/>
  <c r="O469" i="5"/>
  <c r="K469" i="5"/>
  <c r="J469" i="5"/>
  <c r="I469" i="5"/>
  <c r="H469" i="5"/>
  <c r="G469" i="5"/>
  <c r="F469" i="5"/>
  <c r="X468" i="5"/>
  <c r="W468" i="5"/>
  <c r="V468" i="5"/>
  <c r="U468" i="5"/>
  <c r="T468" i="5"/>
  <c r="S468" i="5"/>
  <c r="R468" i="5"/>
  <c r="Q468" i="5"/>
  <c r="O468" i="5"/>
  <c r="K468" i="5"/>
  <c r="J468" i="5"/>
  <c r="I468" i="5"/>
  <c r="H468" i="5"/>
  <c r="G468" i="5"/>
  <c r="F468" i="5"/>
  <c r="X467" i="5"/>
  <c r="W467" i="5"/>
  <c r="V467" i="5"/>
  <c r="U467" i="5"/>
  <c r="T467" i="5"/>
  <c r="S467" i="5"/>
  <c r="R467" i="5"/>
  <c r="Q467" i="5"/>
  <c r="O467" i="5"/>
  <c r="K467" i="5"/>
  <c r="J467" i="5"/>
  <c r="I467" i="5"/>
  <c r="H467" i="5"/>
  <c r="G467" i="5"/>
  <c r="F467" i="5"/>
  <c r="X466" i="5"/>
  <c r="W466" i="5"/>
  <c r="V466" i="5"/>
  <c r="U466" i="5"/>
  <c r="T466" i="5"/>
  <c r="S466" i="5"/>
  <c r="R466" i="5"/>
  <c r="Q466" i="5"/>
  <c r="O466" i="5"/>
  <c r="K466" i="5"/>
  <c r="J466" i="5"/>
  <c r="I466" i="5"/>
  <c r="H466" i="5"/>
  <c r="G466" i="5"/>
  <c r="F466" i="5"/>
  <c r="X465" i="5"/>
  <c r="W465" i="5"/>
  <c r="V465" i="5"/>
  <c r="U465" i="5"/>
  <c r="T465" i="5"/>
  <c r="S465" i="5"/>
  <c r="R465" i="5"/>
  <c r="Q465" i="5"/>
  <c r="O465" i="5"/>
  <c r="K465" i="5"/>
  <c r="J465" i="5"/>
  <c r="I465" i="5"/>
  <c r="H465" i="5"/>
  <c r="G465" i="5"/>
  <c r="F465" i="5"/>
  <c r="X464" i="5"/>
  <c r="W464" i="5"/>
  <c r="V464" i="5"/>
  <c r="U464" i="5"/>
  <c r="T464" i="5"/>
  <c r="S464" i="5"/>
  <c r="R464" i="5"/>
  <c r="Q464" i="5"/>
  <c r="O464" i="5"/>
  <c r="K464" i="5"/>
  <c r="J464" i="5"/>
  <c r="I464" i="5"/>
  <c r="H464" i="5"/>
  <c r="G464" i="5"/>
  <c r="F464" i="5"/>
  <c r="X463" i="5"/>
  <c r="W463" i="5"/>
  <c r="V463" i="5"/>
  <c r="U463" i="5"/>
  <c r="T463" i="5"/>
  <c r="S463" i="5"/>
  <c r="R463" i="5"/>
  <c r="Q463" i="5"/>
  <c r="O463" i="5"/>
  <c r="K463" i="5"/>
  <c r="J463" i="5"/>
  <c r="I463" i="5"/>
  <c r="H463" i="5"/>
  <c r="G463" i="5"/>
  <c r="F463" i="5"/>
  <c r="A462" i="5"/>
  <c r="Q461" i="5"/>
  <c r="G461" i="5"/>
  <c r="X460" i="5"/>
  <c r="W460" i="5"/>
  <c r="V460" i="5"/>
  <c r="U460" i="5"/>
  <c r="T460" i="5"/>
  <c r="S460" i="5"/>
  <c r="R460" i="5"/>
  <c r="Q460" i="5"/>
  <c r="O460" i="5"/>
  <c r="K460" i="5"/>
  <c r="J460" i="5"/>
  <c r="I460" i="5"/>
  <c r="H460" i="5"/>
  <c r="G460" i="5"/>
  <c r="F460" i="5"/>
  <c r="X459" i="5"/>
  <c r="W459" i="5"/>
  <c r="V459" i="5"/>
  <c r="U459" i="5"/>
  <c r="T459" i="5"/>
  <c r="S459" i="5"/>
  <c r="R459" i="5"/>
  <c r="Q459" i="5"/>
  <c r="O459" i="5"/>
  <c r="K459" i="5"/>
  <c r="J459" i="5"/>
  <c r="I459" i="5"/>
  <c r="H459" i="5"/>
  <c r="G459" i="5"/>
  <c r="F459" i="5"/>
  <c r="X458" i="5"/>
  <c r="W458" i="5"/>
  <c r="V458" i="5"/>
  <c r="U458" i="5"/>
  <c r="T458" i="5"/>
  <c r="S458" i="5"/>
  <c r="R458" i="5"/>
  <c r="Q458" i="5"/>
  <c r="O458" i="5"/>
  <c r="K458" i="5"/>
  <c r="J458" i="5"/>
  <c r="I458" i="5"/>
  <c r="H458" i="5"/>
  <c r="G458" i="5"/>
  <c r="F458" i="5"/>
  <c r="X457" i="5"/>
  <c r="W457" i="5"/>
  <c r="V457" i="5"/>
  <c r="U457" i="5"/>
  <c r="T457" i="5"/>
  <c r="S457" i="5"/>
  <c r="R457" i="5"/>
  <c r="Q457" i="5"/>
  <c r="O457" i="5"/>
  <c r="K457" i="5"/>
  <c r="J457" i="5"/>
  <c r="I457" i="5"/>
  <c r="H457" i="5"/>
  <c r="G457" i="5"/>
  <c r="F457" i="5"/>
  <c r="X456" i="5"/>
  <c r="W456" i="5"/>
  <c r="V456" i="5"/>
  <c r="U456" i="5"/>
  <c r="T456" i="5"/>
  <c r="S456" i="5"/>
  <c r="R456" i="5"/>
  <c r="Q456" i="5"/>
  <c r="O456" i="5"/>
  <c r="K456" i="5"/>
  <c r="J456" i="5"/>
  <c r="I456" i="5"/>
  <c r="H456" i="5"/>
  <c r="G456" i="5"/>
  <c r="F456" i="5"/>
  <c r="X455" i="5"/>
  <c r="W455" i="5"/>
  <c r="V455" i="5"/>
  <c r="U455" i="5"/>
  <c r="T455" i="5"/>
  <c r="S455" i="5"/>
  <c r="R455" i="5"/>
  <c r="Q455" i="5"/>
  <c r="O455" i="5"/>
  <c r="K455" i="5"/>
  <c r="J455" i="5"/>
  <c r="I455" i="5"/>
  <c r="H455" i="5"/>
  <c r="G455" i="5"/>
  <c r="F455" i="5"/>
  <c r="X454" i="5"/>
  <c r="W454" i="5"/>
  <c r="V454" i="5"/>
  <c r="U454" i="5"/>
  <c r="T454" i="5"/>
  <c r="S454" i="5"/>
  <c r="R454" i="5"/>
  <c r="Q454" i="5"/>
  <c r="O454" i="5"/>
  <c r="K454" i="5"/>
  <c r="J454" i="5"/>
  <c r="I454" i="5"/>
  <c r="H454" i="5"/>
  <c r="G454" i="5"/>
  <c r="F454" i="5"/>
  <c r="X453" i="5"/>
  <c r="W453" i="5"/>
  <c r="V453" i="5"/>
  <c r="U453" i="5"/>
  <c r="T453" i="5"/>
  <c r="S453" i="5"/>
  <c r="R453" i="5"/>
  <c r="Q453" i="5"/>
  <c r="O453" i="5"/>
  <c r="K453" i="5"/>
  <c r="J453" i="5"/>
  <c r="I453" i="5"/>
  <c r="H453" i="5"/>
  <c r="G453" i="5"/>
  <c r="F453" i="5"/>
  <c r="X452" i="5"/>
  <c r="W452" i="5"/>
  <c r="V452" i="5"/>
  <c r="U452" i="5"/>
  <c r="T452" i="5"/>
  <c r="S452" i="5"/>
  <c r="R452" i="5"/>
  <c r="Q452" i="5"/>
  <c r="O452" i="5"/>
  <c r="K452" i="5"/>
  <c r="J452" i="5"/>
  <c r="I452" i="5"/>
  <c r="H452" i="5"/>
  <c r="G452" i="5"/>
  <c r="F452" i="5"/>
  <c r="X451" i="5"/>
  <c r="W451" i="5"/>
  <c r="V451" i="5"/>
  <c r="U451" i="5"/>
  <c r="T451" i="5"/>
  <c r="S451" i="5"/>
  <c r="R451" i="5"/>
  <c r="Q451" i="5"/>
  <c r="O451" i="5"/>
  <c r="K451" i="5"/>
  <c r="J451" i="5"/>
  <c r="I451" i="5"/>
  <c r="H451" i="5"/>
  <c r="G451" i="5"/>
  <c r="F451" i="5"/>
  <c r="X450" i="5"/>
  <c r="W450" i="5"/>
  <c r="V450" i="5"/>
  <c r="U450" i="5"/>
  <c r="T450" i="5"/>
  <c r="S450" i="5"/>
  <c r="R450" i="5"/>
  <c r="Q450" i="5"/>
  <c r="O450" i="5"/>
  <c r="K450" i="5"/>
  <c r="J450" i="5"/>
  <c r="I450" i="5"/>
  <c r="H450" i="5"/>
  <c r="G450" i="5"/>
  <c r="F450" i="5"/>
  <c r="X449" i="5"/>
  <c r="W449" i="5"/>
  <c r="V449" i="5"/>
  <c r="U449" i="5"/>
  <c r="T449" i="5"/>
  <c r="S449" i="5"/>
  <c r="R449" i="5"/>
  <c r="Q449" i="5"/>
  <c r="O449" i="5"/>
  <c r="K449" i="5"/>
  <c r="J449" i="5"/>
  <c r="I449" i="5"/>
  <c r="H449" i="5"/>
  <c r="G449" i="5"/>
  <c r="F449" i="5"/>
  <c r="X448" i="5"/>
  <c r="W448" i="5"/>
  <c r="V448" i="5"/>
  <c r="U448" i="5"/>
  <c r="T448" i="5"/>
  <c r="S448" i="5"/>
  <c r="R448" i="5"/>
  <c r="Q448" i="5"/>
  <c r="O448" i="5"/>
  <c r="K448" i="5"/>
  <c r="J448" i="5"/>
  <c r="I448" i="5"/>
  <c r="H448" i="5"/>
  <c r="G448" i="5"/>
  <c r="F448" i="5"/>
  <c r="X447" i="5"/>
  <c r="W447" i="5"/>
  <c r="V447" i="5"/>
  <c r="U447" i="5"/>
  <c r="T447" i="5"/>
  <c r="S447" i="5"/>
  <c r="R447" i="5"/>
  <c r="Q447" i="5"/>
  <c r="O447" i="5"/>
  <c r="K447" i="5"/>
  <c r="J447" i="5"/>
  <c r="I447" i="5"/>
  <c r="H447" i="5"/>
  <c r="G447" i="5"/>
  <c r="F447" i="5"/>
  <c r="X446" i="5"/>
  <c r="W446" i="5"/>
  <c r="V446" i="5"/>
  <c r="U446" i="5"/>
  <c r="T446" i="5"/>
  <c r="S446" i="5"/>
  <c r="R446" i="5"/>
  <c r="Q446" i="5"/>
  <c r="O446" i="5"/>
  <c r="K446" i="5"/>
  <c r="J446" i="5"/>
  <c r="I446" i="5"/>
  <c r="H446" i="5"/>
  <c r="G446" i="5"/>
  <c r="F446" i="5"/>
  <c r="X445" i="5"/>
  <c r="W445" i="5"/>
  <c r="V445" i="5"/>
  <c r="U445" i="5"/>
  <c r="T445" i="5"/>
  <c r="S445" i="5"/>
  <c r="R445" i="5"/>
  <c r="Q445" i="5"/>
  <c r="O445" i="5"/>
  <c r="K445" i="5"/>
  <c r="J445" i="5"/>
  <c r="I445" i="5"/>
  <c r="H445" i="5"/>
  <c r="G445" i="5"/>
  <c r="F445" i="5"/>
  <c r="X444" i="5"/>
  <c r="W444" i="5"/>
  <c r="V444" i="5"/>
  <c r="U444" i="5"/>
  <c r="T444" i="5"/>
  <c r="S444" i="5"/>
  <c r="R444" i="5"/>
  <c r="Q444" i="5"/>
  <c r="O444" i="5"/>
  <c r="K444" i="5"/>
  <c r="J444" i="5"/>
  <c r="I444" i="5"/>
  <c r="H444" i="5"/>
  <c r="G444" i="5"/>
  <c r="F444" i="5"/>
  <c r="X443" i="5"/>
  <c r="W443" i="5"/>
  <c r="V443" i="5"/>
  <c r="U443" i="5"/>
  <c r="T443" i="5"/>
  <c r="S443" i="5"/>
  <c r="R443" i="5"/>
  <c r="Q443" i="5"/>
  <c r="O443" i="5"/>
  <c r="K443" i="5"/>
  <c r="J443" i="5"/>
  <c r="I443" i="5"/>
  <c r="H443" i="5"/>
  <c r="G443" i="5"/>
  <c r="F443" i="5"/>
  <c r="X442" i="5"/>
  <c r="W442" i="5"/>
  <c r="V442" i="5"/>
  <c r="U442" i="5"/>
  <c r="T442" i="5"/>
  <c r="S442" i="5"/>
  <c r="R442" i="5"/>
  <c r="Q442" i="5"/>
  <c r="O442" i="5"/>
  <c r="K442" i="5"/>
  <c r="J442" i="5"/>
  <c r="I442" i="5"/>
  <c r="H442" i="5"/>
  <c r="G442" i="5"/>
  <c r="F442" i="5"/>
  <c r="X441" i="5"/>
  <c r="W441" i="5"/>
  <c r="V441" i="5"/>
  <c r="U441" i="5"/>
  <c r="T441" i="5"/>
  <c r="S441" i="5"/>
  <c r="R441" i="5"/>
  <c r="Q441" i="5"/>
  <c r="O441" i="5"/>
  <c r="K441" i="5"/>
  <c r="J441" i="5"/>
  <c r="I441" i="5"/>
  <c r="H441" i="5"/>
  <c r="G441" i="5"/>
  <c r="F441" i="5"/>
  <c r="X440" i="5"/>
  <c r="W440" i="5"/>
  <c r="V440" i="5"/>
  <c r="U440" i="5"/>
  <c r="T440" i="5"/>
  <c r="S440" i="5"/>
  <c r="R440" i="5"/>
  <c r="Q440" i="5"/>
  <c r="O440" i="5"/>
  <c r="K440" i="5"/>
  <c r="J440" i="5"/>
  <c r="I440" i="5"/>
  <c r="H440" i="5"/>
  <c r="G440" i="5"/>
  <c r="F440" i="5"/>
  <c r="X439" i="5"/>
  <c r="W439" i="5"/>
  <c r="V439" i="5"/>
  <c r="U439" i="5"/>
  <c r="T439" i="5"/>
  <c r="S439" i="5"/>
  <c r="R439" i="5"/>
  <c r="Q439" i="5"/>
  <c r="O439" i="5"/>
  <c r="K439" i="5"/>
  <c r="J439" i="5"/>
  <c r="I439" i="5"/>
  <c r="H439" i="5"/>
  <c r="G439" i="5"/>
  <c r="F439" i="5"/>
  <c r="X438" i="5"/>
  <c r="W438" i="5"/>
  <c r="V438" i="5"/>
  <c r="U438" i="5"/>
  <c r="T438" i="5"/>
  <c r="S438" i="5"/>
  <c r="R438" i="5"/>
  <c r="Q438" i="5"/>
  <c r="O438" i="5"/>
  <c r="K438" i="5"/>
  <c r="J438" i="5"/>
  <c r="I438" i="5"/>
  <c r="H438" i="5"/>
  <c r="G438" i="5"/>
  <c r="F438" i="5"/>
  <c r="X437" i="5"/>
  <c r="W437" i="5"/>
  <c r="V437" i="5"/>
  <c r="U437" i="5"/>
  <c r="T437" i="5"/>
  <c r="S437" i="5"/>
  <c r="R437" i="5"/>
  <c r="Q437" i="5"/>
  <c r="O437" i="5"/>
  <c r="K437" i="5"/>
  <c r="J437" i="5"/>
  <c r="I437" i="5"/>
  <c r="H437" i="5"/>
  <c r="G437" i="5"/>
  <c r="F437" i="5"/>
  <c r="X436" i="5"/>
  <c r="W436" i="5"/>
  <c r="V436" i="5"/>
  <c r="U436" i="5"/>
  <c r="T436" i="5"/>
  <c r="S436" i="5"/>
  <c r="R436" i="5"/>
  <c r="Q436" i="5"/>
  <c r="O436" i="5"/>
  <c r="K436" i="5"/>
  <c r="J436" i="5"/>
  <c r="I436" i="5"/>
  <c r="H436" i="5"/>
  <c r="G436" i="5"/>
  <c r="F436" i="5"/>
  <c r="A435" i="5"/>
  <c r="Q434" i="5"/>
  <c r="G434" i="5"/>
  <c r="A434" i="5"/>
  <c r="X433" i="5"/>
  <c r="W433" i="5"/>
  <c r="V433" i="5"/>
  <c r="U433" i="5"/>
  <c r="T433" i="5"/>
  <c r="S433" i="5"/>
  <c r="R433" i="5"/>
  <c r="Q433" i="5"/>
  <c r="O433" i="5"/>
  <c r="K433" i="5"/>
  <c r="J433" i="5"/>
  <c r="I433" i="5"/>
  <c r="H433" i="5"/>
  <c r="G433" i="5"/>
  <c r="F433" i="5"/>
  <c r="X432" i="5"/>
  <c r="W432" i="5"/>
  <c r="V432" i="5"/>
  <c r="U432" i="5"/>
  <c r="T432" i="5"/>
  <c r="S432" i="5"/>
  <c r="R432" i="5"/>
  <c r="Q432" i="5"/>
  <c r="O432" i="5"/>
  <c r="K432" i="5"/>
  <c r="J432" i="5"/>
  <c r="I432" i="5"/>
  <c r="H432" i="5"/>
  <c r="G432" i="5"/>
  <c r="F432" i="5"/>
  <c r="X431" i="5"/>
  <c r="W431" i="5"/>
  <c r="V431" i="5"/>
  <c r="U431" i="5"/>
  <c r="T431" i="5"/>
  <c r="S431" i="5"/>
  <c r="R431" i="5"/>
  <c r="Q431" i="5"/>
  <c r="O431" i="5"/>
  <c r="K431" i="5"/>
  <c r="J431" i="5"/>
  <c r="I431" i="5"/>
  <c r="H431" i="5"/>
  <c r="G431" i="5"/>
  <c r="F431" i="5"/>
  <c r="X430" i="5"/>
  <c r="W430" i="5"/>
  <c r="V430" i="5"/>
  <c r="U430" i="5"/>
  <c r="T430" i="5"/>
  <c r="S430" i="5"/>
  <c r="R430" i="5"/>
  <c r="Q430" i="5"/>
  <c r="O430" i="5"/>
  <c r="K430" i="5"/>
  <c r="J430" i="5"/>
  <c r="I430" i="5"/>
  <c r="H430" i="5"/>
  <c r="G430" i="5"/>
  <c r="F430" i="5"/>
  <c r="X429" i="5"/>
  <c r="W429" i="5"/>
  <c r="V429" i="5"/>
  <c r="U429" i="5"/>
  <c r="T429" i="5"/>
  <c r="S429" i="5"/>
  <c r="R429" i="5"/>
  <c r="Q429" i="5"/>
  <c r="O429" i="5"/>
  <c r="K429" i="5"/>
  <c r="J429" i="5"/>
  <c r="I429" i="5"/>
  <c r="H429" i="5"/>
  <c r="G429" i="5"/>
  <c r="F429" i="5"/>
  <c r="X428" i="5"/>
  <c r="W428" i="5"/>
  <c r="V428" i="5"/>
  <c r="U428" i="5"/>
  <c r="T428" i="5"/>
  <c r="S428" i="5"/>
  <c r="R428" i="5"/>
  <c r="Q428" i="5"/>
  <c r="O428" i="5"/>
  <c r="K428" i="5"/>
  <c r="J428" i="5"/>
  <c r="I428" i="5"/>
  <c r="H428" i="5"/>
  <c r="G428" i="5"/>
  <c r="F428" i="5"/>
  <c r="X427" i="5"/>
  <c r="W427" i="5"/>
  <c r="V427" i="5"/>
  <c r="U427" i="5"/>
  <c r="T427" i="5"/>
  <c r="S427" i="5"/>
  <c r="R427" i="5"/>
  <c r="Q427" i="5"/>
  <c r="O427" i="5"/>
  <c r="K427" i="5"/>
  <c r="J427" i="5"/>
  <c r="I427" i="5"/>
  <c r="H427" i="5"/>
  <c r="G427" i="5"/>
  <c r="F427" i="5"/>
  <c r="X426" i="5"/>
  <c r="W426" i="5"/>
  <c r="V426" i="5"/>
  <c r="U426" i="5"/>
  <c r="T426" i="5"/>
  <c r="S426" i="5"/>
  <c r="R426" i="5"/>
  <c r="Q426" i="5"/>
  <c r="O426" i="5"/>
  <c r="K426" i="5"/>
  <c r="J426" i="5"/>
  <c r="I426" i="5"/>
  <c r="H426" i="5"/>
  <c r="G426" i="5"/>
  <c r="F426" i="5"/>
  <c r="X425" i="5"/>
  <c r="W425" i="5"/>
  <c r="V425" i="5"/>
  <c r="U425" i="5"/>
  <c r="T425" i="5"/>
  <c r="S425" i="5"/>
  <c r="R425" i="5"/>
  <c r="Q425" i="5"/>
  <c r="O425" i="5"/>
  <c r="K425" i="5"/>
  <c r="J425" i="5"/>
  <c r="I425" i="5"/>
  <c r="H425" i="5"/>
  <c r="G425" i="5"/>
  <c r="F425" i="5"/>
  <c r="X424" i="5"/>
  <c r="W424" i="5"/>
  <c r="V424" i="5"/>
  <c r="U424" i="5"/>
  <c r="T424" i="5"/>
  <c r="S424" i="5"/>
  <c r="R424" i="5"/>
  <c r="Q424" i="5"/>
  <c r="O424" i="5"/>
  <c r="K424" i="5"/>
  <c r="J424" i="5"/>
  <c r="I424" i="5"/>
  <c r="H424" i="5"/>
  <c r="G424" i="5"/>
  <c r="F424" i="5"/>
  <c r="X423" i="5"/>
  <c r="W423" i="5"/>
  <c r="V423" i="5"/>
  <c r="U423" i="5"/>
  <c r="T423" i="5"/>
  <c r="S423" i="5"/>
  <c r="R423" i="5"/>
  <c r="Q423" i="5"/>
  <c r="O423" i="5"/>
  <c r="K423" i="5"/>
  <c r="J423" i="5"/>
  <c r="I423" i="5"/>
  <c r="H423" i="5"/>
  <c r="G423" i="5"/>
  <c r="F423" i="5"/>
  <c r="X422" i="5"/>
  <c r="W422" i="5"/>
  <c r="V422" i="5"/>
  <c r="U422" i="5"/>
  <c r="T422" i="5"/>
  <c r="S422" i="5"/>
  <c r="R422" i="5"/>
  <c r="Q422" i="5"/>
  <c r="O422" i="5"/>
  <c r="K422" i="5"/>
  <c r="J422" i="5"/>
  <c r="I422" i="5"/>
  <c r="H422" i="5"/>
  <c r="G422" i="5"/>
  <c r="F422" i="5"/>
  <c r="X421" i="5"/>
  <c r="W421" i="5"/>
  <c r="V421" i="5"/>
  <c r="U421" i="5"/>
  <c r="T421" i="5"/>
  <c r="S421" i="5"/>
  <c r="R421" i="5"/>
  <c r="Q421" i="5"/>
  <c r="O421" i="5"/>
  <c r="K421" i="5"/>
  <c r="J421" i="5"/>
  <c r="I421" i="5"/>
  <c r="H421" i="5"/>
  <c r="G421" i="5"/>
  <c r="F421" i="5"/>
  <c r="X420" i="5"/>
  <c r="W420" i="5"/>
  <c r="V420" i="5"/>
  <c r="U420" i="5"/>
  <c r="T420" i="5"/>
  <c r="S420" i="5"/>
  <c r="R420" i="5"/>
  <c r="Q420" i="5"/>
  <c r="O420" i="5"/>
  <c r="K420" i="5"/>
  <c r="J420" i="5"/>
  <c r="I420" i="5"/>
  <c r="H420" i="5"/>
  <c r="G420" i="5"/>
  <c r="F420" i="5"/>
  <c r="A419" i="5"/>
  <c r="Q418" i="5"/>
  <c r="G418" i="5"/>
  <c r="A418" i="5"/>
  <c r="X417" i="5"/>
  <c r="W417" i="5"/>
  <c r="V417" i="5"/>
  <c r="U417" i="5"/>
  <c r="T417" i="5"/>
  <c r="S417" i="5"/>
  <c r="R417" i="5"/>
  <c r="Q417" i="5"/>
  <c r="O417" i="5"/>
  <c r="K417" i="5"/>
  <c r="J417" i="5"/>
  <c r="I417" i="5"/>
  <c r="H417" i="5"/>
  <c r="G417" i="5"/>
  <c r="F417" i="5"/>
  <c r="X416" i="5"/>
  <c r="W416" i="5"/>
  <c r="V416" i="5"/>
  <c r="U416" i="5"/>
  <c r="T416" i="5"/>
  <c r="S416" i="5"/>
  <c r="R416" i="5"/>
  <c r="Q416" i="5"/>
  <c r="O416" i="5"/>
  <c r="K416" i="5"/>
  <c r="J416" i="5"/>
  <c r="I416" i="5"/>
  <c r="H416" i="5"/>
  <c r="G416" i="5"/>
  <c r="F416" i="5"/>
  <c r="X415" i="5"/>
  <c r="W415" i="5"/>
  <c r="V415" i="5"/>
  <c r="U415" i="5"/>
  <c r="T415" i="5"/>
  <c r="S415" i="5"/>
  <c r="R415" i="5"/>
  <c r="Q415" i="5"/>
  <c r="O415" i="5"/>
  <c r="K415" i="5"/>
  <c r="J415" i="5"/>
  <c r="I415" i="5"/>
  <c r="H415" i="5"/>
  <c r="G415" i="5"/>
  <c r="F415" i="5"/>
  <c r="X414" i="5"/>
  <c r="W414" i="5"/>
  <c r="V414" i="5"/>
  <c r="U414" i="5"/>
  <c r="T414" i="5"/>
  <c r="S414" i="5"/>
  <c r="R414" i="5"/>
  <c r="Q414" i="5"/>
  <c r="O414" i="5"/>
  <c r="K414" i="5"/>
  <c r="J414" i="5"/>
  <c r="I414" i="5"/>
  <c r="H414" i="5"/>
  <c r="G414" i="5"/>
  <c r="F414" i="5"/>
  <c r="X413" i="5"/>
  <c r="W413" i="5"/>
  <c r="V413" i="5"/>
  <c r="U413" i="5"/>
  <c r="T413" i="5"/>
  <c r="S413" i="5"/>
  <c r="R413" i="5"/>
  <c r="Q413" i="5"/>
  <c r="O413" i="5"/>
  <c r="K413" i="5"/>
  <c r="J413" i="5"/>
  <c r="I413" i="5"/>
  <c r="H413" i="5"/>
  <c r="G413" i="5"/>
  <c r="F413" i="5"/>
  <c r="X412" i="5"/>
  <c r="W412" i="5"/>
  <c r="V412" i="5"/>
  <c r="U412" i="5"/>
  <c r="T412" i="5"/>
  <c r="S412" i="5"/>
  <c r="R412" i="5"/>
  <c r="Q412" i="5"/>
  <c r="O412" i="5"/>
  <c r="K412" i="5"/>
  <c r="J412" i="5"/>
  <c r="I412" i="5"/>
  <c r="H412" i="5"/>
  <c r="G412" i="5"/>
  <c r="F412" i="5"/>
  <c r="X411" i="5"/>
  <c r="W411" i="5"/>
  <c r="V411" i="5"/>
  <c r="U411" i="5"/>
  <c r="T411" i="5"/>
  <c r="S411" i="5"/>
  <c r="R411" i="5"/>
  <c r="Q411" i="5"/>
  <c r="O411" i="5"/>
  <c r="K411" i="5"/>
  <c r="J411" i="5"/>
  <c r="I411" i="5"/>
  <c r="H411" i="5"/>
  <c r="G411" i="5"/>
  <c r="F411" i="5"/>
  <c r="A410" i="5"/>
  <c r="Q409" i="5"/>
  <c r="G409" i="5"/>
  <c r="X408" i="5"/>
  <c r="W408" i="5"/>
  <c r="V408" i="5"/>
  <c r="U408" i="5"/>
  <c r="T408" i="5"/>
  <c r="S408" i="5"/>
  <c r="R408" i="5"/>
  <c r="Q408" i="5"/>
  <c r="O408" i="5"/>
  <c r="K408" i="5"/>
  <c r="J408" i="5"/>
  <c r="I408" i="5"/>
  <c r="H408" i="5"/>
  <c r="G408" i="5"/>
  <c r="F408" i="5"/>
  <c r="X407" i="5"/>
  <c r="W407" i="5"/>
  <c r="V407" i="5"/>
  <c r="U407" i="5"/>
  <c r="T407" i="5"/>
  <c r="S407" i="5"/>
  <c r="R407" i="5"/>
  <c r="Q407" i="5"/>
  <c r="O407" i="5"/>
  <c r="K407" i="5"/>
  <c r="J407" i="5"/>
  <c r="I407" i="5"/>
  <c r="H407" i="5"/>
  <c r="G407" i="5"/>
  <c r="F407" i="5"/>
  <c r="X406" i="5"/>
  <c r="W406" i="5"/>
  <c r="V406" i="5"/>
  <c r="U406" i="5"/>
  <c r="T406" i="5"/>
  <c r="S406" i="5"/>
  <c r="R406" i="5"/>
  <c r="Q406" i="5"/>
  <c r="O406" i="5"/>
  <c r="K406" i="5"/>
  <c r="J406" i="5"/>
  <c r="I406" i="5"/>
  <c r="H406" i="5"/>
  <c r="G406" i="5"/>
  <c r="F406" i="5"/>
  <c r="X405" i="5"/>
  <c r="W405" i="5"/>
  <c r="V405" i="5"/>
  <c r="U405" i="5"/>
  <c r="T405" i="5"/>
  <c r="S405" i="5"/>
  <c r="R405" i="5"/>
  <c r="Q405" i="5"/>
  <c r="O405" i="5"/>
  <c r="K405" i="5"/>
  <c r="J405" i="5"/>
  <c r="I405" i="5"/>
  <c r="H405" i="5"/>
  <c r="G405" i="5"/>
  <c r="F405" i="5"/>
  <c r="X404" i="5"/>
  <c r="W404" i="5"/>
  <c r="V404" i="5"/>
  <c r="U404" i="5"/>
  <c r="T404" i="5"/>
  <c r="S404" i="5"/>
  <c r="R404" i="5"/>
  <c r="Q404" i="5"/>
  <c r="O404" i="5"/>
  <c r="K404" i="5"/>
  <c r="J404" i="5"/>
  <c r="I404" i="5"/>
  <c r="H404" i="5"/>
  <c r="G404" i="5"/>
  <c r="F404" i="5"/>
  <c r="X403" i="5"/>
  <c r="W403" i="5"/>
  <c r="V403" i="5"/>
  <c r="U403" i="5"/>
  <c r="T403" i="5"/>
  <c r="S403" i="5"/>
  <c r="R403" i="5"/>
  <c r="Q403" i="5"/>
  <c r="O403" i="5"/>
  <c r="K403" i="5"/>
  <c r="J403" i="5"/>
  <c r="I403" i="5"/>
  <c r="H403" i="5"/>
  <c r="G403" i="5"/>
  <c r="F403" i="5"/>
  <c r="X402" i="5"/>
  <c r="W402" i="5"/>
  <c r="V402" i="5"/>
  <c r="U402" i="5"/>
  <c r="T402" i="5"/>
  <c r="S402" i="5"/>
  <c r="R402" i="5"/>
  <c r="Q402" i="5"/>
  <c r="O402" i="5"/>
  <c r="K402" i="5"/>
  <c r="J402" i="5"/>
  <c r="I402" i="5"/>
  <c r="H402" i="5"/>
  <c r="G402" i="5"/>
  <c r="F402" i="5"/>
  <c r="X401" i="5"/>
  <c r="W401" i="5"/>
  <c r="V401" i="5"/>
  <c r="U401" i="5"/>
  <c r="T401" i="5"/>
  <c r="S401" i="5"/>
  <c r="R401" i="5"/>
  <c r="Q401" i="5"/>
  <c r="O401" i="5"/>
  <c r="K401" i="5"/>
  <c r="J401" i="5"/>
  <c r="I401" i="5"/>
  <c r="H401" i="5"/>
  <c r="G401" i="5"/>
  <c r="F401" i="5"/>
  <c r="X400" i="5"/>
  <c r="W400" i="5"/>
  <c r="V400" i="5"/>
  <c r="U400" i="5"/>
  <c r="T400" i="5"/>
  <c r="S400" i="5"/>
  <c r="R400" i="5"/>
  <c r="Q400" i="5"/>
  <c r="O400" i="5"/>
  <c r="K400" i="5"/>
  <c r="J400" i="5"/>
  <c r="I400" i="5"/>
  <c r="H400" i="5"/>
  <c r="G400" i="5"/>
  <c r="F400" i="5"/>
  <c r="X399" i="5"/>
  <c r="W399" i="5"/>
  <c r="V399" i="5"/>
  <c r="U399" i="5"/>
  <c r="T399" i="5"/>
  <c r="S399" i="5"/>
  <c r="R399" i="5"/>
  <c r="Q399" i="5"/>
  <c r="O399" i="5"/>
  <c r="K399" i="5"/>
  <c r="J399" i="5"/>
  <c r="I399" i="5"/>
  <c r="H399" i="5"/>
  <c r="G399" i="5"/>
  <c r="F399" i="5"/>
  <c r="X398" i="5"/>
  <c r="W398" i="5"/>
  <c r="V398" i="5"/>
  <c r="U398" i="5"/>
  <c r="T398" i="5"/>
  <c r="S398" i="5"/>
  <c r="R398" i="5"/>
  <c r="Q398" i="5"/>
  <c r="O398" i="5"/>
  <c r="K398" i="5"/>
  <c r="J398" i="5"/>
  <c r="I398" i="5"/>
  <c r="H398" i="5"/>
  <c r="G398" i="5"/>
  <c r="F398" i="5"/>
  <c r="X397" i="5"/>
  <c r="W397" i="5"/>
  <c r="V397" i="5"/>
  <c r="U397" i="5"/>
  <c r="T397" i="5"/>
  <c r="S397" i="5"/>
  <c r="R397" i="5"/>
  <c r="Q397" i="5"/>
  <c r="O397" i="5"/>
  <c r="K397" i="5"/>
  <c r="J397" i="5"/>
  <c r="I397" i="5"/>
  <c r="H397" i="5"/>
  <c r="G397" i="5"/>
  <c r="F397" i="5"/>
  <c r="X396" i="5"/>
  <c r="W396" i="5"/>
  <c r="V396" i="5"/>
  <c r="U396" i="5"/>
  <c r="T396" i="5"/>
  <c r="S396" i="5"/>
  <c r="R396" i="5"/>
  <c r="Q396" i="5"/>
  <c r="O396" i="5"/>
  <c r="K396" i="5"/>
  <c r="J396" i="5"/>
  <c r="I396" i="5"/>
  <c r="H396" i="5"/>
  <c r="G396" i="5"/>
  <c r="F396" i="5"/>
  <c r="X395" i="5"/>
  <c r="W395" i="5"/>
  <c r="V395" i="5"/>
  <c r="U395" i="5"/>
  <c r="T395" i="5"/>
  <c r="S395" i="5"/>
  <c r="R395" i="5"/>
  <c r="Q395" i="5"/>
  <c r="O395" i="5"/>
  <c r="K395" i="5"/>
  <c r="J395" i="5"/>
  <c r="I395" i="5"/>
  <c r="H395" i="5"/>
  <c r="G395" i="5"/>
  <c r="F395" i="5"/>
  <c r="X394" i="5"/>
  <c r="W394" i="5"/>
  <c r="V394" i="5"/>
  <c r="U394" i="5"/>
  <c r="T394" i="5"/>
  <c r="S394" i="5"/>
  <c r="R394" i="5"/>
  <c r="Q394" i="5"/>
  <c r="O394" i="5"/>
  <c r="K394" i="5"/>
  <c r="J394" i="5"/>
  <c r="I394" i="5"/>
  <c r="H394" i="5"/>
  <c r="G394" i="5"/>
  <c r="F394" i="5"/>
  <c r="X393" i="5"/>
  <c r="W393" i="5"/>
  <c r="V393" i="5"/>
  <c r="U393" i="5"/>
  <c r="T393" i="5"/>
  <c r="S393" i="5"/>
  <c r="R393" i="5"/>
  <c r="Q393" i="5"/>
  <c r="O393" i="5"/>
  <c r="K393" i="5"/>
  <c r="J393" i="5"/>
  <c r="I393" i="5"/>
  <c r="H393" i="5"/>
  <c r="G393" i="5"/>
  <c r="F393" i="5"/>
  <c r="A392" i="5"/>
  <c r="G391" i="5"/>
  <c r="X390" i="5"/>
  <c r="W390" i="5"/>
  <c r="V390" i="5"/>
  <c r="U390" i="5"/>
  <c r="T390" i="5"/>
  <c r="S390" i="5"/>
  <c r="R390" i="5"/>
  <c r="Q390" i="5"/>
  <c r="O390" i="5"/>
  <c r="K390" i="5"/>
  <c r="J390" i="5"/>
  <c r="I390" i="5"/>
  <c r="H390" i="5"/>
  <c r="G390" i="5"/>
  <c r="F390" i="5"/>
  <c r="X389" i="5"/>
  <c r="W389" i="5"/>
  <c r="V389" i="5"/>
  <c r="U389" i="5"/>
  <c r="T389" i="5"/>
  <c r="S389" i="5"/>
  <c r="R389" i="5"/>
  <c r="Q389" i="5"/>
  <c r="O389" i="5"/>
  <c r="K389" i="5"/>
  <c r="J389" i="5"/>
  <c r="I389" i="5"/>
  <c r="H389" i="5"/>
  <c r="G389" i="5"/>
  <c r="F389" i="5"/>
  <c r="X388" i="5"/>
  <c r="W388" i="5"/>
  <c r="V388" i="5"/>
  <c r="U388" i="5"/>
  <c r="T388" i="5"/>
  <c r="S388" i="5"/>
  <c r="R388" i="5"/>
  <c r="Q388" i="5"/>
  <c r="O388" i="5"/>
  <c r="K388" i="5"/>
  <c r="J388" i="5"/>
  <c r="I388" i="5"/>
  <c r="H388" i="5"/>
  <c r="G388" i="5"/>
  <c r="F388" i="5"/>
  <c r="X387" i="5"/>
  <c r="W387" i="5"/>
  <c r="V387" i="5"/>
  <c r="U387" i="5"/>
  <c r="T387" i="5"/>
  <c r="S387" i="5"/>
  <c r="R387" i="5"/>
  <c r="Q387" i="5"/>
  <c r="O387" i="5"/>
  <c r="K387" i="5"/>
  <c r="J387" i="5"/>
  <c r="I387" i="5"/>
  <c r="H387" i="5"/>
  <c r="G387" i="5"/>
  <c r="F387" i="5"/>
  <c r="X386" i="5"/>
  <c r="W386" i="5"/>
  <c r="V386" i="5"/>
  <c r="U386" i="5"/>
  <c r="T386" i="5"/>
  <c r="S386" i="5"/>
  <c r="R386" i="5"/>
  <c r="Q386" i="5"/>
  <c r="O386" i="5"/>
  <c r="K386" i="5"/>
  <c r="J386" i="5"/>
  <c r="I386" i="5"/>
  <c r="H386" i="5"/>
  <c r="G386" i="5"/>
  <c r="F386" i="5"/>
  <c r="X385" i="5"/>
  <c r="W385" i="5"/>
  <c r="V385" i="5"/>
  <c r="U385" i="5"/>
  <c r="T385" i="5"/>
  <c r="S385" i="5"/>
  <c r="R385" i="5"/>
  <c r="Q385" i="5"/>
  <c r="O385" i="5"/>
  <c r="K385" i="5"/>
  <c r="J385" i="5"/>
  <c r="I385" i="5"/>
  <c r="H385" i="5"/>
  <c r="G385" i="5"/>
  <c r="F385" i="5"/>
  <c r="Q383" i="5"/>
  <c r="G383" i="5"/>
  <c r="A383" i="5"/>
  <c r="X382" i="5"/>
  <c r="W382" i="5"/>
  <c r="V382" i="5"/>
  <c r="U382" i="5"/>
  <c r="T382" i="5"/>
  <c r="S382" i="5"/>
  <c r="R382" i="5"/>
  <c r="Q382" i="5"/>
  <c r="O382" i="5"/>
  <c r="K382" i="5"/>
  <c r="J382" i="5"/>
  <c r="I382" i="5"/>
  <c r="H382" i="5"/>
  <c r="G382" i="5"/>
  <c r="F382" i="5"/>
  <c r="X381" i="5"/>
  <c r="W381" i="5"/>
  <c r="V381" i="5"/>
  <c r="U381" i="5"/>
  <c r="T381" i="5"/>
  <c r="S381" i="5"/>
  <c r="R381" i="5"/>
  <c r="Q381" i="5"/>
  <c r="O381" i="5"/>
  <c r="K381" i="5"/>
  <c r="J381" i="5"/>
  <c r="I381" i="5"/>
  <c r="H381" i="5"/>
  <c r="G381" i="5"/>
  <c r="F381" i="5"/>
  <c r="X380" i="5"/>
  <c r="W380" i="5"/>
  <c r="V380" i="5"/>
  <c r="U380" i="5"/>
  <c r="T380" i="5"/>
  <c r="S380" i="5"/>
  <c r="R380" i="5"/>
  <c r="Q380" i="5"/>
  <c r="O380" i="5"/>
  <c r="K380" i="5"/>
  <c r="J380" i="5"/>
  <c r="I380" i="5"/>
  <c r="H380" i="5"/>
  <c r="G380" i="5"/>
  <c r="F380" i="5"/>
  <c r="X379" i="5"/>
  <c r="W379" i="5"/>
  <c r="V379" i="5"/>
  <c r="U379" i="5"/>
  <c r="T379" i="5"/>
  <c r="S379" i="5"/>
  <c r="R379" i="5"/>
  <c r="Q379" i="5"/>
  <c r="O379" i="5"/>
  <c r="K379" i="5"/>
  <c r="J379" i="5"/>
  <c r="I379" i="5"/>
  <c r="H379" i="5"/>
  <c r="G379" i="5"/>
  <c r="F379" i="5"/>
  <c r="X378" i="5"/>
  <c r="W378" i="5"/>
  <c r="V378" i="5"/>
  <c r="U378" i="5"/>
  <c r="T378" i="5"/>
  <c r="S378" i="5"/>
  <c r="R378" i="5"/>
  <c r="Q378" i="5"/>
  <c r="O378" i="5"/>
  <c r="K378" i="5"/>
  <c r="J378" i="5"/>
  <c r="I378" i="5"/>
  <c r="H378" i="5"/>
  <c r="G378" i="5"/>
  <c r="F378" i="5"/>
  <c r="X377" i="5"/>
  <c r="W377" i="5"/>
  <c r="V377" i="5"/>
  <c r="U377" i="5"/>
  <c r="T377" i="5"/>
  <c r="S377" i="5"/>
  <c r="R377" i="5"/>
  <c r="Q377" i="5"/>
  <c r="O377" i="5"/>
  <c r="K377" i="5"/>
  <c r="J377" i="5"/>
  <c r="I377" i="5"/>
  <c r="H377" i="5"/>
  <c r="G377" i="5"/>
  <c r="F377" i="5"/>
  <c r="X376" i="5"/>
  <c r="W376" i="5"/>
  <c r="V376" i="5"/>
  <c r="U376" i="5"/>
  <c r="T376" i="5"/>
  <c r="S376" i="5"/>
  <c r="R376" i="5"/>
  <c r="Q376" i="5"/>
  <c r="O376" i="5"/>
  <c r="K376" i="5"/>
  <c r="J376" i="5"/>
  <c r="I376" i="5"/>
  <c r="H376" i="5"/>
  <c r="G376" i="5"/>
  <c r="F376" i="5"/>
  <c r="X375" i="5"/>
  <c r="W375" i="5"/>
  <c r="V375" i="5"/>
  <c r="U375" i="5"/>
  <c r="T375" i="5"/>
  <c r="S375" i="5"/>
  <c r="R375" i="5"/>
  <c r="Q375" i="5"/>
  <c r="O375" i="5"/>
  <c r="K375" i="5"/>
  <c r="J375" i="5"/>
  <c r="I375" i="5"/>
  <c r="H375" i="5"/>
  <c r="G375" i="5"/>
  <c r="F375" i="5"/>
  <c r="X374" i="5"/>
  <c r="W374" i="5"/>
  <c r="V374" i="5"/>
  <c r="U374" i="5"/>
  <c r="T374" i="5"/>
  <c r="S374" i="5"/>
  <c r="R374" i="5"/>
  <c r="Q374" i="5"/>
  <c r="O374" i="5"/>
  <c r="K374" i="5"/>
  <c r="J374" i="5"/>
  <c r="I374" i="5"/>
  <c r="H374" i="5"/>
  <c r="G374" i="5"/>
  <c r="F374" i="5"/>
  <c r="X373" i="5"/>
  <c r="W373" i="5"/>
  <c r="V373" i="5"/>
  <c r="U373" i="5"/>
  <c r="T373" i="5"/>
  <c r="S373" i="5"/>
  <c r="R373" i="5"/>
  <c r="Q373" i="5"/>
  <c r="O373" i="5"/>
  <c r="K373" i="5"/>
  <c r="J373" i="5"/>
  <c r="I373" i="5"/>
  <c r="H373" i="5"/>
  <c r="G373" i="5"/>
  <c r="F373" i="5"/>
  <c r="X372" i="5"/>
  <c r="W372" i="5"/>
  <c r="V372" i="5"/>
  <c r="U372" i="5"/>
  <c r="T372" i="5"/>
  <c r="S372" i="5"/>
  <c r="R372" i="5"/>
  <c r="Q372" i="5"/>
  <c r="O372" i="5"/>
  <c r="K372" i="5"/>
  <c r="J372" i="5"/>
  <c r="I372" i="5"/>
  <c r="H372" i="5"/>
  <c r="G372" i="5"/>
  <c r="F372" i="5"/>
  <c r="A371" i="5"/>
  <c r="Q370" i="5"/>
  <c r="G370" i="5"/>
  <c r="A370" i="5"/>
  <c r="X369" i="5"/>
  <c r="W369" i="5"/>
  <c r="V369" i="5"/>
  <c r="U369" i="5"/>
  <c r="T369" i="5"/>
  <c r="S369" i="5"/>
  <c r="R369" i="5"/>
  <c r="Q369" i="5"/>
  <c r="O369" i="5"/>
  <c r="K369" i="5"/>
  <c r="J369" i="5"/>
  <c r="I369" i="5"/>
  <c r="H369" i="5"/>
  <c r="G369" i="5"/>
  <c r="F369" i="5"/>
  <c r="X368" i="5"/>
  <c r="W368" i="5"/>
  <c r="V368" i="5"/>
  <c r="U368" i="5"/>
  <c r="T368" i="5"/>
  <c r="S368" i="5"/>
  <c r="R368" i="5"/>
  <c r="Q368" i="5"/>
  <c r="O368" i="5"/>
  <c r="K368" i="5"/>
  <c r="J368" i="5"/>
  <c r="I368" i="5"/>
  <c r="H368" i="5"/>
  <c r="G368" i="5"/>
  <c r="F368" i="5"/>
  <c r="X367" i="5"/>
  <c r="W367" i="5"/>
  <c r="V367" i="5"/>
  <c r="U367" i="5"/>
  <c r="T367" i="5"/>
  <c r="S367" i="5"/>
  <c r="R367" i="5"/>
  <c r="Q367" i="5"/>
  <c r="O367" i="5"/>
  <c r="K367" i="5"/>
  <c r="J367" i="5"/>
  <c r="I367" i="5"/>
  <c r="H367" i="5"/>
  <c r="G367" i="5"/>
  <c r="F367" i="5"/>
  <c r="X366" i="5"/>
  <c r="W366" i="5"/>
  <c r="V366" i="5"/>
  <c r="U366" i="5"/>
  <c r="T366" i="5"/>
  <c r="S366" i="5"/>
  <c r="R366" i="5"/>
  <c r="Q366" i="5"/>
  <c r="O366" i="5"/>
  <c r="K366" i="5"/>
  <c r="J366" i="5"/>
  <c r="I366" i="5"/>
  <c r="H366" i="5"/>
  <c r="G366" i="5"/>
  <c r="F366" i="5"/>
  <c r="X365" i="5"/>
  <c r="W365" i="5"/>
  <c r="V365" i="5"/>
  <c r="U365" i="5"/>
  <c r="T365" i="5"/>
  <c r="S365" i="5"/>
  <c r="R365" i="5"/>
  <c r="Q365" i="5"/>
  <c r="O365" i="5"/>
  <c r="K365" i="5"/>
  <c r="J365" i="5"/>
  <c r="I365" i="5"/>
  <c r="H365" i="5"/>
  <c r="G365" i="5"/>
  <c r="F365" i="5"/>
  <c r="X364" i="5"/>
  <c r="W364" i="5"/>
  <c r="V364" i="5"/>
  <c r="U364" i="5"/>
  <c r="T364" i="5"/>
  <c r="S364" i="5"/>
  <c r="R364" i="5"/>
  <c r="Q364" i="5"/>
  <c r="O364" i="5"/>
  <c r="K364" i="5"/>
  <c r="J364" i="5"/>
  <c r="I364" i="5"/>
  <c r="H364" i="5"/>
  <c r="G364" i="5"/>
  <c r="F364" i="5"/>
  <c r="X363" i="5"/>
  <c r="W363" i="5"/>
  <c r="V363" i="5"/>
  <c r="U363" i="5"/>
  <c r="T363" i="5"/>
  <c r="S363" i="5"/>
  <c r="R363" i="5"/>
  <c r="Q363" i="5"/>
  <c r="O363" i="5"/>
  <c r="K363" i="5"/>
  <c r="J363" i="5"/>
  <c r="I363" i="5"/>
  <c r="H363" i="5"/>
  <c r="G363" i="5"/>
  <c r="F363" i="5"/>
  <c r="X362" i="5"/>
  <c r="W362" i="5"/>
  <c r="V362" i="5"/>
  <c r="U362" i="5"/>
  <c r="T362" i="5"/>
  <c r="S362" i="5"/>
  <c r="R362" i="5"/>
  <c r="Q362" i="5"/>
  <c r="O362" i="5"/>
  <c r="K362" i="5"/>
  <c r="J362" i="5"/>
  <c r="I362" i="5"/>
  <c r="H362" i="5"/>
  <c r="G362" i="5"/>
  <c r="F362" i="5"/>
  <c r="X361" i="5"/>
  <c r="W361" i="5"/>
  <c r="V361" i="5"/>
  <c r="U361" i="5"/>
  <c r="T361" i="5"/>
  <c r="S361" i="5"/>
  <c r="R361" i="5"/>
  <c r="Q361" i="5"/>
  <c r="O361" i="5"/>
  <c r="K361" i="5"/>
  <c r="J361" i="5"/>
  <c r="I361" i="5"/>
  <c r="H361" i="5"/>
  <c r="G361" i="5"/>
  <c r="F361" i="5"/>
  <c r="X360" i="5"/>
  <c r="W360" i="5"/>
  <c r="V360" i="5"/>
  <c r="U360" i="5"/>
  <c r="T360" i="5"/>
  <c r="S360" i="5"/>
  <c r="R360" i="5"/>
  <c r="Q360" i="5"/>
  <c r="O360" i="5"/>
  <c r="K360" i="5"/>
  <c r="J360" i="5"/>
  <c r="I360" i="5"/>
  <c r="H360" i="5"/>
  <c r="G360" i="5"/>
  <c r="F360" i="5"/>
  <c r="X359" i="5"/>
  <c r="W359" i="5"/>
  <c r="V359" i="5"/>
  <c r="U359" i="5"/>
  <c r="T359" i="5"/>
  <c r="S359" i="5"/>
  <c r="R359" i="5"/>
  <c r="Q359" i="5"/>
  <c r="O359" i="5"/>
  <c r="K359" i="5"/>
  <c r="J359" i="5"/>
  <c r="I359" i="5"/>
  <c r="H359" i="5"/>
  <c r="G359" i="5"/>
  <c r="F359" i="5"/>
  <c r="X358" i="5"/>
  <c r="W358" i="5"/>
  <c r="V358" i="5"/>
  <c r="U358" i="5"/>
  <c r="T358" i="5"/>
  <c r="S358" i="5"/>
  <c r="R358" i="5"/>
  <c r="Q358" i="5"/>
  <c r="O358" i="5"/>
  <c r="K358" i="5"/>
  <c r="J358" i="5"/>
  <c r="I358" i="5"/>
  <c r="H358" i="5"/>
  <c r="G358" i="5"/>
  <c r="F358" i="5"/>
  <c r="X357" i="5"/>
  <c r="W357" i="5"/>
  <c r="V357" i="5"/>
  <c r="U357" i="5"/>
  <c r="T357" i="5"/>
  <c r="S357" i="5"/>
  <c r="R357" i="5"/>
  <c r="Q357" i="5"/>
  <c r="O357" i="5"/>
  <c r="K357" i="5"/>
  <c r="J357" i="5"/>
  <c r="I357" i="5"/>
  <c r="H357" i="5"/>
  <c r="G357" i="5"/>
  <c r="F357" i="5"/>
  <c r="X356" i="5"/>
  <c r="W356" i="5"/>
  <c r="V356" i="5"/>
  <c r="U356" i="5"/>
  <c r="T356" i="5"/>
  <c r="S356" i="5"/>
  <c r="R356" i="5"/>
  <c r="Q356" i="5"/>
  <c r="O356" i="5"/>
  <c r="K356" i="5"/>
  <c r="J356" i="5"/>
  <c r="I356" i="5"/>
  <c r="H356" i="5"/>
  <c r="G356" i="5"/>
  <c r="F356" i="5"/>
  <c r="A355" i="5"/>
  <c r="Q354" i="5"/>
  <c r="G354" i="5"/>
  <c r="X353" i="5"/>
  <c r="W353" i="5"/>
  <c r="V353" i="5"/>
  <c r="U353" i="5"/>
  <c r="T353" i="5"/>
  <c r="S353" i="5"/>
  <c r="R353" i="5"/>
  <c r="Q353" i="5"/>
  <c r="O353" i="5"/>
  <c r="K353" i="5"/>
  <c r="J353" i="5"/>
  <c r="I353" i="5"/>
  <c r="H353" i="5"/>
  <c r="G353" i="5"/>
  <c r="F353" i="5"/>
  <c r="X352" i="5"/>
  <c r="W352" i="5"/>
  <c r="V352" i="5"/>
  <c r="U352" i="5"/>
  <c r="T352" i="5"/>
  <c r="S352" i="5"/>
  <c r="R352" i="5"/>
  <c r="Q352" i="5"/>
  <c r="O352" i="5"/>
  <c r="K352" i="5"/>
  <c r="J352" i="5"/>
  <c r="I352" i="5"/>
  <c r="H352" i="5"/>
  <c r="G352" i="5"/>
  <c r="F352" i="5"/>
  <c r="X351" i="5"/>
  <c r="W351" i="5"/>
  <c r="V351" i="5"/>
  <c r="U351" i="5"/>
  <c r="T351" i="5"/>
  <c r="S351" i="5"/>
  <c r="R351" i="5"/>
  <c r="Q351" i="5"/>
  <c r="O351" i="5"/>
  <c r="K351" i="5"/>
  <c r="J351" i="5"/>
  <c r="I351" i="5"/>
  <c r="H351" i="5"/>
  <c r="G351" i="5"/>
  <c r="F351" i="5"/>
  <c r="X350" i="5"/>
  <c r="W350" i="5"/>
  <c r="V350" i="5"/>
  <c r="U350" i="5"/>
  <c r="T350" i="5"/>
  <c r="S350" i="5"/>
  <c r="R350" i="5"/>
  <c r="Q350" i="5"/>
  <c r="O350" i="5"/>
  <c r="K350" i="5"/>
  <c r="J350" i="5"/>
  <c r="I350" i="5"/>
  <c r="H350" i="5"/>
  <c r="G350" i="5"/>
  <c r="F350" i="5"/>
  <c r="X349" i="5"/>
  <c r="W349" i="5"/>
  <c r="V349" i="5"/>
  <c r="U349" i="5"/>
  <c r="T349" i="5"/>
  <c r="S349" i="5"/>
  <c r="R349" i="5"/>
  <c r="Q349" i="5"/>
  <c r="O349" i="5"/>
  <c r="K349" i="5"/>
  <c r="J349" i="5"/>
  <c r="I349" i="5"/>
  <c r="H349" i="5"/>
  <c r="G349" i="5"/>
  <c r="F349" i="5"/>
  <c r="X348" i="5"/>
  <c r="W348" i="5"/>
  <c r="V348" i="5"/>
  <c r="U348" i="5"/>
  <c r="T348" i="5"/>
  <c r="S348" i="5"/>
  <c r="R348" i="5"/>
  <c r="Q348" i="5"/>
  <c r="O348" i="5"/>
  <c r="K348" i="5"/>
  <c r="J348" i="5"/>
  <c r="I348" i="5"/>
  <c r="H348" i="5"/>
  <c r="G348" i="5"/>
  <c r="F348" i="5"/>
  <c r="X347" i="5"/>
  <c r="W347" i="5"/>
  <c r="V347" i="5"/>
  <c r="U347" i="5"/>
  <c r="T347" i="5"/>
  <c r="S347" i="5"/>
  <c r="R347" i="5"/>
  <c r="Q347" i="5"/>
  <c r="O347" i="5"/>
  <c r="K347" i="5"/>
  <c r="J347" i="5"/>
  <c r="I347" i="5"/>
  <c r="H347" i="5"/>
  <c r="G347" i="5"/>
  <c r="F347" i="5"/>
  <c r="X346" i="5"/>
  <c r="W346" i="5"/>
  <c r="V346" i="5"/>
  <c r="U346" i="5"/>
  <c r="T346" i="5"/>
  <c r="S346" i="5"/>
  <c r="R346" i="5"/>
  <c r="Q346" i="5"/>
  <c r="O346" i="5"/>
  <c r="K346" i="5"/>
  <c r="J346" i="5"/>
  <c r="I346" i="5"/>
  <c r="H346" i="5"/>
  <c r="G346" i="5"/>
  <c r="F346" i="5"/>
  <c r="X345" i="5"/>
  <c r="W345" i="5"/>
  <c r="V345" i="5"/>
  <c r="U345" i="5"/>
  <c r="T345" i="5"/>
  <c r="S345" i="5"/>
  <c r="R345" i="5"/>
  <c r="Q345" i="5"/>
  <c r="O345" i="5"/>
  <c r="K345" i="5"/>
  <c r="J345" i="5"/>
  <c r="I345" i="5"/>
  <c r="H345" i="5"/>
  <c r="G345" i="5"/>
  <c r="F345" i="5"/>
  <c r="X344" i="5"/>
  <c r="W344" i="5"/>
  <c r="V344" i="5"/>
  <c r="U344" i="5"/>
  <c r="T344" i="5"/>
  <c r="S344" i="5"/>
  <c r="R344" i="5"/>
  <c r="Q344" i="5"/>
  <c r="O344" i="5"/>
  <c r="K344" i="5"/>
  <c r="J344" i="5"/>
  <c r="I344" i="5"/>
  <c r="H344" i="5"/>
  <c r="G344" i="5"/>
  <c r="F344" i="5"/>
  <c r="X343" i="5"/>
  <c r="W343" i="5"/>
  <c r="V343" i="5"/>
  <c r="U343" i="5"/>
  <c r="T343" i="5"/>
  <c r="S343" i="5"/>
  <c r="R343" i="5"/>
  <c r="Q343" i="5"/>
  <c r="O343" i="5"/>
  <c r="K343" i="5"/>
  <c r="J343" i="5"/>
  <c r="I343" i="5"/>
  <c r="H343" i="5"/>
  <c r="G343" i="5"/>
  <c r="F343" i="5"/>
  <c r="X342" i="5"/>
  <c r="W342" i="5"/>
  <c r="V342" i="5"/>
  <c r="U342" i="5"/>
  <c r="T342" i="5"/>
  <c r="S342" i="5"/>
  <c r="R342" i="5"/>
  <c r="Q342" i="5"/>
  <c r="O342" i="5"/>
  <c r="K342" i="5"/>
  <c r="J342" i="5"/>
  <c r="I342" i="5"/>
  <c r="H342" i="5"/>
  <c r="G342" i="5"/>
  <c r="F342" i="5"/>
  <c r="X341" i="5"/>
  <c r="W341" i="5"/>
  <c r="V341" i="5"/>
  <c r="U341" i="5"/>
  <c r="T341" i="5"/>
  <c r="S341" i="5"/>
  <c r="R341" i="5"/>
  <c r="Q341" i="5"/>
  <c r="O341" i="5"/>
  <c r="K341" i="5"/>
  <c r="J341" i="5"/>
  <c r="I341" i="5"/>
  <c r="H341" i="5"/>
  <c r="G341" i="5"/>
  <c r="F341" i="5"/>
  <c r="X340" i="5"/>
  <c r="W340" i="5"/>
  <c r="V340" i="5"/>
  <c r="U340" i="5"/>
  <c r="T340" i="5"/>
  <c r="S340" i="5"/>
  <c r="R340" i="5"/>
  <c r="Q340" i="5"/>
  <c r="O340" i="5"/>
  <c r="K340" i="5"/>
  <c r="J340" i="5"/>
  <c r="I340" i="5"/>
  <c r="H340" i="5"/>
  <c r="G340" i="5"/>
  <c r="F340" i="5"/>
  <c r="X339" i="5"/>
  <c r="W339" i="5"/>
  <c r="V339" i="5"/>
  <c r="U339" i="5"/>
  <c r="T339" i="5"/>
  <c r="S339" i="5"/>
  <c r="R339" i="5"/>
  <c r="Q339" i="5"/>
  <c r="O339" i="5"/>
  <c r="K339" i="5"/>
  <c r="J339" i="5"/>
  <c r="I339" i="5"/>
  <c r="H339" i="5"/>
  <c r="G339" i="5"/>
  <c r="F339" i="5"/>
  <c r="A338" i="5"/>
  <c r="Q337" i="5"/>
  <c r="G337" i="5"/>
  <c r="A337" i="5"/>
  <c r="X336" i="5"/>
  <c r="W336" i="5"/>
  <c r="V336" i="5"/>
  <c r="U336" i="5"/>
  <c r="T336" i="5"/>
  <c r="S336" i="5"/>
  <c r="R336" i="5"/>
  <c r="Q336" i="5"/>
  <c r="O336" i="5"/>
  <c r="K336" i="5"/>
  <c r="J336" i="5"/>
  <c r="I336" i="5"/>
  <c r="H336" i="5"/>
  <c r="G336" i="5"/>
  <c r="F336" i="5"/>
  <c r="X335" i="5"/>
  <c r="W335" i="5"/>
  <c r="V335" i="5"/>
  <c r="U335" i="5"/>
  <c r="T335" i="5"/>
  <c r="S335" i="5"/>
  <c r="R335" i="5"/>
  <c r="Q335" i="5"/>
  <c r="O335" i="5"/>
  <c r="K335" i="5"/>
  <c r="J335" i="5"/>
  <c r="I335" i="5"/>
  <c r="H335" i="5"/>
  <c r="G335" i="5"/>
  <c r="F335" i="5"/>
  <c r="X334" i="5"/>
  <c r="W334" i="5"/>
  <c r="V334" i="5"/>
  <c r="U334" i="5"/>
  <c r="T334" i="5"/>
  <c r="S334" i="5"/>
  <c r="R334" i="5"/>
  <c r="Q334" i="5"/>
  <c r="O334" i="5"/>
  <c r="K334" i="5"/>
  <c r="J334" i="5"/>
  <c r="I334" i="5"/>
  <c r="H334" i="5"/>
  <c r="G334" i="5"/>
  <c r="F334" i="5"/>
  <c r="X333" i="5"/>
  <c r="W333" i="5"/>
  <c r="V333" i="5"/>
  <c r="U333" i="5"/>
  <c r="T333" i="5"/>
  <c r="S333" i="5"/>
  <c r="R333" i="5"/>
  <c r="Q333" i="5"/>
  <c r="O333" i="5"/>
  <c r="K333" i="5"/>
  <c r="J333" i="5"/>
  <c r="I333" i="5"/>
  <c r="H333" i="5"/>
  <c r="G333" i="5"/>
  <c r="F333" i="5"/>
  <c r="X332" i="5"/>
  <c r="W332" i="5"/>
  <c r="V332" i="5"/>
  <c r="U332" i="5"/>
  <c r="T332" i="5"/>
  <c r="S332" i="5"/>
  <c r="R332" i="5"/>
  <c r="Q332" i="5"/>
  <c r="O332" i="5"/>
  <c r="K332" i="5"/>
  <c r="J332" i="5"/>
  <c r="I332" i="5"/>
  <c r="H332" i="5"/>
  <c r="G332" i="5"/>
  <c r="F332" i="5"/>
  <c r="X331" i="5"/>
  <c r="W331" i="5"/>
  <c r="V331" i="5"/>
  <c r="U331" i="5"/>
  <c r="T331" i="5"/>
  <c r="S331" i="5"/>
  <c r="R331" i="5"/>
  <c r="Q331" i="5"/>
  <c r="O331" i="5"/>
  <c r="K331" i="5"/>
  <c r="J331" i="5"/>
  <c r="I331" i="5"/>
  <c r="H331" i="5"/>
  <c r="G331" i="5"/>
  <c r="F331" i="5"/>
  <c r="X330" i="5"/>
  <c r="W330" i="5"/>
  <c r="V330" i="5"/>
  <c r="U330" i="5"/>
  <c r="T330" i="5"/>
  <c r="S330" i="5"/>
  <c r="R330" i="5"/>
  <c r="Q330" i="5"/>
  <c r="O330" i="5"/>
  <c r="K330" i="5"/>
  <c r="J330" i="5"/>
  <c r="I330" i="5"/>
  <c r="H330" i="5"/>
  <c r="G330" i="5"/>
  <c r="F330" i="5"/>
  <c r="X329" i="5"/>
  <c r="W329" i="5"/>
  <c r="V329" i="5"/>
  <c r="U329" i="5"/>
  <c r="T329" i="5"/>
  <c r="S329" i="5"/>
  <c r="R329" i="5"/>
  <c r="Q329" i="5"/>
  <c r="O329" i="5"/>
  <c r="K329" i="5"/>
  <c r="J329" i="5"/>
  <c r="I329" i="5"/>
  <c r="H329" i="5"/>
  <c r="G329" i="5"/>
  <c r="F329" i="5"/>
  <c r="X328" i="5"/>
  <c r="W328" i="5"/>
  <c r="V328" i="5"/>
  <c r="U328" i="5"/>
  <c r="T328" i="5"/>
  <c r="S328" i="5"/>
  <c r="R328" i="5"/>
  <c r="Q328" i="5"/>
  <c r="O328" i="5"/>
  <c r="K328" i="5"/>
  <c r="J328" i="5"/>
  <c r="I328" i="5"/>
  <c r="H328" i="5"/>
  <c r="G328" i="5"/>
  <c r="F328" i="5"/>
  <c r="X327" i="5"/>
  <c r="W327" i="5"/>
  <c r="V327" i="5"/>
  <c r="U327" i="5"/>
  <c r="T327" i="5"/>
  <c r="S327" i="5"/>
  <c r="R327" i="5"/>
  <c r="Q327" i="5"/>
  <c r="O327" i="5"/>
  <c r="K327" i="5"/>
  <c r="J327" i="5"/>
  <c r="I327" i="5"/>
  <c r="H327" i="5"/>
  <c r="G327" i="5"/>
  <c r="F327" i="5"/>
  <c r="X326" i="5"/>
  <c r="W326" i="5"/>
  <c r="V326" i="5"/>
  <c r="U326" i="5"/>
  <c r="T326" i="5"/>
  <c r="S326" i="5"/>
  <c r="R326" i="5"/>
  <c r="Q326" i="5"/>
  <c r="O326" i="5"/>
  <c r="K326" i="5"/>
  <c r="J326" i="5"/>
  <c r="I326" i="5"/>
  <c r="H326" i="5"/>
  <c r="G326" i="5"/>
  <c r="F326" i="5"/>
  <c r="X325" i="5"/>
  <c r="W325" i="5"/>
  <c r="V325" i="5"/>
  <c r="U325" i="5"/>
  <c r="T325" i="5"/>
  <c r="S325" i="5"/>
  <c r="R325" i="5"/>
  <c r="Q325" i="5"/>
  <c r="O325" i="5"/>
  <c r="K325" i="5"/>
  <c r="J325" i="5"/>
  <c r="I325" i="5"/>
  <c r="H325" i="5"/>
  <c r="G325" i="5"/>
  <c r="F325" i="5"/>
  <c r="X324" i="5"/>
  <c r="W324" i="5"/>
  <c r="V324" i="5"/>
  <c r="U324" i="5"/>
  <c r="T324" i="5"/>
  <c r="S324" i="5"/>
  <c r="R324" i="5"/>
  <c r="Q324" i="5"/>
  <c r="O324" i="5"/>
  <c r="K324" i="5"/>
  <c r="J324" i="5"/>
  <c r="I324" i="5"/>
  <c r="H324" i="5"/>
  <c r="G324" i="5"/>
  <c r="F324" i="5"/>
  <c r="X323" i="5"/>
  <c r="W323" i="5"/>
  <c r="V323" i="5"/>
  <c r="U323" i="5"/>
  <c r="T323" i="5"/>
  <c r="S323" i="5"/>
  <c r="R323" i="5"/>
  <c r="Q323" i="5"/>
  <c r="O323" i="5"/>
  <c r="K323" i="5"/>
  <c r="J323" i="5"/>
  <c r="I323" i="5"/>
  <c r="H323" i="5"/>
  <c r="G323" i="5"/>
  <c r="F323" i="5"/>
  <c r="X322" i="5"/>
  <c r="W322" i="5"/>
  <c r="V322" i="5"/>
  <c r="U322" i="5"/>
  <c r="T322" i="5"/>
  <c r="S322" i="5"/>
  <c r="R322" i="5"/>
  <c r="Q322" i="5"/>
  <c r="O322" i="5"/>
  <c r="K322" i="5"/>
  <c r="J322" i="5"/>
  <c r="I322" i="5"/>
  <c r="H322" i="5"/>
  <c r="G322" i="5"/>
  <c r="F322" i="5"/>
  <c r="A321" i="5"/>
  <c r="Q320" i="5"/>
  <c r="G320" i="5"/>
  <c r="A320" i="5"/>
  <c r="X319" i="5"/>
  <c r="W319" i="5"/>
  <c r="V319" i="5"/>
  <c r="U319" i="5"/>
  <c r="T319" i="5"/>
  <c r="S319" i="5"/>
  <c r="R319" i="5"/>
  <c r="Q319" i="5"/>
  <c r="O319" i="5"/>
  <c r="K319" i="5"/>
  <c r="J319" i="5"/>
  <c r="I319" i="5"/>
  <c r="H319" i="5"/>
  <c r="G319" i="5"/>
  <c r="F319" i="5"/>
  <c r="X318" i="5"/>
  <c r="W318" i="5"/>
  <c r="V318" i="5"/>
  <c r="U318" i="5"/>
  <c r="T318" i="5"/>
  <c r="S318" i="5"/>
  <c r="R318" i="5"/>
  <c r="Q318" i="5"/>
  <c r="O318" i="5"/>
  <c r="K318" i="5"/>
  <c r="J318" i="5"/>
  <c r="I318" i="5"/>
  <c r="H318" i="5"/>
  <c r="G318" i="5"/>
  <c r="F318" i="5"/>
  <c r="X317" i="5"/>
  <c r="W317" i="5"/>
  <c r="V317" i="5"/>
  <c r="U317" i="5"/>
  <c r="T317" i="5"/>
  <c r="S317" i="5"/>
  <c r="R317" i="5"/>
  <c r="Q317" i="5"/>
  <c r="O317" i="5"/>
  <c r="K317" i="5"/>
  <c r="J317" i="5"/>
  <c r="I317" i="5"/>
  <c r="H317" i="5"/>
  <c r="G317" i="5"/>
  <c r="F317" i="5"/>
  <c r="X316" i="5"/>
  <c r="W316" i="5"/>
  <c r="V316" i="5"/>
  <c r="U316" i="5"/>
  <c r="T316" i="5"/>
  <c r="S316" i="5"/>
  <c r="R316" i="5"/>
  <c r="Q316" i="5"/>
  <c r="O316" i="5"/>
  <c r="K316" i="5"/>
  <c r="J316" i="5"/>
  <c r="I316" i="5"/>
  <c r="H316" i="5"/>
  <c r="G316" i="5"/>
  <c r="F316" i="5"/>
  <c r="X315" i="5"/>
  <c r="W315" i="5"/>
  <c r="V315" i="5"/>
  <c r="U315" i="5"/>
  <c r="T315" i="5"/>
  <c r="S315" i="5"/>
  <c r="R315" i="5"/>
  <c r="Q315" i="5"/>
  <c r="O315" i="5"/>
  <c r="K315" i="5"/>
  <c r="J315" i="5"/>
  <c r="I315" i="5"/>
  <c r="H315" i="5"/>
  <c r="G315" i="5"/>
  <c r="F315" i="5"/>
  <c r="X314" i="5"/>
  <c r="W314" i="5"/>
  <c r="V314" i="5"/>
  <c r="U314" i="5"/>
  <c r="T314" i="5"/>
  <c r="S314" i="5"/>
  <c r="R314" i="5"/>
  <c r="Q314" i="5"/>
  <c r="O314" i="5"/>
  <c r="K314" i="5"/>
  <c r="J314" i="5"/>
  <c r="I314" i="5"/>
  <c r="H314" i="5"/>
  <c r="G314" i="5"/>
  <c r="F314" i="5"/>
  <c r="X313" i="5"/>
  <c r="W313" i="5"/>
  <c r="V313" i="5"/>
  <c r="U313" i="5"/>
  <c r="T313" i="5"/>
  <c r="S313" i="5"/>
  <c r="R313" i="5"/>
  <c r="Q313" i="5"/>
  <c r="O313" i="5"/>
  <c r="K313" i="5"/>
  <c r="J313" i="5"/>
  <c r="I313" i="5"/>
  <c r="H313" i="5"/>
  <c r="G313" i="5"/>
  <c r="F313" i="5"/>
  <c r="X312" i="5"/>
  <c r="W312" i="5"/>
  <c r="V312" i="5"/>
  <c r="U312" i="5"/>
  <c r="T312" i="5"/>
  <c r="S312" i="5"/>
  <c r="R312" i="5"/>
  <c r="Q312" i="5"/>
  <c r="O312" i="5"/>
  <c r="K312" i="5"/>
  <c r="J312" i="5"/>
  <c r="I312" i="5"/>
  <c r="H312" i="5"/>
  <c r="G312" i="5"/>
  <c r="F312" i="5"/>
  <c r="X311" i="5"/>
  <c r="W311" i="5"/>
  <c r="V311" i="5"/>
  <c r="U311" i="5"/>
  <c r="T311" i="5"/>
  <c r="S311" i="5"/>
  <c r="R311" i="5"/>
  <c r="Q311" i="5"/>
  <c r="O311" i="5"/>
  <c r="K311" i="5"/>
  <c r="J311" i="5"/>
  <c r="I311" i="5"/>
  <c r="H311" i="5"/>
  <c r="G311" i="5"/>
  <c r="F311" i="5"/>
  <c r="X310" i="5"/>
  <c r="W310" i="5"/>
  <c r="V310" i="5"/>
  <c r="U310" i="5"/>
  <c r="T310" i="5"/>
  <c r="S310" i="5"/>
  <c r="R310" i="5"/>
  <c r="Q310" i="5"/>
  <c r="O310" i="5"/>
  <c r="K310" i="5"/>
  <c r="J310" i="5"/>
  <c r="I310" i="5"/>
  <c r="H310" i="5"/>
  <c r="G310" i="5"/>
  <c r="F310" i="5"/>
  <c r="X309" i="5"/>
  <c r="W309" i="5"/>
  <c r="V309" i="5"/>
  <c r="U309" i="5"/>
  <c r="T309" i="5"/>
  <c r="S309" i="5"/>
  <c r="R309" i="5"/>
  <c r="Q309" i="5"/>
  <c r="O309" i="5"/>
  <c r="K309" i="5"/>
  <c r="J309" i="5"/>
  <c r="I309" i="5"/>
  <c r="H309" i="5"/>
  <c r="G309" i="5"/>
  <c r="F309" i="5"/>
  <c r="X308" i="5"/>
  <c r="W308" i="5"/>
  <c r="V308" i="5"/>
  <c r="U308" i="5"/>
  <c r="T308" i="5"/>
  <c r="S308" i="5"/>
  <c r="R308" i="5"/>
  <c r="Q308" i="5"/>
  <c r="O308" i="5"/>
  <c r="K308" i="5"/>
  <c r="J308" i="5"/>
  <c r="I308" i="5"/>
  <c r="H308" i="5"/>
  <c r="G308" i="5"/>
  <c r="F308" i="5"/>
  <c r="X307" i="5"/>
  <c r="W307" i="5"/>
  <c r="V307" i="5"/>
  <c r="U307" i="5"/>
  <c r="T307" i="5"/>
  <c r="S307" i="5"/>
  <c r="R307" i="5"/>
  <c r="Q307" i="5"/>
  <c r="O307" i="5"/>
  <c r="K307" i="5"/>
  <c r="J307" i="5"/>
  <c r="I307" i="5"/>
  <c r="H307" i="5"/>
  <c r="G307" i="5"/>
  <c r="F307" i="5"/>
  <c r="X306" i="5"/>
  <c r="W306" i="5"/>
  <c r="V306" i="5"/>
  <c r="U306" i="5"/>
  <c r="T306" i="5"/>
  <c r="S306" i="5"/>
  <c r="R306" i="5"/>
  <c r="Q306" i="5"/>
  <c r="O306" i="5"/>
  <c r="K306" i="5"/>
  <c r="J306" i="5"/>
  <c r="I306" i="5"/>
  <c r="H306" i="5"/>
  <c r="G306" i="5"/>
  <c r="F306" i="5"/>
  <c r="X305" i="5"/>
  <c r="W305" i="5"/>
  <c r="V305" i="5"/>
  <c r="U305" i="5"/>
  <c r="T305" i="5"/>
  <c r="S305" i="5"/>
  <c r="R305" i="5"/>
  <c r="Q305" i="5"/>
  <c r="O305" i="5"/>
  <c r="K305" i="5"/>
  <c r="J305" i="5"/>
  <c r="I305" i="5"/>
  <c r="H305" i="5"/>
  <c r="G305" i="5"/>
  <c r="F305" i="5"/>
  <c r="X304" i="5"/>
  <c r="W304" i="5"/>
  <c r="V304" i="5"/>
  <c r="U304" i="5"/>
  <c r="T304" i="5"/>
  <c r="S304" i="5"/>
  <c r="R304" i="5"/>
  <c r="Q304" i="5"/>
  <c r="O304" i="5"/>
  <c r="K304" i="5"/>
  <c r="J304" i="5"/>
  <c r="I304" i="5"/>
  <c r="H304" i="5"/>
  <c r="G304" i="5"/>
  <c r="F304" i="5"/>
  <c r="X303" i="5"/>
  <c r="W303" i="5"/>
  <c r="V303" i="5"/>
  <c r="U303" i="5"/>
  <c r="T303" i="5"/>
  <c r="S303" i="5"/>
  <c r="R303" i="5"/>
  <c r="Q303" i="5"/>
  <c r="O303" i="5"/>
  <c r="K303" i="5"/>
  <c r="J303" i="5"/>
  <c r="I303" i="5"/>
  <c r="H303" i="5"/>
  <c r="G303" i="5"/>
  <c r="F303" i="5"/>
  <c r="X302" i="5"/>
  <c r="W302" i="5"/>
  <c r="V302" i="5"/>
  <c r="U302" i="5"/>
  <c r="T302" i="5"/>
  <c r="S302" i="5"/>
  <c r="R302" i="5"/>
  <c r="Q302" i="5"/>
  <c r="O302" i="5"/>
  <c r="K302" i="5"/>
  <c r="J302" i="5"/>
  <c r="I302" i="5"/>
  <c r="H302" i="5"/>
  <c r="G302" i="5"/>
  <c r="F302" i="5"/>
  <c r="X301" i="5"/>
  <c r="W301" i="5"/>
  <c r="V301" i="5"/>
  <c r="U301" i="5"/>
  <c r="T301" i="5"/>
  <c r="S301" i="5"/>
  <c r="R301" i="5"/>
  <c r="Q301" i="5"/>
  <c r="O301" i="5"/>
  <c r="K301" i="5"/>
  <c r="J301" i="5"/>
  <c r="I301" i="5"/>
  <c r="H301" i="5"/>
  <c r="G301" i="5"/>
  <c r="F301" i="5"/>
  <c r="X300" i="5"/>
  <c r="W300" i="5"/>
  <c r="V300" i="5"/>
  <c r="U300" i="5"/>
  <c r="T300" i="5"/>
  <c r="S300" i="5"/>
  <c r="R300" i="5"/>
  <c r="Q300" i="5"/>
  <c r="O300" i="5"/>
  <c r="K300" i="5"/>
  <c r="J300" i="5"/>
  <c r="I300" i="5"/>
  <c r="H300" i="5"/>
  <c r="G300" i="5"/>
  <c r="F300" i="5"/>
  <c r="X299" i="5"/>
  <c r="W299" i="5"/>
  <c r="V299" i="5"/>
  <c r="U299" i="5"/>
  <c r="T299" i="5"/>
  <c r="S299" i="5"/>
  <c r="R299" i="5"/>
  <c r="Q299" i="5"/>
  <c r="O299" i="5"/>
  <c r="K299" i="5"/>
  <c r="J299" i="5"/>
  <c r="I299" i="5"/>
  <c r="H299" i="5"/>
  <c r="G299" i="5"/>
  <c r="F299" i="5"/>
  <c r="X298" i="5"/>
  <c r="W298" i="5"/>
  <c r="V298" i="5"/>
  <c r="U298" i="5"/>
  <c r="T298" i="5"/>
  <c r="S298" i="5"/>
  <c r="R298" i="5"/>
  <c r="Q298" i="5"/>
  <c r="O298" i="5"/>
  <c r="K298" i="5"/>
  <c r="J298" i="5"/>
  <c r="I298" i="5"/>
  <c r="H298" i="5"/>
  <c r="G298" i="5"/>
  <c r="F298" i="5"/>
  <c r="X297" i="5"/>
  <c r="W297" i="5"/>
  <c r="V297" i="5"/>
  <c r="U297" i="5"/>
  <c r="T297" i="5"/>
  <c r="S297" i="5"/>
  <c r="R297" i="5"/>
  <c r="Q297" i="5"/>
  <c r="O297" i="5"/>
  <c r="K297" i="5"/>
  <c r="J297" i="5"/>
  <c r="I297" i="5"/>
  <c r="H297" i="5"/>
  <c r="G297" i="5"/>
  <c r="F297" i="5"/>
  <c r="X296" i="5"/>
  <c r="W296" i="5"/>
  <c r="V296" i="5"/>
  <c r="U296" i="5"/>
  <c r="T296" i="5"/>
  <c r="S296" i="5"/>
  <c r="R296" i="5"/>
  <c r="Q296" i="5"/>
  <c r="O296" i="5"/>
  <c r="K296" i="5"/>
  <c r="J296" i="5"/>
  <c r="I296" i="5"/>
  <c r="H296" i="5"/>
  <c r="G296" i="5"/>
  <c r="F296" i="5"/>
  <c r="X295" i="5"/>
  <c r="W295" i="5"/>
  <c r="V295" i="5"/>
  <c r="U295" i="5"/>
  <c r="T295" i="5"/>
  <c r="S295" i="5"/>
  <c r="R295" i="5"/>
  <c r="Q295" i="5"/>
  <c r="O295" i="5"/>
  <c r="K295" i="5"/>
  <c r="J295" i="5"/>
  <c r="I295" i="5"/>
  <c r="H295" i="5"/>
  <c r="G295" i="5"/>
  <c r="F295" i="5"/>
  <c r="X294" i="5"/>
  <c r="W294" i="5"/>
  <c r="V294" i="5"/>
  <c r="U294" i="5"/>
  <c r="T294" i="5"/>
  <c r="S294" i="5"/>
  <c r="R294" i="5"/>
  <c r="Q294" i="5"/>
  <c r="O294" i="5"/>
  <c r="K294" i="5"/>
  <c r="J294" i="5"/>
  <c r="I294" i="5"/>
  <c r="H294" i="5"/>
  <c r="G294" i="5"/>
  <c r="F294" i="5"/>
  <c r="X293" i="5"/>
  <c r="W293" i="5"/>
  <c r="V293" i="5"/>
  <c r="U293" i="5"/>
  <c r="T293" i="5"/>
  <c r="S293" i="5"/>
  <c r="R293" i="5"/>
  <c r="Q293" i="5"/>
  <c r="O293" i="5"/>
  <c r="K293" i="5"/>
  <c r="J293" i="5"/>
  <c r="I293" i="5"/>
  <c r="H293" i="5"/>
  <c r="G293" i="5"/>
  <c r="F293" i="5"/>
  <c r="X292" i="5"/>
  <c r="W292" i="5"/>
  <c r="V292" i="5"/>
  <c r="U292" i="5"/>
  <c r="T292" i="5"/>
  <c r="S292" i="5"/>
  <c r="R292" i="5"/>
  <c r="Q292" i="5"/>
  <c r="O292" i="5"/>
  <c r="K292" i="5"/>
  <c r="J292" i="5"/>
  <c r="I292" i="5"/>
  <c r="H292" i="5"/>
  <c r="G292" i="5"/>
  <c r="F292" i="5"/>
  <c r="X291" i="5"/>
  <c r="W291" i="5"/>
  <c r="V291" i="5"/>
  <c r="U291" i="5"/>
  <c r="T291" i="5"/>
  <c r="S291" i="5"/>
  <c r="R291" i="5"/>
  <c r="Q291" i="5"/>
  <c r="O291" i="5"/>
  <c r="K291" i="5"/>
  <c r="J291" i="5"/>
  <c r="I291" i="5"/>
  <c r="H291" i="5"/>
  <c r="G291" i="5"/>
  <c r="F291" i="5"/>
  <c r="X290" i="5"/>
  <c r="W290" i="5"/>
  <c r="V290" i="5"/>
  <c r="U290" i="5"/>
  <c r="T290" i="5"/>
  <c r="S290" i="5"/>
  <c r="R290" i="5"/>
  <c r="Q290" i="5"/>
  <c r="O290" i="5"/>
  <c r="K290" i="5"/>
  <c r="J290" i="5"/>
  <c r="I290" i="5"/>
  <c r="H290" i="5"/>
  <c r="G290" i="5"/>
  <c r="F290" i="5"/>
  <c r="X289" i="5"/>
  <c r="W289" i="5"/>
  <c r="V289" i="5"/>
  <c r="U289" i="5"/>
  <c r="T289" i="5"/>
  <c r="S289" i="5"/>
  <c r="R289" i="5"/>
  <c r="Q289" i="5"/>
  <c r="O289" i="5"/>
  <c r="K289" i="5"/>
  <c r="J289" i="5"/>
  <c r="I289" i="5"/>
  <c r="H289" i="5"/>
  <c r="G289" i="5"/>
  <c r="F289" i="5"/>
  <c r="X288" i="5"/>
  <c r="W288" i="5"/>
  <c r="V288" i="5"/>
  <c r="U288" i="5"/>
  <c r="T288" i="5"/>
  <c r="S288" i="5"/>
  <c r="R288" i="5"/>
  <c r="Q288" i="5"/>
  <c r="O288" i="5"/>
  <c r="K288" i="5"/>
  <c r="J288" i="5"/>
  <c r="I288" i="5"/>
  <c r="H288" i="5"/>
  <c r="G288" i="5"/>
  <c r="F288" i="5"/>
  <c r="X287" i="5"/>
  <c r="W287" i="5"/>
  <c r="V287" i="5"/>
  <c r="U287" i="5"/>
  <c r="T287" i="5"/>
  <c r="S287" i="5"/>
  <c r="R287" i="5"/>
  <c r="Q287" i="5"/>
  <c r="O287" i="5"/>
  <c r="K287" i="5"/>
  <c r="J287" i="5"/>
  <c r="I287" i="5"/>
  <c r="H287" i="5"/>
  <c r="G287" i="5"/>
  <c r="F287" i="5"/>
  <c r="X286" i="5"/>
  <c r="W286" i="5"/>
  <c r="V286" i="5"/>
  <c r="U286" i="5"/>
  <c r="T286" i="5"/>
  <c r="S286" i="5"/>
  <c r="R286" i="5"/>
  <c r="Q286" i="5"/>
  <c r="O286" i="5"/>
  <c r="K286" i="5"/>
  <c r="J286" i="5"/>
  <c r="I286" i="5"/>
  <c r="H286" i="5"/>
  <c r="G286" i="5"/>
  <c r="F286" i="5"/>
  <c r="X285" i="5"/>
  <c r="W285" i="5"/>
  <c r="V285" i="5"/>
  <c r="U285" i="5"/>
  <c r="T285" i="5"/>
  <c r="S285" i="5"/>
  <c r="R285" i="5"/>
  <c r="Q285" i="5"/>
  <c r="O285" i="5"/>
  <c r="K285" i="5"/>
  <c r="J285" i="5"/>
  <c r="I285" i="5"/>
  <c r="H285" i="5"/>
  <c r="G285" i="5"/>
  <c r="F285" i="5"/>
  <c r="X284" i="5"/>
  <c r="W284" i="5"/>
  <c r="V284" i="5"/>
  <c r="U284" i="5"/>
  <c r="T284" i="5"/>
  <c r="S284" i="5"/>
  <c r="R284" i="5"/>
  <c r="Q284" i="5"/>
  <c r="O284" i="5"/>
  <c r="K284" i="5"/>
  <c r="J284" i="5"/>
  <c r="I284" i="5"/>
  <c r="H284" i="5"/>
  <c r="G284" i="5"/>
  <c r="F284" i="5"/>
  <c r="X283" i="5"/>
  <c r="W283" i="5"/>
  <c r="V283" i="5"/>
  <c r="U283" i="5"/>
  <c r="T283" i="5"/>
  <c r="S283" i="5"/>
  <c r="R283" i="5"/>
  <c r="Q283" i="5"/>
  <c r="O283" i="5"/>
  <c r="K283" i="5"/>
  <c r="J283" i="5"/>
  <c r="I283" i="5"/>
  <c r="H283" i="5"/>
  <c r="G283" i="5"/>
  <c r="F283" i="5"/>
  <c r="X282" i="5"/>
  <c r="W282" i="5"/>
  <c r="V282" i="5"/>
  <c r="U282" i="5"/>
  <c r="T282" i="5"/>
  <c r="S282" i="5"/>
  <c r="R282" i="5"/>
  <c r="Q282" i="5"/>
  <c r="O282" i="5"/>
  <c r="K282" i="5"/>
  <c r="J282" i="5"/>
  <c r="I282" i="5"/>
  <c r="H282" i="5"/>
  <c r="G282" i="5"/>
  <c r="F282" i="5"/>
  <c r="X281" i="5"/>
  <c r="W281" i="5"/>
  <c r="V281" i="5"/>
  <c r="U281" i="5"/>
  <c r="T281" i="5"/>
  <c r="S281" i="5"/>
  <c r="R281" i="5"/>
  <c r="Q281" i="5"/>
  <c r="O281" i="5"/>
  <c r="K281" i="5"/>
  <c r="J281" i="5"/>
  <c r="I281" i="5"/>
  <c r="H281" i="5"/>
  <c r="G281" i="5"/>
  <c r="F281" i="5"/>
  <c r="A280" i="5"/>
  <c r="Q279" i="5"/>
  <c r="G279" i="5"/>
  <c r="A279" i="5"/>
  <c r="X278" i="5"/>
  <c r="W278" i="5"/>
  <c r="V278" i="5"/>
  <c r="U278" i="5"/>
  <c r="T278" i="5"/>
  <c r="S278" i="5"/>
  <c r="R278" i="5"/>
  <c r="Q278" i="5"/>
  <c r="O278" i="5"/>
  <c r="K278" i="5"/>
  <c r="J278" i="5"/>
  <c r="I278" i="5"/>
  <c r="H278" i="5"/>
  <c r="G278" i="5"/>
  <c r="F278" i="5"/>
  <c r="X277" i="5"/>
  <c r="W277" i="5"/>
  <c r="V277" i="5"/>
  <c r="U277" i="5"/>
  <c r="T277" i="5"/>
  <c r="S277" i="5"/>
  <c r="R277" i="5"/>
  <c r="Q277" i="5"/>
  <c r="O277" i="5"/>
  <c r="K277" i="5"/>
  <c r="J277" i="5"/>
  <c r="I277" i="5"/>
  <c r="H277" i="5"/>
  <c r="G277" i="5"/>
  <c r="F277" i="5"/>
  <c r="X276" i="5"/>
  <c r="W276" i="5"/>
  <c r="V276" i="5"/>
  <c r="U276" i="5"/>
  <c r="T276" i="5"/>
  <c r="S276" i="5"/>
  <c r="R276" i="5"/>
  <c r="Q276" i="5"/>
  <c r="O276" i="5"/>
  <c r="K276" i="5"/>
  <c r="J276" i="5"/>
  <c r="I276" i="5"/>
  <c r="H276" i="5"/>
  <c r="G276" i="5"/>
  <c r="F276" i="5"/>
  <c r="X275" i="5"/>
  <c r="W275" i="5"/>
  <c r="V275" i="5"/>
  <c r="U275" i="5"/>
  <c r="T275" i="5"/>
  <c r="S275" i="5"/>
  <c r="R275" i="5"/>
  <c r="Q275" i="5"/>
  <c r="O275" i="5"/>
  <c r="K275" i="5"/>
  <c r="J275" i="5"/>
  <c r="I275" i="5"/>
  <c r="H275" i="5"/>
  <c r="G275" i="5"/>
  <c r="F275" i="5"/>
  <c r="X274" i="5"/>
  <c r="W274" i="5"/>
  <c r="V274" i="5"/>
  <c r="U274" i="5"/>
  <c r="T274" i="5"/>
  <c r="S274" i="5"/>
  <c r="R274" i="5"/>
  <c r="Q274" i="5"/>
  <c r="O274" i="5"/>
  <c r="K274" i="5"/>
  <c r="J274" i="5"/>
  <c r="I274" i="5"/>
  <c r="H274" i="5"/>
  <c r="G274" i="5"/>
  <c r="F274" i="5"/>
  <c r="X273" i="5"/>
  <c r="W273" i="5"/>
  <c r="V273" i="5"/>
  <c r="U273" i="5"/>
  <c r="T273" i="5"/>
  <c r="S273" i="5"/>
  <c r="R273" i="5"/>
  <c r="Q273" i="5"/>
  <c r="O273" i="5"/>
  <c r="K273" i="5"/>
  <c r="J273" i="5"/>
  <c r="I273" i="5"/>
  <c r="H273" i="5"/>
  <c r="G273" i="5"/>
  <c r="F273" i="5"/>
  <c r="A272" i="5"/>
  <c r="Q271" i="5"/>
  <c r="G271" i="5"/>
  <c r="A271" i="5"/>
  <c r="X270" i="5"/>
  <c r="W270" i="5"/>
  <c r="V270" i="5"/>
  <c r="U270" i="5"/>
  <c r="T270" i="5"/>
  <c r="S270" i="5"/>
  <c r="R270" i="5"/>
  <c r="Q270" i="5"/>
  <c r="O270" i="5"/>
  <c r="K270" i="5"/>
  <c r="J270" i="5"/>
  <c r="I270" i="5"/>
  <c r="H270" i="5"/>
  <c r="G270" i="5"/>
  <c r="F270" i="5"/>
  <c r="X269" i="5"/>
  <c r="W269" i="5"/>
  <c r="V269" i="5"/>
  <c r="U269" i="5"/>
  <c r="T269" i="5"/>
  <c r="S269" i="5"/>
  <c r="R269" i="5"/>
  <c r="Q269" i="5"/>
  <c r="O269" i="5"/>
  <c r="K269" i="5"/>
  <c r="J269" i="5"/>
  <c r="I269" i="5"/>
  <c r="H269" i="5"/>
  <c r="G269" i="5"/>
  <c r="F269" i="5"/>
  <c r="X268" i="5"/>
  <c r="W268" i="5"/>
  <c r="V268" i="5"/>
  <c r="U268" i="5"/>
  <c r="T268" i="5"/>
  <c r="S268" i="5"/>
  <c r="R268" i="5"/>
  <c r="Q268" i="5"/>
  <c r="O268" i="5"/>
  <c r="K268" i="5"/>
  <c r="J268" i="5"/>
  <c r="I268" i="5"/>
  <c r="H268" i="5"/>
  <c r="G268" i="5"/>
  <c r="F268" i="5"/>
  <c r="X267" i="5"/>
  <c r="W267" i="5"/>
  <c r="V267" i="5"/>
  <c r="U267" i="5"/>
  <c r="T267" i="5"/>
  <c r="S267" i="5"/>
  <c r="R267" i="5"/>
  <c r="Q267" i="5"/>
  <c r="O267" i="5"/>
  <c r="K267" i="5"/>
  <c r="J267" i="5"/>
  <c r="I267" i="5"/>
  <c r="H267" i="5"/>
  <c r="G267" i="5"/>
  <c r="F267" i="5"/>
  <c r="X266" i="5"/>
  <c r="W266" i="5"/>
  <c r="V266" i="5"/>
  <c r="U266" i="5"/>
  <c r="T266" i="5"/>
  <c r="S266" i="5"/>
  <c r="R266" i="5"/>
  <c r="Q266" i="5"/>
  <c r="O266" i="5"/>
  <c r="K266" i="5"/>
  <c r="J266" i="5"/>
  <c r="I266" i="5"/>
  <c r="H266" i="5"/>
  <c r="G266" i="5"/>
  <c r="F266" i="5"/>
  <c r="X265" i="5"/>
  <c r="W265" i="5"/>
  <c r="V265" i="5"/>
  <c r="U265" i="5"/>
  <c r="T265" i="5"/>
  <c r="S265" i="5"/>
  <c r="R265" i="5"/>
  <c r="Q265" i="5"/>
  <c r="O265" i="5"/>
  <c r="K265" i="5"/>
  <c r="J265" i="5"/>
  <c r="I265" i="5"/>
  <c r="H265" i="5"/>
  <c r="G265" i="5"/>
  <c r="F265" i="5"/>
  <c r="X264" i="5"/>
  <c r="W264" i="5"/>
  <c r="V264" i="5"/>
  <c r="U264" i="5"/>
  <c r="T264" i="5"/>
  <c r="S264" i="5"/>
  <c r="R264" i="5"/>
  <c r="Q264" i="5"/>
  <c r="O264" i="5"/>
  <c r="K264" i="5"/>
  <c r="J264" i="5"/>
  <c r="I264" i="5"/>
  <c r="H264" i="5"/>
  <c r="G264" i="5"/>
  <c r="F264" i="5"/>
  <c r="X263" i="5"/>
  <c r="W263" i="5"/>
  <c r="V263" i="5"/>
  <c r="U263" i="5"/>
  <c r="T263" i="5"/>
  <c r="S263" i="5"/>
  <c r="R263" i="5"/>
  <c r="Q263" i="5"/>
  <c r="O263" i="5"/>
  <c r="K263" i="5"/>
  <c r="J263" i="5"/>
  <c r="I263" i="5"/>
  <c r="H263" i="5"/>
  <c r="G263" i="5"/>
  <c r="F263" i="5"/>
  <c r="X262" i="5"/>
  <c r="W262" i="5"/>
  <c r="V262" i="5"/>
  <c r="U262" i="5"/>
  <c r="T262" i="5"/>
  <c r="S262" i="5"/>
  <c r="R262" i="5"/>
  <c r="Q262" i="5"/>
  <c r="O262" i="5"/>
  <c r="K262" i="5"/>
  <c r="J262" i="5"/>
  <c r="I262" i="5"/>
  <c r="H262" i="5"/>
  <c r="G262" i="5"/>
  <c r="F262" i="5"/>
  <c r="X261" i="5"/>
  <c r="W261" i="5"/>
  <c r="V261" i="5"/>
  <c r="U261" i="5"/>
  <c r="T261" i="5"/>
  <c r="S261" i="5"/>
  <c r="R261" i="5"/>
  <c r="Q261" i="5"/>
  <c r="O261" i="5"/>
  <c r="K261" i="5"/>
  <c r="J261" i="5"/>
  <c r="I261" i="5"/>
  <c r="H261" i="5"/>
  <c r="G261" i="5"/>
  <c r="F261" i="5"/>
  <c r="X260" i="5"/>
  <c r="W260" i="5"/>
  <c r="V260" i="5"/>
  <c r="U260" i="5"/>
  <c r="T260" i="5"/>
  <c r="S260" i="5"/>
  <c r="R260" i="5"/>
  <c r="Q260" i="5"/>
  <c r="O260" i="5"/>
  <c r="K260" i="5"/>
  <c r="J260" i="5"/>
  <c r="I260" i="5"/>
  <c r="H260" i="5"/>
  <c r="G260" i="5"/>
  <c r="F260" i="5"/>
  <c r="X259" i="5"/>
  <c r="W259" i="5"/>
  <c r="V259" i="5"/>
  <c r="U259" i="5"/>
  <c r="T259" i="5"/>
  <c r="S259" i="5"/>
  <c r="R259" i="5"/>
  <c r="Q259" i="5"/>
  <c r="O259" i="5"/>
  <c r="K259" i="5"/>
  <c r="J259" i="5"/>
  <c r="I259" i="5"/>
  <c r="H259" i="5"/>
  <c r="G259" i="5"/>
  <c r="F259" i="5"/>
  <c r="X258" i="5"/>
  <c r="W258" i="5"/>
  <c r="V258" i="5"/>
  <c r="U258" i="5"/>
  <c r="T258" i="5"/>
  <c r="S258" i="5"/>
  <c r="R258" i="5"/>
  <c r="Q258" i="5"/>
  <c r="O258" i="5"/>
  <c r="K258" i="5"/>
  <c r="J258" i="5"/>
  <c r="I258" i="5"/>
  <c r="H258" i="5"/>
  <c r="G258" i="5"/>
  <c r="F258" i="5"/>
  <c r="X257" i="5"/>
  <c r="W257" i="5"/>
  <c r="V257" i="5"/>
  <c r="U257" i="5"/>
  <c r="T257" i="5"/>
  <c r="S257" i="5"/>
  <c r="R257" i="5"/>
  <c r="Q257" i="5"/>
  <c r="O257" i="5"/>
  <c r="K257" i="5"/>
  <c r="J257" i="5"/>
  <c r="I257" i="5"/>
  <c r="H257" i="5"/>
  <c r="G257" i="5"/>
  <c r="F257" i="5"/>
  <c r="X256" i="5"/>
  <c r="W256" i="5"/>
  <c r="V256" i="5"/>
  <c r="U256" i="5"/>
  <c r="T256" i="5"/>
  <c r="S256" i="5"/>
  <c r="R256" i="5"/>
  <c r="Q256" i="5"/>
  <c r="O256" i="5"/>
  <c r="K256" i="5"/>
  <c r="J256" i="5"/>
  <c r="I256" i="5"/>
  <c r="H256" i="5"/>
  <c r="G256" i="5"/>
  <c r="F256" i="5"/>
  <c r="X255" i="5"/>
  <c r="W255" i="5"/>
  <c r="V255" i="5"/>
  <c r="U255" i="5"/>
  <c r="T255" i="5"/>
  <c r="S255" i="5"/>
  <c r="R255" i="5"/>
  <c r="Q255" i="5"/>
  <c r="O255" i="5"/>
  <c r="K255" i="5"/>
  <c r="J255" i="5"/>
  <c r="I255" i="5"/>
  <c r="H255" i="5"/>
  <c r="G255" i="5"/>
  <c r="F255" i="5"/>
  <c r="X254" i="5"/>
  <c r="W254" i="5"/>
  <c r="V254" i="5"/>
  <c r="U254" i="5"/>
  <c r="T254" i="5"/>
  <c r="S254" i="5"/>
  <c r="R254" i="5"/>
  <c r="Q254" i="5"/>
  <c r="O254" i="5"/>
  <c r="K254" i="5"/>
  <c r="J254" i="5"/>
  <c r="I254" i="5"/>
  <c r="H254" i="5"/>
  <c r="G254" i="5"/>
  <c r="F254" i="5"/>
  <c r="X253" i="5"/>
  <c r="W253" i="5"/>
  <c r="V253" i="5"/>
  <c r="U253" i="5"/>
  <c r="T253" i="5"/>
  <c r="S253" i="5"/>
  <c r="R253" i="5"/>
  <c r="Q253" i="5"/>
  <c r="O253" i="5"/>
  <c r="K253" i="5"/>
  <c r="J253" i="5"/>
  <c r="I253" i="5"/>
  <c r="H253" i="5"/>
  <c r="G253" i="5"/>
  <c r="F253" i="5"/>
  <c r="X252" i="5"/>
  <c r="W252" i="5"/>
  <c r="V252" i="5"/>
  <c r="U252" i="5"/>
  <c r="T252" i="5"/>
  <c r="S252" i="5"/>
  <c r="R252" i="5"/>
  <c r="Q252" i="5"/>
  <c r="O252" i="5"/>
  <c r="K252" i="5"/>
  <c r="J252" i="5"/>
  <c r="I252" i="5"/>
  <c r="H252" i="5"/>
  <c r="G252" i="5"/>
  <c r="F252" i="5"/>
  <c r="X251" i="5"/>
  <c r="W251" i="5"/>
  <c r="V251" i="5"/>
  <c r="U251" i="5"/>
  <c r="T251" i="5"/>
  <c r="S251" i="5"/>
  <c r="R251" i="5"/>
  <c r="Q251" i="5"/>
  <c r="O251" i="5"/>
  <c r="K251" i="5"/>
  <c r="J251" i="5"/>
  <c r="I251" i="5"/>
  <c r="H251" i="5"/>
  <c r="G251" i="5"/>
  <c r="F251" i="5"/>
  <c r="X250" i="5"/>
  <c r="W250" i="5"/>
  <c r="V250" i="5"/>
  <c r="U250" i="5"/>
  <c r="T250" i="5"/>
  <c r="S250" i="5"/>
  <c r="R250" i="5"/>
  <c r="Q250" i="5"/>
  <c r="O250" i="5"/>
  <c r="K250" i="5"/>
  <c r="J250" i="5"/>
  <c r="I250" i="5"/>
  <c r="H250" i="5"/>
  <c r="G250" i="5"/>
  <c r="F250" i="5"/>
  <c r="X249" i="5"/>
  <c r="W249" i="5"/>
  <c r="V249" i="5"/>
  <c r="U249" i="5"/>
  <c r="T249" i="5"/>
  <c r="S249" i="5"/>
  <c r="R249" i="5"/>
  <c r="Q249" i="5"/>
  <c r="O249" i="5"/>
  <c r="K249" i="5"/>
  <c r="J249" i="5"/>
  <c r="I249" i="5"/>
  <c r="H249" i="5"/>
  <c r="G249" i="5"/>
  <c r="F249" i="5"/>
  <c r="X248" i="5"/>
  <c r="W248" i="5"/>
  <c r="V248" i="5"/>
  <c r="U248" i="5"/>
  <c r="T248" i="5"/>
  <c r="S248" i="5"/>
  <c r="R248" i="5"/>
  <c r="Q248" i="5"/>
  <c r="O248" i="5"/>
  <c r="K248" i="5"/>
  <c r="J248" i="5"/>
  <c r="I248" i="5"/>
  <c r="H248" i="5"/>
  <c r="G248" i="5"/>
  <c r="F248" i="5"/>
  <c r="X247" i="5"/>
  <c r="W247" i="5"/>
  <c r="V247" i="5"/>
  <c r="U247" i="5"/>
  <c r="T247" i="5"/>
  <c r="S247" i="5"/>
  <c r="R247" i="5"/>
  <c r="Q247" i="5"/>
  <c r="O247" i="5"/>
  <c r="K247" i="5"/>
  <c r="J247" i="5"/>
  <c r="I247" i="5"/>
  <c r="H247" i="5"/>
  <c r="G247" i="5"/>
  <c r="F247" i="5"/>
  <c r="X246" i="5"/>
  <c r="W246" i="5"/>
  <c r="V246" i="5"/>
  <c r="U246" i="5"/>
  <c r="T246" i="5"/>
  <c r="S246" i="5"/>
  <c r="R246" i="5"/>
  <c r="Q246" i="5"/>
  <c r="O246" i="5"/>
  <c r="K246" i="5"/>
  <c r="J246" i="5"/>
  <c r="I246" i="5"/>
  <c r="H246" i="5"/>
  <c r="G246" i="5"/>
  <c r="F246" i="5"/>
  <c r="X245" i="5"/>
  <c r="W245" i="5"/>
  <c r="V245" i="5"/>
  <c r="U245" i="5"/>
  <c r="T245" i="5"/>
  <c r="S245" i="5"/>
  <c r="R245" i="5"/>
  <c r="Q245" i="5"/>
  <c r="O245" i="5"/>
  <c r="K245" i="5"/>
  <c r="J245" i="5"/>
  <c r="I245" i="5"/>
  <c r="H245" i="5"/>
  <c r="G245" i="5"/>
  <c r="F245" i="5"/>
  <c r="X244" i="5"/>
  <c r="W244" i="5"/>
  <c r="V244" i="5"/>
  <c r="U244" i="5"/>
  <c r="T244" i="5"/>
  <c r="S244" i="5"/>
  <c r="R244" i="5"/>
  <c r="Q244" i="5"/>
  <c r="O244" i="5"/>
  <c r="K244" i="5"/>
  <c r="J244" i="5"/>
  <c r="I244" i="5"/>
  <c r="H244" i="5"/>
  <c r="G244" i="5"/>
  <c r="F244" i="5"/>
  <c r="X243" i="5"/>
  <c r="W243" i="5"/>
  <c r="V243" i="5"/>
  <c r="U243" i="5"/>
  <c r="T243" i="5"/>
  <c r="S243" i="5"/>
  <c r="R243" i="5"/>
  <c r="Q243" i="5"/>
  <c r="O243" i="5"/>
  <c r="K243" i="5"/>
  <c r="J243" i="5"/>
  <c r="I243" i="5"/>
  <c r="H243" i="5"/>
  <c r="G243" i="5"/>
  <c r="F243" i="5"/>
  <c r="X242" i="5"/>
  <c r="W242" i="5"/>
  <c r="V242" i="5"/>
  <c r="U242" i="5"/>
  <c r="T242" i="5"/>
  <c r="S242" i="5"/>
  <c r="R242" i="5"/>
  <c r="Q242" i="5"/>
  <c r="O242" i="5"/>
  <c r="K242" i="5"/>
  <c r="J242" i="5"/>
  <c r="I242" i="5"/>
  <c r="H242" i="5"/>
  <c r="G242" i="5"/>
  <c r="F242" i="5"/>
  <c r="X241" i="5"/>
  <c r="W241" i="5"/>
  <c r="V241" i="5"/>
  <c r="U241" i="5"/>
  <c r="T241" i="5"/>
  <c r="S241" i="5"/>
  <c r="R241" i="5"/>
  <c r="Q241" i="5"/>
  <c r="O241" i="5"/>
  <c r="K241" i="5"/>
  <c r="J241" i="5"/>
  <c r="I241" i="5"/>
  <c r="H241" i="5"/>
  <c r="G241" i="5"/>
  <c r="F241" i="5"/>
  <c r="X240" i="5"/>
  <c r="W240" i="5"/>
  <c r="V240" i="5"/>
  <c r="U240" i="5"/>
  <c r="T240" i="5"/>
  <c r="S240" i="5"/>
  <c r="Q240" i="5"/>
  <c r="O240" i="5"/>
  <c r="K240" i="5"/>
  <c r="J240" i="5"/>
  <c r="I240" i="5"/>
  <c r="H240" i="5"/>
  <c r="G240" i="5"/>
  <c r="F240" i="5"/>
  <c r="X239" i="5"/>
  <c r="W239" i="5"/>
  <c r="V239" i="5"/>
  <c r="U239" i="5"/>
  <c r="T239" i="5"/>
  <c r="S239" i="5"/>
  <c r="R239" i="5"/>
  <c r="Q239" i="5"/>
  <c r="O239" i="5"/>
  <c r="K239" i="5"/>
  <c r="J239" i="5"/>
  <c r="I239" i="5"/>
  <c r="H239" i="5"/>
  <c r="G239" i="5"/>
  <c r="F239" i="5"/>
  <c r="X238" i="5"/>
  <c r="W238" i="5"/>
  <c r="V238" i="5"/>
  <c r="U238" i="5"/>
  <c r="T238" i="5"/>
  <c r="S238" i="5"/>
  <c r="R238" i="5"/>
  <c r="Q238" i="5"/>
  <c r="O238" i="5"/>
  <c r="K238" i="5"/>
  <c r="J238" i="5"/>
  <c r="I238" i="5"/>
  <c r="H238" i="5"/>
  <c r="G238" i="5"/>
  <c r="F238" i="5"/>
  <c r="X237" i="5"/>
  <c r="W237" i="5"/>
  <c r="V237" i="5"/>
  <c r="U237" i="5"/>
  <c r="T237" i="5"/>
  <c r="S237" i="5"/>
  <c r="R237" i="5"/>
  <c r="Q237" i="5"/>
  <c r="O237" i="5"/>
  <c r="K237" i="5"/>
  <c r="J237" i="5"/>
  <c r="I237" i="5"/>
  <c r="H237" i="5"/>
  <c r="G237" i="5"/>
  <c r="F237" i="5"/>
  <c r="X236" i="5"/>
  <c r="W236" i="5"/>
  <c r="V236" i="5"/>
  <c r="U236" i="5"/>
  <c r="T236" i="5"/>
  <c r="S236" i="5"/>
  <c r="R236" i="5"/>
  <c r="Q236" i="5"/>
  <c r="O236" i="5"/>
  <c r="K236" i="5"/>
  <c r="J236" i="5"/>
  <c r="I236" i="5"/>
  <c r="H236" i="5"/>
  <c r="G236" i="5"/>
  <c r="F236" i="5"/>
  <c r="X235" i="5"/>
  <c r="W235" i="5"/>
  <c r="V235" i="5"/>
  <c r="U235" i="5"/>
  <c r="T235" i="5"/>
  <c r="S235" i="5"/>
  <c r="R235" i="5"/>
  <c r="Q235" i="5"/>
  <c r="O235" i="5"/>
  <c r="K235" i="5"/>
  <c r="J235" i="5"/>
  <c r="I235" i="5"/>
  <c r="H235" i="5"/>
  <c r="G235" i="5"/>
  <c r="F235" i="5"/>
  <c r="A234" i="5"/>
  <c r="Q233" i="5"/>
  <c r="G233" i="5"/>
  <c r="A233" i="5"/>
  <c r="X232" i="5"/>
  <c r="W232" i="5"/>
  <c r="V232" i="5"/>
  <c r="U232" i="5"/>
  <c r="T232" i="5"/>
  <c r="S232" i="5"/>
  <c r="R232" i="5"/>
  <c r="Q232" i="5"/>
  <c r="O232" i="5"/>
  <c r="K232" i="5"/>
  <c r="J232" i="5"/>
  <c r="I232" i="5"/>
  <c r="H232" i="5"/>
  <c r="G232" i="5"/>
  <c r="F232" i="5"/>
  <c r="X231" i="5"/>
  <c r="W231" i="5"/>
  <c r="V231" i="5"/>
  <c r="U231" i="5"/>
  <c r="T231" i="5"/>
  <c r="S231" i="5"/>
  <c r="R231" i="5"/>
  <c r="Q231" i="5"/>
  <c r="O231" i="5"/>
  <c r="K231" i="5"/>
  <c r="J231" i="5"/>
  <c r="I231" i="5"/>
  <c r="H231" i="5"/>
  <c r="G231" i="5"/>
  <c r="F231" i="5"/>
  <c r="X230" i="5"/>
  <c r="W230" i="5"/>
  <c r="V230" i="5"/>
  <c r="U230" i="5"/>
  <c r="T230" i="5"/>
  <c r="S230" i="5"/>
  <c r="R230" i="5"/>
  <c r="Q230" i="5"/>
  <c r="O230" i="5"/>
  <c r="K230" i="5"/>
  <c r="J230" i="5"/>
  <c r="I230" i="5"/>
  <c r="H230" i="5"/>
  <c r="G230" i="5"/>
  <c r="F230" i="5"/>
  <c r="X229" i="5"/>
  <c r="W229" i="5"/>
  <c r="V229" i="5"/>
  <c r="U229" i="5"/>
  <c r="T229" i="5"/>
  <c r="S229" i="5"/>
  <c r="R229" i="5"/>
  <c r="Q229" i="5"/>
  <c r="O229" i="5"/>
  <c r="K229" i="5"/>
  <c r="J229" i="5"/>
  <c r="I229" i="5"/>
  <c r="H229" i="5"/>
  <c r="G229" i="5"/>
  <c r="F229" i="5"/>
  <c r="X228" i="5"/>
  <c r="W228" i="5"/>
  <c r="V228" i="5"/>
  <c r="U228" i="5"/>
  <c r="T228" i="5"/>
  <c r="S228" i="5"/>
  <c r="R228" i="5"/>
  <c r="Q228" i="5"/>
  <c r="O228" i="5"/>
  <c r="K228" i="5"/>
  <c r="J228" i="5"/>
  <c r="I228" i="5"/>
  <c r="H228" i="5"/>
  <c r="G228" i="5"/>
  <c r="F228" i="5"/>
  <c r="X227" i="5"/>
  <c r="W227" i="5"/>
  <c r="V227" i="5"/>
  <c r="U227" i="5"/>
  <c r="T227" i="5"/>
  <c r="S227" i="5"/>
  <c r="R227" i="5"/>
  <c r="Q227" i="5"/>
  <c r="O227" i="5"/>
  <c r="K227" i="5"/>
  <c r="J227" i="5"/>
  <c r="I227" i="5"/>
  <c r="H227" i="5"/>
  <c r="G227" i="5"/>
  <c r="F227" i="5"/>
  <c r="X226" i="5"/>
  <c r="W226" i="5"/>
  <c r="V226" i="5"/>
  <c r="U226" i="5"/>
  <c r="T226" i="5"/>
  <c r="S226" i="5"/>
  <c r="R226" i="5"/>
  <c r="Q226" i="5"/>
  <c r="O226" i="5"/>
  <c r="K226" i="5"/>
  <c r="J226" i="5"/>
  <c r="I226" i="5"/>
  <c r="H226" i="5"/>
  <c r="G226" i="5"/>
  <c r="F226" i="5"/>
  <c r="X225" i="5"/>
  <c r="W225" i="5"/>
  <c r="V225" i="5"/>
  <c r="U225" i="5"/>
  <c r="T225" i="5"/>
  <c r="S225" i="5"/>
  <c r="R225" i="5"/>
  <c r="Q225" i="5"/>
  <c r="O225" i="5"/>
  <c r="K225" i="5"/>
  <c r="J225" i="5"/>
  <c r="I225" i="5"/>
  <c r="H225" i="5"/>
  <c r="G225" i="5"/>
  <c r="F225" i="5"/>
  <c r="X224" i="5"/>
  <c r="W224" i="5"/>
  <c r="V224" i="5"/>
  <c r="U224" i="5"/>
  <c r="T224" i="5"/>
  <c r="S224" i="5"/>
  <c r="R224" i="5"/>
  <c r="Q224" i="5"/>
  <c r="O224" i="5"/>
  <c r="K224" i="5"/>
  <c r="J224" i="5"/>
  <c r="I224" i="5"/>
  <c r="H224" i="5"/>
  <c r="G224" i="5"/>
  <c r="F224" i="5"/>
  <c r="A223" i="5"/>
  <c r="Q222" i="5"/>
  <c r="G222" i="5"/>
  <c r="A222" i="5"/>
  <c r="X221" i="5"/>
  <c r="W221" i="5"/>
  <c r="V221" i="5"/>
  <c r="U221" i="5"/>
  <c r="T221" i="5"/>
  <c r="S221" i="5"/>
  <c r="R221" i="5"/>
  <c r="Q221" i="5"/>
  <c r="O221" i="5"/>
  <c r="K221" i="5"/>
  <c r="J221" i="5"/>
  <c r="I221" i="5"/>
  <c r="H221" i="5"/>
  <c r="G221" i="5"/>
  <c r="F221" i="5"/>
  <c r="X220" i="5"/>
  <c r="W220" i="5"/>
  <c r="V220" i="5"/>
  <c r="U220" i="5"/>
  <c r="T220" i="5"/>
  <c r="S220" i="5"/>
  <c r="R220" i="5"/>
  <c r="Q220" i="5"/>
  <c r="O220" i="5"/>
  <c r="K220" i="5"/>
  <c r="J220" i="5"/>
  <c r="I220" i="5"/>
  <c r="H220" i="5"/>
  <c r="G220" i="5"/>
  <c r="F220" i="5"/>
  <c r="X219" i="5"/>
  <c r="W219" i="5"/>
  <c r="V219" i="5"/>
  <c r="U219" i="5"/>
  <c r="T219" i="5"/>
  <c r="S219" i="5"/>
  <c r="R219" i="5"/>
  <c r="Q219" i="5"/>
  <c r="O219" i="5"/>
  <c r="K219" i="5"/>
  <c r="J219" i="5"/>
  <c r="I219" i="5"/>
  <c r="H219" i="5"/>
  <c r="G219" i="5"/>
  <c r="F219" i="5"/>
  <c r="X218" i="5"/>
  <c r="W218" i="5"/>
  <c r="V218" i="5"/>
  <c r="U218" i="5"/>
  <c r="T218" i="5"/>
  <c r="S218" i="5"/>
  <c r="R218" i="5"/>
  <c r="Q218" i="5"/>
  <c r="O218" i="5"/>
  <c r="K218" i="5"/>
  <c r="J218" i="5"/>
  <c r="I218" i="5"/>
  <c r="H218" i="5"/>
  <c r="G218" i="5"/>
  <c r="F218" i="5"/>
  <c r="X217" i="5"/>
  <c r="W217" i="5"/>
  <c r="V217" i="5"/>
  <c r="U217" i="5"/>
  <c r="T217" i="5"/>
  <c r="S217" i="5"/>
  <c r="R217" i="5"/>
  <c r="Q217" i="5"/>
  <c r="O217" i="5"/>
  <c r="K217" i="5"/>
  <c r="J217" i="5"/>
  <c r="I217" i="5"/>
  <c r="H217" i="5"/>
  <c r="G217" i="5"/>
  <c r="F217" i="5"/>
  <c r="X216" i="5"/>
  <c r="W216" i="5"/>
  <c r="V216" i="5"/>
  <c r="U216" i="5"/>
  <c r="T216" i="5"/>
  <c r="S216" i="5"/>
  <c r="R216" i="5"/>
  <c r="Q216" i="5"/>
  <c r="O216" i="5"/>
  <c r="K216" i="5"/>
  <c r="J216" i="5"/>
  <c r="I216" i="5"/>
  <c r="H216" i="5"/>
  <c r="G216" i="5"/>
  <c r="F216" i="5"/>
  <c r="X215" i="5"/>
  <c r="W215" i="5"/>
  <c r="V215" i="5"/>
  <c r="U215" i="5"/>
  <c r="T215" i="5"/>
  <c r="S215" i="5"/>
  <c r="R215" i="5"/>
  <c r="Q215" i="5"/>
  <c r="O215" i="5"/>
  <c r="K215" i="5"/>
  <c r="J215" i="5"/>
  <c r="I215" i="5"/>
  <c r="H215" i="5"/>
  <c r="G215" i="5"/>
  <c r="F215" i="5"/>
  <c r="X214" i="5"/>
  <c r="W214" i="5"/>
  <c r="V214" i="5"/>
  <c r="U214" i="5"/>
  <c r="T214" i="5"/>
  <c r="S214" i="5"/>
  <c r="R214" i="5"/>
  <c r="Q214" i="5"/>
  <c r="O214" i="5"/>
  <c r="K214" i="5"/>
  <c r="J214" i="5"/>
  <c r="I214" i="5"/>
  <c r="H214" i="5"/>
  <c r="G214" i="5"/>
  <c r="F214" i="5"/>
  <c r="X213" i="5"/>
  <c r="W213" i="5"/>
  <c r="V213" i="5"/>
  <c r="U213" i="5"/>
  <c r="T213" i="5"/>
  <c r="S213" i="5"/>
  <c r="R213" i="5"/>
  <c r="Q213" i="5"/>
  <c r="O213" i="5"/>
  <c r="K213" i="5"/>
  <c r="J213" i="5"/>
  <c r="I213" i="5"/>
  <c r="H213" i="5"/>
  <c r="G213" i="5"/>
  <c r="F213" i="5"/>
  <c r="X212" i="5"/>
  <c r="W212" i="5"/>
  <c r="V212" i="5"/>
  <c r="U212" i="5"/>
  <c r="T212" i="5"/>
  <c r="S212" i="5"/>
  <c r="R212" i="5"/>
  <c r="Q212" i="5"/>
  <c r="O212" i="5"/>
  <c r="K212" i="5"/>
  <c r="J212" i="5"/>
  <c r="I212" i="5"/>
  <c r="H212" i="5"/>
  <c r="G212" i="5"/>
  <c r="F212" i="5"/>
  <c r="X211" i="5"/>
  <c r="W211" i="5"/>
  <c r="V211" i="5"/>
  <c r="U211" i="5"/>
  <c r="T211" i="5"/>
  <c r="S211" i="5"/>
  <c r="R211" i="5"/>
  <c r="Q211" i="5"/>
  <c r="O211" i="5"/>
  <c r="K211" i="5"/>
  <c r="J211" i="5"/>
  <c r="I211" i="5"/>
  <c r="H211" i="5"/>
  <c r="G211" i="5"/>
  <c r="F211" i="5"/>
  <c r="X210" i="5"/>
  <c r="W210" i="5"/>
  <c r="V210" i="5"/>
  <c r="U210" i="5"/>
  <c r="T210" i="5"/>
  <c r="S210" i="5"/>
  <c r="R210" i="5"/>
  <c r="Q210" i="5"/>
  <c r="O210" i="5"/>
  <c r="K210" i="5"/>
  <c r="J210" i="5"/>
  <c r="I210" i="5"/>
  <c r="H210" i="5"/>
  <c r="G210" i="5"/>
  <c r="F210" i="5"/>
  <c r="X209" i="5"/>
  <c r="W209" i="5"/>
  <c r="V209" i="5"/>
  <c r="U209" i="5"/>
  <c r="T209" i="5"/>
  <c r="S209" i="5"/>
  <c r="R209" i="5"/>
  <c r="Q209" i="5"/>
  <c r="O209" i="5"/>
  <c r="K209" i="5"/>
  <c r="J209" i="5"/>
  <c r="I209" i="5"/>
  <c r="H209" i="5"/>
  <c r="G209" i="5"/>
  <c r="F209" i="5"/>
  <c r="X208" i="5"/>
  <c r="W208" i="5"/>
  <c r="V208" i="5"/>
  <c r="U208" i="5"/>
  <c r="T208" i="5"/>
  <c r="S208" i="5"/>
  <c r="R208" i="5"/>
  <c r="Q208" i="5"/>
  <c r="O208" i="5"/>
  <c r="K208" i="5"/>
  <c r="J208" i="5"/>
  <c r="I208" i="5"/>
  <c r="H208" i="5"/>
  <c r="G208" i="5"/>
  <c r="F208" i="5"/>
  <c r="X207" i="5"/>
  <c r="W207" i="5"/>
  <c r="V207" i="5"/>
  <c r="U207" i="5"/>
  <c r="T207" i="5"/>
  <c r="S207" i="5"/>
  <c r="R207" i="5"/>
  <c r="Q207" i="5"/>
  <c r="O207" i="5"/>
  <c r="K207" i="5"/>
  <c r="J207" i="5"/>
  <c r="I207" i="5"/>
  <c r="H207" i="5"/>
  <c r="G207" i="5"/>
  <c r="F207" i="5"/>
  <c r="X206" i="5"/>
  <c r="W206" i="5"/>
  <c r="V206" i="5"/>
  <c r="U206" i="5"/>
  <c r="T206" i="5"/>
  <c r="S206" i="5"/>
  <c r="R206" i="5"/>
  <c r="Q206" i="5"/>
  <c r="O206" i="5"/>
  <c r="K206" i="5"/>
  <c r="J206" i="5"/>
  <c r="I206" i="5"/>
  <c r="H206" i="5"/>
  <c r="G206" i="5"/>
  <c r="F206" i="5"/>
  <c r="X205" i="5"/>
  <c r="W205" i="5"/>
  <c r="V205" i="5"/>
  <c r="U205" i="5"/>
  <c r="T205" i="5"/>
  <c r="S205" i="5"/>
  <c r="R205" i="5"/>
  <c r="Q205" i="5"/>
  <c r="O205" i="5"/>
  <c r="K205" i="5"/>
  <c r="J205" i="5"/>
  <c r="I205" i="5"/>
  <c r="H205" i="5"/>
  <c r="G205" i="5"/>
  <c r="F205" i="5"/>
  <c r="X204" i="5"/>
  <c r="W204" i="5"/>
  <c r="V204" i="5"/>
  <c r="U204" i="5"/>
  <c r="T204" i="5"/>
  <c r="S204" i="5"/>
  <c r="R204" i="5"/>
  <c r="Q204" i="5"/>
  <c r="O204" i="5"/>
  <c r="K204" i="5"/>
  <c r="J204" i="5"/>
  <c r="I204" i="5"/>
  <c r="H204" i="5"/>
  <c r="G204" i="5"/>
  <c r="F204" i="5"/>
  <c r="X203" i="5"/>
  <c r="W203" i="5"/>
  <c r="V203" i="5"/>
  <c r="U203" i="5"/>
  <c r="T203" i="5"/>
  <c r="S203" i="5"/>
  <c r="R203" i="5"/>
  <c r="Q203" i="5"/>
  <c r="O203" i="5"/>
  <c r="K203" i="5"/>
  <c r="J203" i="5"/>
  <c r="I203" i="5"/>
  <c r="H203" i="5"/>
  <c r="G203" i="5"/>
  <c r="F203" i="5"/>
  <c r="X202" i="5"/>
  <c r="W202" i="5"/>
  <c r="V202" i="5"/>
  <c r="U202" i="5"/>
  <c r="T202" i="5"/>
  <c r="S202" i="5"/>
  <c r="R202" i="5"/>
  <c r="Q202" i="5"/>
  <c r="O202" i="5"/>
  <c r="K202" i="5"/>
  <c r="J202" i="5"/>
  <c r="I202" i="5"/>
  <c r="H202" i="5"/>
  <c r="G202" i="5"/>
  <c r="F202" i="5"/>
  <c r="X201" i="5"/>
  <c r="W201" i="5"/>
  <c r="V201" i="5"/>
  <c r="U201" i="5"/>
  <c r="T201" i="5"/>
  <c r="S201" i="5"/>
  <c r="R201" i="5"/>
  <c r="Q201" i="5"/>
  <c r="O201" i="5"/>
  <c r="K201" i="5"/>
  <c r="J201" i="5"/>
  <c r="I201" i="5"/>
  <c r="H201" i="5"/>
  <c r="G201" i="5"/>
  <c r="F201" i="5"/>
  <c r="X200" i="5"/>
  <c r="W200" i="5"/>
  <c r="V200" i="5"/>
  <c r="U200" i="5"/>
  <c r="T200" i="5"/>
  <c r="S200" i="5"/>
  <c r="R200" i="5"/>
  <c r="Q200" i="5"/>
  <c r="O200" i="5"/>
  <c r="K200" i="5"/>
  <c r="J200" i="5"/>
  <c r="I200" i="5"/>
  <c r="H200" i="5"/>
  <c r="G200" i="5"/>
  <c r="F200" i="5"/>
  <c r="X199" i="5"/>
  <c r="W199" i="5"/>
  <c r="V199" i="5"/>
  <c r="U199" i="5"/>
  <c r="T199" i="5"/>
  <c r="S199" i="5"/>
  <c r="R199" i="5"/>
  <c r="Q199" i="5"/>
  <c r="O199" i="5"/>
  <c r="K199" i="5"/>
  <c r="J199" i="5"/>
  <c r="I199" i="5"/>
  <c r="H199" i="5"/>
  <c r="G199" i="5"/>
  <c r="F199" i="5"/>
  <c r="X198" i="5"/>
  <c r="W198" i="5"/>
  <c r="V198" i="5"/>
  <c r="U198" i="5"/>
  <c r="T198" i="5"/>
  <c r="S198" i="5"/>
  <c r="R198" i="5"/>
  <c r="Q198" i="5"/>
  <c r="O198" i="5"/>
  <c r="K198" i="5"/>
  <c r="J198" i="5"/>
  <c r="I198" i="5"/>
  <c r="H198" i="5"/>
  <c r="G198" i="5"/>
  <c r="F198" i="5"/>
  <c r="X197" i="5"/>
  <c r="W197" i="5"/>
  <c r="V197" i="5"/>
  <c r="U197" i="5"/>
  <c r="T197" i="5"/>
  <c r="S197" i="5"/>
  <c r="R197" i="5"/>
  <c r="Q197" i="5"/>
  <c r="O197" i="5"/>
  <c r="K197" i="5"/>
  <c r="J197" i="5"/>
  <c r="I197" i="5"/>
  <c r="H197" i="5"/>
  <c r="G197" i="5"/>
  <c r="F197" i="5"/>
  <c r="X196" i="5"/>
  <c r="W196" i="5"/>
  <c r="V196" i="5"/>
  <c r="U196" i="5"/>
  <c r="T196" i="5"/>
  <c r="S196" i="5"/>
  <c r="R196" i="5"/>
  <c r="Q196" i="5"/>
  <c r="O196" i="5"/>
  <c r="K196" i="5"/>
  <c r="J196" i="5"/>
  <c r="I196" i="5"/>
  <c r="H196" i="5"/>
  <c r="G196" i="5"/>
  <c r="F196" i="5"/>
  <c r="X195" i="5"/>
  <c r="W195" i="5"/>
  <c r="V195" i="5"/>
  <c r="U195" i="5"/>
  <c r="T195" i="5"/>
  <c r="S195" i="5"/>
  <c r="R195" i="5"/>
  <c r="Q195" i="5"/>
  <c r="O195" i="5"/>
  <c r="K195" i="5"/>
  <c r="J195" i="5"/>
  <c r="I195" i="5"/>
  <c r="H195" i="5"/>
  <c r="G195" i="5"/>
  <c r="F195" i="5"/>
  <c r="X194" i="5"/>
  <c r="W194" i="5"/>
  <c r="V194" i="5"/>
  <c r="U194" i="5"/>
  <c r="T194" i="5"/>
  <c r="S194" i="5"/>
  <c r="R194" i="5"/>
  <c r="Q194" i="5"/>
  <c r="O194" i="5"/>
  <c r="K194" i="5"/>
  <c r="J194" i="5"/>
  <c r="I194" i="5"/>
  <c r="H194" i="5"/>
  <c r="G194" i="5"/>
  <c r="F194" i="5"/>
  <c r="A193" i="5"/>
  <c r="Q192" i="5"/>
  <c r="G192" i="5"/>
  <c r="A192" i="5"/>
  <c r="X191" i="5"/>
  <c r="W191" i="5"/>
  <c r="V191" i="5"/>
  <c r="U191" i="5"/>
  <c r="T191" i="5"/>
  <c r="S191" i="5"/>
  <c r="R191" i="5"/>
  <c r="Q191" i="5"/>
  <c r="O191" i="5"/>
  <c r="K191" i="5"/>
  <c r="J191" i="5"/>
  <c r="I191" i="5"/>
  <c r="H191" i="5"/>
  <c r="G191" i="5"/>
  <c r="F191" i="5"/>
  <c r="A190" i="5"/>
  <c r="G189" i="5"/>
  <c r="X188" i="5"/>
  <c r="W188" i="5"/>
  <c r="V188" i="5"/>
  <c r="U188" i="5"/>
  <c r="T188" i="5"/>
  <c r="S188" i="5"/>
  <c r="R188" i="5"/>
  <c r="Q188" i="5"/>
  <c r="O188" i="5"/>
  <c r="K188" i="5"/>
  <c r="J188" i="5"/>
  <c r="I188" i="5"/>
  <c r="H188" i="5"/>
  <c r="G188" i="5"/>
  <c r="F188" i="5"/>
  <c r="X187" i="5"/>
  <c r="W187" i="5"/>
  <c r="V187" i="5"/>
  <c r="U187" i="5"/>
  <c r="T187" i="5"/>
  <c r="S187" i="5"/>
  <c r="R187" i="5"/>
  <c r="Q187" i="5"/>
  <c r="O187" i="5"/>
  <c r="K187" i="5"/>
  <c r="J187" i="5"/>
  <c r="I187" i="5"/>
  <c r="H187" i="5"/>
  <c r="G187" i="5"/>
  <c r="F187" i="5"/>
  <c r="X186" i="5"/>
  <c r="W186" i="5"/>
  <c r="V186" i="5"/>
  <c r="U186" i="5"/>
  <c r="T186" i="5"/>
  <c r="S186" i="5"/>
  <c r="R186" i="5"/>
  <c r="Q186" i="5"/>
  <c r="O186" i="5"/>
  <c r="K186" i="5"/>
  <c r="J186" i="5"/>
  <c r="I186" i="5"/>
  <c r="H186" i="5"/>
  <c r="G186" i="5"/>
  <c r="F186" i="5"/>
  <c r="X185" i="5"/>
  <c r="W185" i="5"/>
  <c r="V185" i="5"/>
  <c r="U185" i="5"/>
  <c r="T185" i="5"/>
  <c r="S185" i="5"/>
  <c r="R185" i="5"/>
  <c r="Q185" i="5"/>
  <c r="O185" i="5"/>
  <c r="K185" i="5"/>
  <c r="J185" i="5"/>
  <c r="I185" i="5"/>
  <c r="H185" i="5"/>
  <c r="G185" i="5"/>
  <c r="F185" i="5"/>
  <c r="X184" i="5"/>
  <c r="W184" i="5"/>
  <c r="V184" i="5"/>
  <c r="U184" i="5"/>
  <c r="T184" i="5"/>
  <c r="S184" i="5"/>
  <c r="R184" i="5"/>
  <c r="Q184" i="5"/>
  <c r="O184" i="5"/>
  <c r="K184" i="5"/>
  <c r="J184" i="5"/>
  <c r="I184" i="5"/>
  <c r="H184" i="5"/>
  <c r="G184" i="5"/>
  <c r="F184" i="5"/>
  <c r="X183" i="5"/>
  <c r="W183" i="5"/>
  <c r="V183" i="5"/>
  <c r="U183" i="5"/>
  <c r="T183" i="5"/>
  <c r="S183" i="5"/>
  <c r="R183" i="5"/>
  <c r="Q183" i="5"/>
  <c r="O183" i="5"/>
  <c r="K183" i="5"/>
  <c r="J183" i="5"/>
  <c r="I183" i="5"/>
  <c r="H183" i="5"/>
  <c r="G183" i="5"/>
  <c r="F183" i="5"/>
  <c r="X182" i="5"/>
  <c r="W182" i="5"/>
  <c r="V182" i="5"/>
  <c r="U182" i="5"/>
  <c r="T182" i="5"/>
  <c r="S182" i="5"/>
  <c r="R182" i="5"/>
  <c r="Q182" i="5"/>
  <c r="O182" i="5"/>
  <c r="K182" i="5"/>
  <c r="J182" i="5"/>
  <c r="I182" i="5"/>
  <c r="H182" i="5"/>
  <c r="G182" i="5"/>
  <c r="F182" i="5"/>
  <c r="X181" i="5"/>
  <c r="W181" i="5"/>
  <c r="V181" i="5"/>
  <c r="U181" i="5"/>
  <c r="T181" i="5"/>
  <c r="S181" i="5"/>
  <c r="R181" i="5"/>
  <c r="Q181" i="5"/>
  <c r="O181" i="5"/>
  <c r="K181" i="5"/>
  <c r="J181" i="5"/>
  <c r="I181" i="5"/>
  <c r="H181" i="5"/>
  <c r="G181" i="5"/>
  <c r="F181" i="5"/>
  <c r="X180" i="5"/>
  <c r="W180" i="5"/>
  <c r="V180" i="5"/>
  <c r="U180" i="5"/>
  <c r="T180" i="5"/>
  <c r="S180" i="5"/>
  <c r="R180" i="5"/>
  <c r="Q180" i="5"/>
  <c r="O180" i="5"/>
  <c r="K180" i="5"/>
  <c r="J180" i="5"/>
  <c r="I180" i="5"/>
  <c r="H180" i="5"/>
  <c r="G180" i="5"/>
  <c r="F180" i="5"/>
  <c r="X179" i="5"/>
  <c r="W179" i="5"/>
  <c r="V179" i="5"/>
  <c r="U179" i="5"/>
  <c r="T179" i="5"/>
  <c r="S179" i="5"/>
  <c r="R179" i="5"/>
  <c r="Q179" i="5"/>
  <c r="O179" i="5"/>
  <c r="K179" i="5"/>
  <c r="J179" i="5"/>
  <c r="I179" i="5"/>
  <c r="H179" i="5"/>
  <c r="G179" i="5"/>
  <c r="F179" i="5"/>
  <c r="X178" i="5"/>
  <c r="W178" i="5"/>
  <c r="V178" i="5"/>
  <c r="U178" i="5"/>
  <c r="T178" i="5"/>
  <c r="S178" i="5"/>
  <c r="R178" i="5"/>
  <c r="Q178" i="5"/>
  <c r="O178" i="5"/>
  <c r="K178" i="5"/>
  <c r="J178" i="5"/>
  <c r="I178" i="5"/>
  <c r="H178" i="5"/>
  <c r="G178" i="5"/>
  <c r="F178" i="5"/>
  <c r="X177" i="5"/>
  <c r="W177" i="5"/>
  <c r="V177" i="5"/>
  <c r="U177" i="5"/>
  <c r="T177" i="5"/>
  <c r="S177" i="5"/>
  <c r="R177" i="5"/>
  <c r="Q177" i="5"/>
  <c r="O177" i="5"/>
  <c r="K177" i="5"/>
  <c r="J177" i="5"/>
  <c r="I177" i="5"/>
  <c r="H177" i="5"/>
  <c r="G177" i="5"/>
  <c r="F177" i="5"/>
  <c r="X176" i="5"/>
  <c r="W176" i="5"/>
  <c r="V176" i="5"/>
  <c r="U176" i="5"/>
  <c r="T176" i="5"/>
  <c r="S176" i="5"/>
  <c r="R176" i="5"/>
  <c r="Q176" i="5"/>
  <c r="O176" i="5"/>
  <c r="K176" i="5"/>
  <c r="J176" i="5"/>
  <c r="I176" i="5"/>
  <c r="H176" i="5"/>
  <c r="G176" i="5"/>
  <c r="F176" i="5"/>
  <c r="X175" i="5"/>
  <c r="W175" i="5"/>
  <c r="V175" i="5"/>
  <c r="U175" i="5"/>
  <c r="T175" i="5"/>
  <c r="S175" i="5"/>
  <c r="R175" i="5"/>
  <c r="Q175" i="5"/>
  <c r="O175" i="5"/>
  <c r="K175" i="5"/>
  <c r="J175" i="5"/>
  <c r="I175" i="5"/>
  <c r="H175" i="5"/>
  <c r="G175" i="5"/>
  <c r="F175" i="5"/>
  <c r="X174" i="5"/>
  <c r="W174" i="5"/>
  <c r="V174" i="5"/>
  <c r="U174" i="5"/>
  <c r="T174" i="5"/>
  <c r="S174" i="5"/>
  <c r="R174" i="5"/>
  <c r="Q174" i="5"/>
  <c r="O174" i="5"/>
  <c r="K174" i="5"/>
  <c r="J174" i="5"/>
  <c r="I174" i="5"/>
  <c r="H174" i="5"/>
  <c r="G174" i="5"/>
  <c r="F174" i="5"/>
  <c r="X173" i="5"/>
  <c r="W173" i="5"/>
  <c r="V173" i="5"/>
  <c r="U173" i="5"/>
  <c r="T173" i="5"/>
  <c r="S173" i="5"/>
  <c r="R173" i="5"/>
  <c r="Q173" i="5"/>
  <c r="O173" i="5"/>
  <c r="K173" i="5"/>
  <c r="J173" i="5"/>
  <c r="I173" i="5"/>
  <c r="H173" i="5"/>
  <c r="G173" i="5"/>
  <c r="F173" i="5"/>
  <c r="A172" i="5"/>
  <c r="Q171" i="5"/>
  <c r="G171" i="5"/>
  <c r="A171" i="5"/>
  <c r="X170" i="5"/>
  <c r="W170" i="5"/>
  <c r="V170" i="5"/>
  <c r="U170" i="5"/>
  <c r="T170" i="5"/>
  <c r="S170" i="5"/>
  <c r="R170" i="5"/>
  <c r="Q170" i="5"/>
  <c r="O170" i="5"/>
  <c r="K170" i="5"/>
  <c r="J170" i="5"/>
  <c r="I170" i="5"/>
  <c r="H170" i="5"/>
  <c r="G170" i="5"/>
  <c r="F170" i="5"/>
  <c r="X169" i="5"/>
  <c r="W169" i="5"/>
  <c r="V169" i="5"/>
  <c r="U169" i="5"/>
  <c r="T169" i="5"/>
  <c r="S169" i="5"/>
  <c r="R169" i="5"/>
  <c r="Q169" i="5"/>
  <c r="O169" i="5"/>
  <c r="K169" i="5"/>
  <c r="J169" i="5"/>
  <c r="I169" i="5"/>
  <c r="H169" i="5"/>
  <c r="G169" i="5"/>
  <c r="F169" i="5"/>
  <c r="X168" i="5"/>
  <c r="W168" i="5"/>
  <c r="V168" i="5"/>
  <c r="U168" i="5"/>
  <c r="T168" i="5"/>
  <c r="S168" i="5"/>
  <c r="R168" i="5"/>
  <c r="Q168" i="5"/>
  <c r="O168" i="5"/>
  <c r="K168" i="5"/>
  <c r="J168" i="5"/>
  <c r="I168" i="5"/>
  <c r="H168" i="5"/>
  <c r="G168" i="5"/>
  <c r="F168" i="5"/>
  <c r="X167" i="5"/>
  <c r="W167" i="5"/>
  <c r="V167" i="5"/>
  <c r="U167" i="5"/>
  <c r="T167" i="5"/>
  <c r="S167" i="5"/>
  <c r="R167" i="5"/>
  <c r="Q167" i="5"/>
  <c r="O167" i="5"/>
  <c r="K167" i="5"/>
  <c r="J167" i="5"/>
  <c r="I167" i="5"/>
  <c r="H167" i="5"/>
  <c r="G167" i="5"/>
  <c r="F167" i="5"/>
  <c r="X166" i="5"/>
  <c r="W166" i="5"/>
  <c r="V166" i="5"/>
  <c r="U166" i="5"/>
  <c r="T166" i="5"/>
  <c r="S166" i="5"/>
  <c r="R166" i="5"/>
  <c r="Q166" i="5"/>
  <c r="O166" i="5"/>
  <c r="K166" i="5"/>
  <c r="J166" i="5"/>
  <c r="I166" i="5"/>
  <c r="H166" i="5"/>
  <c r="G166" i="5"/>
  <c r="F166" i="5"/>
  <c r="X165" i="5"/>
  <c r="W165" i="5"/>
  <c r="V165" i="5"/>
  <c r="U165" i="5"/>
  <c r="T165" i="5"/>
  <c r="S165" i="5"/>
  <c r="R165" i="5"/>
  <c r="Q165" i="5"/>
  <c r="O165" i="5"/>
  <c r="K165" i="5"/>
  <c r="J165" i="5"/>
  <c r="I165" i="5"/>
  <c r="H165" i="5"/>
  <c r="G165" i="5"/>
  <c r="F165" i="5"/>
  <c r="X164" i="5"/>
  <c r="W164" i="5"/>
  <c r="V164" i="5"/>
  <c r="U164" i="5"/>
  <c r="T164" i="5"/>
  <c r="S164" i="5"/>
  <c r="R164" i="5"/>
  <c r="Q164" i="5"/>
  <c r="O164" i="5"/>
  <c r="K164" i="5"/>
  <c r="J164" i="5"/>
  <c r="I164" i="5"/>
  <c r="H164" i="5"/>
  <c r="G164" i="5"/>
  <c r="F164" i="5"/>
  <c r="X163" i="5"/>
  <c r="W163" i="5"/>
  <c r="V163" i="5"/>
  <c r="U163" i="5"/>
  <c r="T163" i="5"/>
  <c r="S163" i="5"/>
  <c r="R163" i="5"/>
  <c r="Q163" i="5"/>
  <c r="O163" i="5"/>
  <c r="K163" i="5"/>
  <c r="J163" i="5"/>
  <c r="I163" i="5"/>
  <c r="H163" i="5"/>
  <c r="G163" i="5"/>
  <c r="F163" i="5"/>
  <c r="X162" i="5"/>
  <c r="W162" i="5"/>
  <c r="V162" i="5"/>
  <c r="U162" i="5"/>
  <c r="T162" i="5"/>
  <c r="S162" i="5"/>
  <c r="R162" i="5"/>
  <c r="Q162" i="5"/>
  <c r="O162" i="5"/>
  <c r="K162" i="5"/>
  <c r="J162" i="5"/>
  <c r="I162" i="5"/>
  <c r="H162" i="5"/>
  <c r="G162" i="5"/>
  <c r="F162" i="5"/>
  <c r="X161" i="5"/>
  <c r="W161" i="5"/>
  <c r="V161" i="5"/>
  <c r="U161" i="5"/>
  <c r="T161" i="5"/>
  <c r="S161" i="5"/>
  <c r="R161" i="5"/>
  <c r="Q161" i="5"/>
  <c r="O161" i="5"/>
  <c r="K161" i="5"/>
  <c r="J161" i="5"/>
  <c r="I161" i="5"/>
  <c r="H161" i="5"/>
  <c r="G161" i="5"/>
  <c r="F161" i="5"/>
  <c r="X160" i="5"/>
  <c r="W160" i="5"/>
  <c r="V160" i="5"/>
  <c r="U160" i="5"/>
  <c r="T160" i="5"/>
  <c r="S160" i="5"/>
  <c r="R160" i="5"/>
  <c r="Q160" i="5"/>
  <c r="O160" i="5"/>
  <c r="K160" i="5"/>
  <c r="J160" i="5"/>
  <c r="I160" i="5"/>
  <c r="H160" i="5"/>
  <c r="G160" i="5"/>
  <c r="F160" i="5"/>
  <c r="A159" i="5"/>
  <c r="Q158" i="5"/>
  <c r="G158" i="5"/>
  <c r="A158" i="5"/>
  <c r="X157" i="5"/>
  <c r="W157" i="5"/>
  <c r="V157" i="5"/>
  <c r="U157" i="5"/>
  <c r="T157" i="5"/>
  <c r="S157" i="5"/>
  <c r="R157" i="5"/>
  <c r="Q157" i="5"/>
  <c r="O157" i="5"/>
  <c r="K157" i="5"/>
  <c r="J157" i="5"/>
  <c r="I157" i="5"/>
  <c r="H157" i="5"/>
  <c r="G157" i="5"/>
  <c r="F157" i="5"/>
  <c r="X156" i="5"/>
  <c r="W156" i="5"/>
  <c r="V156" i="5"/>
  <c r="U156" i="5"/>
  <c r="T156" i="5"/>
  <c r="S156" i="5"/>
  <c r="R156" i="5"/>
  <c r="Q156" i="5"/>
  <c r="O156" i="5"/>
  <c r="K156" i="5"/>
  <c r="J156" i="5"/>
  <c r="I156" i="5"/>
  <c r="H156" i="5"/>
  <c r="G156" i="5"/>
  <c r="F156" i="5"/>
  <c r="X155" i="5"/>
  <c r="W155" i="5"/>
  <c r="V155" i="5"/>
  <c r="U155" i="5"/>
  <c r="T155" i="5"/>
  <c r="S155" i="5"/>
  <c r="R155" i="5"/>
  <c r="Q155" i="5"/>
  <c r="O155" i="5"/>
  <c r="K155" i="5"/>
  <c r="J155" i="5"/>
  <c r="I155" i="5"/>
  <c r="H155" i="5"/>
  <c r="G155" i="5"/>
  <c r="F155" i="5"/>
  <c r="X154" i="5"/>
  <c r="W154" i="5"/>
  <c r="V154" i="5"/>
  <c r="U154" i="5"/>
  <c r="T154" i="5"/>
  <c r="S154" i="5"/>
  <c r="R154" i="5"/>
  <c r="Q154" i="5"/>
  <c r="O154" i="5"/>
  <c r="K154" i="5"/>
  <c r="J154" i="5"/>
  <c r="I154" i="5"/>
  <c r="H154" i="5"/>
  <c r="G154" i="5"/>
  <c r="F154" i="5"/>
  <c r="X153" i="5"/>
  <c r="W153" i="5"/>
  <c r="V153" i="5"/>
  <c r="U153" i="5"/>
  <c r="T153" i="5"/>
  <c r="S153" i="5"/>
  <c r="R153" i="5"/>
  <c r="Q153" i="5"/>
  <c r="O153" i="5"/>
  <c r="K153" i="5"/>
  <c r="J153" i="5"/>
  <c r="I153" i="5"/>
  <c r="H153" i="5"/>
  <c r="G153" i="5"/>
  <c r="F153" i="5"/>
  <c r="X152" i="5"/>
  <c r="W152" i="5"/>
  <c r="V152" i="5"/>
  <c r="U152" i="5"/>
  <c r="T152" i="5"/>
  <c r="S152" i="5"/>
  <c r="R152" i="5"/>
  <c r="Q152" i="5"/>
  <c r="O152" i="5"/>
  <c r="K152" i="5"/>
  <c r="J152" i="5"/>
  <c r="I152" i="5"/>
  <c r="H152" i="5"/>
  <c r="G152" i="5"/>
  <c r="F152" i="5"/>
  <c r="X151" i="5"/>
  <c r="W151" i="5"/>
  <c r="V151" i="5"/>
  <c r="U151" i="5"/>
  <c r="T151" i="5"/>
  <c r="S151" i="5"/>
  <c r="R151" i="5"/>
  <c r="Q151" i="5"/>
  <c r="O151" i="5"/>
  <c r="K151" i="5"/>
  <c r="J151" i="5"/>
  <c r="I151" i="5"/>
  <c r="H151" i="5"/>
  <c r="G151" i="5"/>
  <c r="F151" i="5"/>
  <c r="X150" i="5"/>
  <c r="W150" i="5"/>
  <c r="V150" i="5"/>
  <c r="U150" i="5"/>
  <c r="T150" i="5"/>
  <c r="S150" i="5"/>
  <c r="R150" i="5"/>
  <c r="Q150" i="5"/>
  <c r="O150" i="5"/>
  <c r="K150" i="5"/>
  <c r="J150" i="5"/>
  <c r="I150" i="5"/>
  <c r="H150" i="5"/>
  <c r="G150" i="5"/>
  <c r="F150" i="5"/>
  <c r="A149" i="5"/>
  <c r="Q148" i="5"/>
  <c r="G148" i="5"/>
  <c r="X147" i="5"/>
  <c r="W147" i="5"/>
  <c r="V147" i="5"/>
  <c r="U147" i="5"/>
  <c r="T147" i="5"/>
  <c r="S147" i="5"/>
  <c r="R147" i="5"/>
  <c r="Q147" i="5"/>
  <c r="O147" i="5"/>
  <c r="K147" i="5"/>
  <c r="J147" i="5"/>
  <c r="I147" i="5"/>
  <c r="H147" i="5"/>
  <c r="G147" i="5"/>
  <c r="F147" i="5"/>
  <c r="X146" i="5"/>
  <c r="W146" i="5"/>
  <c r="V146" i="5"/>
  <c r="U146" i="5"/>
  <c r="T146" i="5"/>
  <c r="S146" i="5"/>
  <c r="R146" i="5"/>
  <c r="Q146" i="5"/>
  <c r="O146" i="5"/>
  <c r="K146" i="5"/>
  <c r="J146" i="5"/>
  <c r="I146" i="5"/>
  <c r="H146" i="5"/>
  <c r="G146" i="5"/>
  <c r="F146" i="5"/>
  <c r="X145" i="5"/>
  <c r="W145" i="5"/>
  <c r="V145" i="5"/>
  <c r="U145" i="5"/>
  <c r="T145" i="5"/>
  <c r="S145" i="5"/>
  <c r="R145" i="5"/>
  <c r="Q145" i="5"/>
  <c r="O145" i="5"/>
  <c r="K145" i="5"/>
  <c r="J145" i="5"/>
  <c r="I145" i="5"/>
  <c r="H145" i="5"/>
  <c r="G145" i="5"/>
  <c r="F145" i="5"/>
  <c r="X144" i="5"/>
  <c r="W144" i="5"/>
  <c r="V144" i="5"/>
  <c r="U144" i="5"/>
  <c r="T144" i="5"/>
  <c r="S144" i="5"/>
  <c r="R144" i="5"/>
  <c r="Q144" i="5"/>
  <c r="O144" i="5"/>
  <c r="K144" i="5"/>
  <c r="J144" i="5"/>
  <c r="I144" i="5"/>
  <c r="H144" i="5"/>
  <c r="G144" i="5"/>
  <c r="F144" i="5"/>
  <c r="X143" i="5"/>
  <c r="W143" i="5"/>
  <c r="V143" i="5"/>
  <c r="U143" i="5"/>
  <c r="T143" i="5"/>
  <c r="S143" i="5"/>
  <c r="R143" i="5"/>
  <c r="Q143" i="5"/>
  <c r="O143" i="5"/>
  <c r="K143" i="5"/>
  <c r="J143" i="5"/>
  <c r="I143" i="5"/>
  <c r="H143" i="5"/>
  <c r="G143" i="5"/>
  <c r="F143" i="5"/>
  <c r="X142" i="5"/>
  <c r="W142" i="5"/>
  <c r="V142" i="5"/>
  <c r="U142" i="5"/>
  <c r="T142" i="5"/>
  <c r="S142" i="5"/>
  <c r="R142" i="5"/>
  <c r="Q142" i="5"/>
  <c r="O142" i="5"/>
  <c r="K142" i="5"/>
  <c r="J142" i="5"/>
  <c r="I142" i="5"/>
  <c r="H142" i="5"/>
  <c r="G142" i="5"/>
  <c r="F142" i="5"/>
  <c r="X141" i="5"/>
  <c r="W141" i="5"/>
  <c r="V141" i="5"/>
  <c r="U141" i="5"/>
  <c r="T141" i="5"/>
  <c r="S141" i="5"/>
  <c r="R141" i="5"/>
  <c r="Q141" i="5"/>
  <c r="O141" i="5"/>
  <c r="K141" i="5"/>
  <c r="J141" i="5"/>
  <c r="I141" i="5"/>
  <c r="H141" i="5"/>
  <c r="G141" i="5"/>
  <c r="F141" i="5"/>
  <c r="X140" i="5"/>
  <c r="W140" i="5"/>
  <c r="V140" i="5"/>
  <c r="U140" i="5"/>
  <c r="T140" i="5"/>
  <c r="S140" i="5"/>
  <c r="R140" i="5"/>
  <c r="Q140" i="5"/>
  <c r="O140" i="5"/>
  <c r="K140" i="5"/>
  <c r="J140" i="5"/>
  <c r="I140" i="5"/>
  <c r="H140" i="5"/>
  <c r="G140" i="5"/>
  <c r="F140" i="5"/>
  <c r="X139" i="5"/>
  <c r="W139" i="5"/>
  <c r="V139" i="5"/>
  <c r="U139" i="5"/>
  <c r="T139" i="5"/>
  <c r="S139" i="5"/>
  <c r="R139" i="5"/>
  <c r="Q139" i="5"/>
  <c r="O139" i="5"/>
  <c r="K139" i="5"/>
  <c r="J139" i="5"/>
  <c r="I139" i="5"/>
  <c r="H139" i="5"/>
  <c r="G139" i="5"/>
  <c r="F139" i="5"/>
  <c r="X138" i="5"/>
  <c r="W138" i="5"/>
  <c r="V138" i="5"/>
  <c r="U138" i="5"/>
  <c r="T138" i="5"/>
  <c r="S138" i="5"/>
  <c r="R138" i="5"/>
  <c r="Q138" i="5"/>
  <c r="O138" i="5"/>
  <c r="K138" i="5"/>
  <c r="J138" i="5"/>
  <c r="I138" i="5"/>
  <c r="H138" i="5"/>
  <c r="G138" i="5"/>
  <c r="F138" i="5"/>
  <c r="X137" i="5"/>
  <c r="W137" i="5"/>
  <c r="V137" i="5"/>
  <c r="U137" i="5"/>
  <c r="T137" i="5"/>
  <c r="S137" i="5"/>
  <c r="R137" i="5"/>
  <c r="Q137" i="5"/>
  <c r="O137" i="5"/>
  <c r="K137" i="5"/>
  <c r="J137" i="5"/>
  <c r="I137" i="5"/>
  <c r="H137" i="5"/>
  <c r="G137" i="5"/>
  <c r="F137" i="5"/>
  <c r="X136" i="5"/>
  <c r="W136" i="5"/>
  <c r="V136" i="5"/>
  <c r="U136" i="5"/>
  <c r="T136" i="5"/>
  <c r="S136" i="5"/>
  <c r="R136" i="5"/>
  <c r="Q136" i="5"/>
  <c r="O136" i="5"/>
  <c r="K136" i="5"/>
  <c r="J136" i="5"/>
  <c r="I136" i="5"/>
  <c r="H136" i="5"/>
  <c r="G136" i="5"/>
  <c r="F136" i="5"/>
  <c r="X135" i="5"/>
  <c r="W135" i="5"/>
  <c r="V135" i="5"/>
  <c r="U135" i="5"/>
  <c r="T135" i="5"/>
  <c r="S135" i="5"/>
  <c r="R135" i="5"/>
  <c r="Q135" i="5"/>
  <c r="O135" i="5"/>
  <c r="K135" i="5"/>
  <c r="J135" i="5"/>
  <c r="I135" i="5"/>
  <c r="H135" i="5"/>
  <c r="G135" i="5"/>
  <c r="F135" i="5"/>
  <c r="X134" i="5"/>
  <c r="W134" i="5"/>
  <c r="V134" i="5"/>
  <c r="U134" i="5"/>
  <c r="T134" i="5"/>
  <c r="S134" i="5"/>
  <c r="R134" i="5"/>
  <c r="Q134" i="5"/>
  <c r="O134" i="5"/>
  <c r="K134" i="5"/>
  <c r="J134" i="5"/>
  <c r="I134" i="5"/>
  <c r="H134" i="5"/>
  <c r="G134" i="5"/>
  <c r="F134" i="5"/>
  <c r="X133" i="5"/>
  <c r="W133" i="5"/>
  <c r="V133" i="5"/>
  <c r="U133" i="5"/>
  <c r="T133" i="5"/>
  <c r="S133" i="5"/>
  <c r="R133" i="5"/>
  <c r="Q133" i="5"/>
  <c r="O133" i="5"/>
  <c r="K133" i="5"/>
  <c r="J133" i="5"/>
  <c r="I133" i="5"/>
  <c r="H133" i="5"/>
  <c r="G133" i="5"/>
  <c r="F133" i="5"/>
  <c r="X132" i="5"/>
  <c r="W132" i="5"/>
  <c r="V132" i="5"/>
  <c r="U132" i="5"/>
  <c r="T132" i="5"/>
  <c r="S132" i="5"/>
  <c r="R132" i="5"/>
  <c r="Q132" i="5"/>
  <c r="O132" i="5"/>
  <c r="K132" i="5"/>
  <c r="J132" i="5"/>
  <c r="I132" i="5"/>
  <c r="H132" i="5"/>
  <c r="G132" i="5"/>
  <c r="F132" i="5"/>
  <c r="X131" i="5"/>
  <c r="W131" i="5"/>
  <c r="V131" i="5"/>
  <c r="U131" i="5"/>
  <c r="T131" i="5"/>
  <c r="S131" i="5"/>
  <c r="R131" i="5"/>
  <c r="Q131" i="5"/>
  <c r="O131" i="5"/>
  <c r="K131" i="5"/>
  <c r="J131" i="5"/>
  <c r="I131" i="5"/>
  <c r="H131" i="5"/>
  <c r="G131" i="5"/>
  <c r="F131" i="5"/>
  <c r="X130" i="5"/>
  <c r="W130" i="5"/>
  <c r="V130" i="5"/>
  <c r="U130" i="5"/>
  <c r="T130" i="5"/>
  <c r="S130" i="5"/>
  <c r="R130" i="5"/>
  <c r="Q130" i="5"/>
  <c r="O130" i="5"/>
  <c r="K130" i="5"/>
  <c r="J130" i="5"/>
  <c r="I130" i="5"/>
  <c r="H130" i="5"/>
  <c r="G130" i="5"/>
  <c r="F130" i="5"/>
  <c r="A129" i="5"/>
  <c r="Q128" i="5"/>
  <c r="G128" i="5"/>
  <c r="A128" i="5"/>
  <c r="X127" i="5"/>
  <c r="W127" i="5"/>
  <c r="V127" i="5"/>
  <c r="U127" i="5"/>
  <c r="T127" i="5"/>
  <c r="S127" i="5"/>
  <c r="R127" i="5"/>
  <c r="Q127" i="5"/>
  <c r="O127" i="5"/>
  <c r="K127" i="5"/>
  <c r="J127" i="5"/>
  <c r="I127" i="5"/>
  <c r="H127" i="5"/>
  <c r="G127" i="5"/>
  <c r="F127" i="5"/>
  <c r="X126" i="5"/>
  <c r="W126" i="5"/>
  <c r="V126" i="5"/>
  <c r="U126" i="5"/>
  <c r="T126" i="5"/>
  <c r="S126" i="5"/>
  <c r="R126" i="5"/>
  <c r="Q126" i="5"/>
  <c r="O126" i="5"/>
  <c r="K126" i="5"/>
  <c r="J126" i="5"/>
  <c r="I126" i="5"/>
  <c r="H126" i="5"/>
  <c r="G126" i="5"/>
  <c r="F126" i="5"/>
  <c r="X125" i="5"/>
  <c r="W125" i="5"/>
  <c r="V125" i="5"/>
  <c r="U125" i="5"/>
  <c r="T125" i="5"/>
  <c r="S125" i="5"/>
  <c r="R125" i="5"/>
  <c r="Q125" i="5"/>
  <c r="O125" i="5"/>
  <c r="K125" i="5"/>
  <c r="J125" i="5"/>
  <c r="I125" i="5"/>
  <c r="H125" i="5"/>
  <c r="G125" i="5"/>
  <c r="F125" i="5"/>
  <c r="X124" i="5"/>
  <c r="W124" i="5"/>
  <c r="V124" i="5"/>
  <c r="U124" i="5"/>
  <c r="T124" i="5"/>
  <c r="S124" i="5"/>
  <c r="R124" i="5"/>
  <c r="Q124" i="5"/>
  <c r="O124" i="5"/>
  <c r="K124" i="5"/>
  <c r="J124" i="5"/>
  <c r="I124" i="5"/>
  <c r="H124" i="5"/>
  <c r="G124" i="5"/>
  <c r="F124" i="5"/>
  <c r="X123" i="5"/>
  <c r="W123" i="5"/>
  <c r="V123" i="5"/>
  <c r="U123" i="5"/>
  <c r="T123" i="5"/>
  <c r="S123" i="5"/>
  <c r="R123" i="5"/>
  <c r="Q123" i="5"/>
  <c r="O123" i="5"/>
  <c r="K123" i="5"/>
  <c r="J123" i="5"/>
  <c r="I123" i="5"/>
  <c r="H123" i="5"/>
  <c r="G123" i="5"/>
  <c r="F123" i="5"/>
  <c r="X122" i="5"/>
  <c r="W122" i="5"/>
  <c r="V122" i="5"/>
  <c r="U122" i="5"/>
  <c r="T122" i="5"/>
  <c r="S122" i="5"/>
  <c r="R122" i="5"/>
  <c r="Q122" i="5"/>
  <c r="O122" i="5"/>
  <c r="K122" i="5"/>
  <c r="J122" i="5"/>
  <c r="I122" i="5"/>
  <c r="H122" i="5"/>
  <c r="G122" i="5"/>
  <c r="F122" i="5"/>
  <c r="X121" i="5"/>
  <c r="W121" i="5"/>
  <c r="V121" i="5"/>
  <c r="U121" i="5"/>
  <c r="T121" i="5"/>
  <c r="S121" i="5"/>
  <c r="R121" i="5"/>
  <c r="Q121" i="5"/>
  <c r="O121" i="5"/>
  <c r="K121" i="5"/>
  <c r="J121" i="5"/>
  <c r="I121" i="5"/>
  <c r="H121" i="5"/>
  <c r="G121" i="5"/>
  <c r="F121" i="5"/>
  <c r="X120" i="5"/>
  <c r="W120" i="5"/>
  <c r="V120" i="5"/>
  <c r="U120" i="5"/>
  <c r="T120" i="5"/>
  <c r="S120" i="5"/>
  <c r="R120" i="5"/>
  <c r="Q120" i="5"/>
  <c r="O120" i="5"/>
  <c r="K120" i="5"/>
  <c r="J120" i="5"/>
  <c r="I120" i="5"/>
  <c r="H120" i="5"/>
  <c r="G120" i="5"/>
  <c r="F120" i="5"/>
  <c r="X119" i="5"/>
  <c r="W119" i="5"/>
  <c r="V119" i="5"/>
  <c r="U119" i="5"/>
  <c r="T119" i="5"/>
  <c r="S119" i="5"/>
  <c r="R119" i="5"/>
  <c r="Q119" i="5"/>
  <c r="O119" i="5"/>
  <c r="K119" i="5"/>
  <c r="J119" i="5"/>
  <c r="I119" i="5"/>
  <c r="H119" i="5"/>
  <c r="G119" i="5"/>
  <c r="F119" i="5"/>
  <c r="X118" i="5"/>
  <c r="W118" i="5"/>
  <c r="V118" i="5"/>
  <c r="U118" i="5"/>
  <c r="T118" i="5"/>
  <c r="S118" i="5"/>
  <c r="R118" i="5"/>
  <c r="Q118" i="5"/>
  <c r="O118" i="5"/>
  <c r="K118" i="5"/>
  <c r="J118" i="5"/>
  <c r="I118" i="5"/>
  <c r="H118" i="5"/>
  <c r="G118" i="5"/>
  <c r="F118" i="5"/>
  <c r="X117" i="5"/>
  <c r="W117" i="5"/>
  <c r="V117" i="5"/>
  <c r="U117" i="5"/>
  <c r="T117" i="5"/>
  <c r="S117" i="5"/>
  <c r="R117" i="5"/>
  <c r="Q117" i="5"/>
  <c r="O117" i="5"/>
  <c r="K117" i="5"/>
  <c r="J117" i="5"/>
  <c r="I117" i="5"/>
  <c r="H117" i="5"/>
  <c r="G117" i="5"/>
  <c r="F117" i="5"/>
  <c r="X116" i="5"/>
  <c r="W116" i="5"/>
  <c r="V116" i="5"/>
  <c r="U116" i="5"/>
  <c r="T116" i="5"/>
  <c r="S116" i="5"/>
  <c r="R116" i="5"/>
  <c r="Q116" i="5"/>
  <c r="O116" i="5"/>
  <c r="K116" i="5"/>
  <c r="J116" i="5"/>
  <c r="I116" i="5"/>
  <c r="H116" i="5"/>
  <c r="G116" i="5"/>
  <c r="F116" i="5"/>
  <c r="A115" i="5"/>
  <c r="Q114" i="5"/>
  <c r="G114" i="5"/>
  <c r="A114" i="5"/>
  <c r="X113" i="5"/>
  <c r="W113" i="5"/>
  <c r="V113" i="5"/>
  <c r="U113" i="5"/>
  <c r="T113" i="5"/>
  <c r="S113" i="5"/>
  <c r="R113" i="5"/>
  <c r="Q113" i="5"/>
  <c r="O113" i="5"/>
  <c r="K113" i="5"/>
  <c r="J113" i="5"/>
  <c r="I113" i="5"/>
  <c r="H113" i="5"/>
  <c r="G113" i="5"/>
  <c r="F113" i="5"/>
  <c r="X112" i="5"/>
  <c r="W112" i="5"/>
  <c r="V112" i="5"/>
  <c r="U112" i="5"/>
  <c r="T112" i="5"/>
  <c r="S112" i="5"/>
  <c r="R112" i="5"/>
  <c r="Q112" i="5"/>
  <c r="O112" i="5"/>
  <c r="K112" i="5"/>
  <c r="J112" i="5"/>
  <c r="I112" i="5"/>
  <c r="H112" i="5"/>
  <c r="G112" i="5"/>
  <c r="F112" i="5"/>
  <c r="X111" i="5"/>
  <c r="W111" i="5"/>
  <c r="V111" i="5"/>
  <c r="U111" i="5"/>
  <c r="T111" i="5"/>
  <c r="S111" i="5"/>
  <c r="R111" i="5"/>
  <c r="Q111" i="5"/>
  <c r="O111" i="5"/>
  <c r="K111" i="5"/>
  <c r="J111" i="5"/>
  <c r="I111" i="5"/>
  <c r="H111" i="5"/>
  <c r="G111" i="5"/>
  <c r="F111" i="5"/>
  <c r="X110" i="5"/>
  <c r="W110" i="5"/>
  <c r="V110" i="5"/>
  <c r="U110" i="5"/>
  <c r="T110" i="5"/>
  <c r="S110" i="5"/>
  <c r="R110" i="5"/>
  <c r="Q110" i="5"/>
  <c r="O110" i="5"/>
  <c r="K110" i="5"/>
  <c r="J110" i="5"/>
  <c r="I110" i="5"/>
  <c r="H110" i="5"/>
  <c r="G110" i="5"/>
  <c r="F110" i="5"/>
  <c r="X109" i="5"/>
  <c r="W109" i="5"/>
  <c r="V109" i="5"/>
  <c r="U109" i="5"/>
  <c r="T109" i="5"/>
  <c r="S109" i="5"/>
  <c r="R109" i="5"/>
  <c r="Q109" i="5"/>
  <c r="O109" i="5"/>
  <c r="K109" i="5"/>
  <c r="J109" i="5"/>
  <c r="I109" i="5"/>
  <c r="H109" i="5"/>
  <c r="G109" i="5"/>
  <c r="F109" i="5"/>
  <c r="X108" i="5"/>
  <c r="W108" i="5"/>
  <c r="V108" i="5"/>
  <c r="U108" i="5"/>
  <c r="T108" i="5"/>
  <c r="S108" i="5"/>
  <c r="R108" i="5"/>
  <c r="Q108" i="5"/>
  <c r="O108" i="5"/>
  <c r="K108" i="5"/>
  <c r="J108" i="5"/>
  <c r="I108" i="5"/>
  <c r="H108" i="5"/>
  <c r="G108" i="5"/>
  <c r="F108" i="5"/>
  <c r="X107" i="5"/>
  <c r="W107" i="5"/>
  <c r="V107" i="5"/>
  <c r="U107" i="5"/>
  <c r="T107" i="5"/>
  <c r="S107" i="5"/>
  <c r="R107" i="5"/>
  <c r="Q107" i="5"/>
  <c r="O107" i="5"/>
  <c r="K107" i="5"/>
  <c r="J107" i="5"/>
  <c r="I107" i="5"/>
  <c r="H107" i="5"/>
  <c r="G107" i="5"/>
  <c r="F107" i="5"/>
  <c r="X106" i="5"/>
  <c r="W106" i="5"/>
  <c r="V106" i="5"/>
  <c r="U106" i="5"/>
  <c r="T106" i="5"/>
  <c r="S106" i="5"/>
  <c r="R106" i="5"/>
  <c r="Q106" i="5"/>
  <c r="O106" i="5"/>
  <c r="K106" i="5"/>
  <c r="J106" i="5"/>
  <c r="I106" i="5"/>
  <c r="H106" i="5"/>
  <c r="G106" i="5"/>
  <c r="F106" i="5"/>
  <c r="A105" i="5"/>
  <c r="Q104" i="5"/>
  <c r="G104" i="5"/>
  <c r="X103" i="5"/>
  <c r="W103" i="5"/>
  <c r="V103" i="5"/>
  <c r="U103" i="5"/>
  <c r="T103" i="5"/>
  <c r="S103" i="5"/>
  <c r="R103" i="5"/>
  <c r="Q103" i="5"/>
  <c r="O103" i="5"/>
  <c r="K103" i="5"/>
  <c r="J103" i="5"/>
  <c r="I103" i="5"/>
  <c r="H103" i="5"/>
  <c r="G103" i="5"/>
  <c r="F103" i="5"/>
  <c r="X102" i="5"/>
  <c r="W102" i="5"/>
  <c r="V102" i="5"/>
  <c r="U102" i="5"/>
  <c r="T102" i="5"/>
  <c r="S102" i="5"/>
  <c r="R102" i="5"/>
  <c r="Q102" i="5"/>
  <c r="O102" i="5"/>
  <c r="K102" i="5"/>
  <c r="J102" i="5"/>
  <c r="I102" i="5"/>
  <c r="H102" i="5"/>
  <c r="G102" i="5"/>
  <c r="F102" i="5"/>
  <c r="X101" i="5"/>
  <c r="W101" i="5"/>
  <c r="V101" i="5"/>
  <c r="U101" i="5"/>
  <c r="T101" i="5"/>
  <c r="S101" i="5"/>
  <c r="R101" i="5"/>
  <c r="Q101" i="5"/>
  <c r="O101" i="5"/>
  <c r="K101" i="5"/>
  <c r="J101" i="5"/>
  <c r="I101" i="5"/>
  <c r="H101" i="5"/>
  <c r="G101" i="5"/>
  <c r="F101" i="5"/>
  <c r="X100" i="5"/>
  <c r="W100" i="5"/>
  <c r="V100" i="5"/>
  <c r="U100" i="5"/>
  <c r="T100" i="5"/>
  <c r="S100" i="5"/>
  <c r="R100" i="5"/>
  <c r="Q100" i="5"/>
  <c r="O100" i="5"/>
  <c r="K100" i="5"/>
  <c r="J100" i="5"/>
  <c r="I100" i="5"/>
  <c r="H100" i="5"/>
  <c r="G100" i="5"/>
  <c r="F100" i="5"/>
  <c r="X99" i="5"/>
  <c r="W99" i="5"/>
  <c r="V99" i="5"/>
  <c r="U99" i="5"/>
  <c r="T99" i="5"/>
  <c r="S99" i="5"/>
  <c r="R99" i="5"/>
  <c r="Q99" i="5"/>
  <c r="O99" i="5"/>
  <c r="K99" i="5"/>
  <c r="J99" i="5"/>
  <c r="I99" i="5"/>
  <c r="H99" i="5"/>
  <c r="G99" i="5"/>
  <c r="F99" i="5"/>
  <c r="X98" i="5"/>
  <c r="W98" i="5"/>
  <c r="V98" i="5"/>
  <c r="U98" i="5"/>
  <c r="T98" i="5"/>
  <c r="S98" i="5"/>
  <c r="R98" i="5"/>
  <c r="Q98" i="5"/>
  <c r="O98" i="5"/>
  <c r="K98" i="5"/>
  <c r="J98" i="5"/>
  <c r="I98" i="5"/>
  <c r="H98" i="5"/>
  <c r="G98" i="5"/>
  <c r="F98" i="5"/>
  <c r="X97" i="5"/>
  <c r="W97" i="5"/>
  <c r="V97" i="5"/>
  <c r="U97" i="5"/>
  <c r="T97" i="5"/>
  <c r="S97" i="5"/>
  <c r="R97" i="5"/>
  <c r="Q97" i="5"/>
  <c r="O97" i="5"/>
  <c r="K97" i="5"/>
  <c r="J97" i="5"/>
  <c r="I97" i="5"/>
  <c r="H97" i="5"/>
  <c r="G97" i="5"/>
  <c r="F97" i="5"/>
  <c r="X96" i="5"/>
  <c r="W96" i="5"/>
  <c r="V96" i="5"/>
  <c r="U96" i="5"/>
  <c r="T96" i="5"/>
  <c r="S96" i="5"/>
  <c r="R96" i="5"/>
  <c r="Q96" i="5"/>
  <c r="O96" i="5"/>
  <c r="K96" i="5"/>
  <c r="J96" i="5"/>
  <c r="I96" i="5"/>
  <c r="H96" i="5"/>
  <c r="G96" i="5"/>
  <c r="F96" i="5"/>
  <c r="X95" i="5"/>
  <c r="W95" i="5"/>
  <c r="V95" i="5"/>
  <c r="U95" i="5"/>
  <c r="T95" i="5"/>
  <c r="S95" i="5"/>
  <c r="R95" i="5"/>
  <c r="Q95" i="5"/>
  <c r="O95" i="5"/>
  <c r="K95" i="5"/>
  <c r="J95" i="5"/>
  <c r="I95" i="5"/>
  <c r="H95" i="5"/>
  <c r="G95" i="5"/>
  <c r="F95" i="5"/>
  <c r="X94" i="5"/>
  <c r="W94" i="5"/>
  <c r="V94" i="5"/>
  <c r="U94" i="5"/>
  <c r="T94" i="5"/>
  <c r="S94" i="5"/>
  <c r="R94" i="5"/>
  <c r="Q94" i="5"/>
  <c r="O94" i="5"/>
  <c r="K94" i="5"/>
  <c r="J94" i="5"/>
  <c r="I94" i="5"/>
  <c r="H94" i="5"/>
  <c r="G94" i="5"/>
  <c r="F94" i="5"/>
  <c r="X93" i="5"/>
  <c r="W93" i="5"/>
  <c r="V93" i="5"/>
  <c r="U93" i="5"/>
  <c r="T93" i="5"/>
  <c r="S93" i="5"/>
  <c r="R93" i="5"/>
  <c r="Q93" i="5"/>
  <c r="O93" i="5"/>
  <c r="K93" i="5"/>
  <c r="J93" i="5"/>
  <c r="I93" i="5"/>
  <c r="H93" i="5"/>
  <c r="G93" i="5"/>
  <c r="F93" i="5"/>
  <c r="X92" i="5"/>
  <c r="W92" i="5"/>
  <c r="V92" i="5"/>
  <c r="U92" i="5"/>
  <c r="T92" i="5"/>
  <c r="S92" i="5"/>
  <c r="R92" i="5"/>
  <c r="Q92" i="5"/>
  <c r="O92" i="5"/>
  <c r="K92" i="5"/>
  <c r="J92" i="5"/>
  <c r="I92" i="5"/>
  <c r="H92" i="5"/>
  <c r="G92" i="5"/>
  <c r="F92" i="5"/>
  <c r="X91" i="5"/>
  <c r="W91" i="5"/>
  <c r="V91" i="5"/>
  <c r="U91" i="5"/>
  <c r="T91" i="5"/>
  <c r="S91" i="5"/>
  <c r="R91" i="5"/>
  <c r="Q91" i="5"/>
  <c r="O91" i="5"/>
  <c r="K91" i="5"/>
  <c r="J91" i="5"/>
  <c r="I91" i="5"/>
  <c r="H91" i="5"/>
  <c r="G91" i="5"/>
  <c r="F91" i="5"/>
  <c r="A90" i="5"/>
  <c r="Q89" i="5"/>
  <c r="G89" i="5"/>
  <c r="A89" i="5"/>
  <c r="X88" i="5"/>
  <c r="W88" i="5"/>
  <c r="V88" i="5"/>
  <c r="U88" i="5"/>
  <c r="T88" i="5"/>
  <c r="S88" i="5"/>
  <c r="R88" i="5"/>
  <c r="Q88" i="5"/>
  <c r="O88" i="5"/>
  <c r="K88" i="5"/>
  <c r="J88" i="5"/>
  <c r="I88" i="5"/>
  <c r="H88" i="5"/>
  <c r="G88" i="5"/>
  <c r="F88" i="5"/>
  <c r="X87" i="5"/>
  <c r="W87" i="5"/>
  <c r="V87" i="5"/>
  <c r="U87" i="5"/>
  <c r="T87" i="5"/>
  <c r="S87" i="5"/>
  <c r="R87" i="5"/>
  <c r="Q87" i="5"/>
  <c r="O87" i="5"/>
  <c r="K87" i="5"/>
  <c r="J87" i="5"/>
  <c r="I87" i="5"/>
  <c r="H87" i="5"/>
  <c r="G87" i="5"/>
  <c r="F87" i="5"/>
  <c r="X86" i="5"/>
  <c r="W86" i="5"/>
  <c r="V86" i="5"/>
  <c r="U86" i="5"/>
  <c r="T86" i="5"/>
  <c r="S86" i="5"/>
  <c r="R86" i="5"/>
  <c r="Q86" i="5"/>
  <c r="O86" i="5"/>
  <c r="K86" i="5"/>
  <c r="J86" i="5"/>
  <c r="I86" i="5"/>
  <c r="H86" i="5"/>
  <c r="G86" i="5"/>
  <c r="F86" i="5"/>
  <c r="X85" i="5"/>
  <c r="W85" i="5"/>
  <c r="V85" i="5"/>
  <c r="U85" i="5"/>
  <c r="T85" i="5"/>
  <c r="S85" i="5"/>
  <c r="R85" i="5"/>
  <c r="Q85" i="5"/>
  <c r="O85" i="5"/>
  <c r="K85" i="5"/>
  <c r="J85" i="5"/>
  <c r="I85" i="5"/>
  <c r="H85" i="5"/>
  <c r="G85" i="5"/>
  <c r="F85" i="5"/>
  <c r="X84" i="5"/>
  <c r="W84" i="5"/>
  <c r="V84" i="5"/>
  <c r="U84" i="5"/>
  <c r="T84" i="5"/>
  <c r="S84" i="5"/>
  <c r="R84" i="5"/>
  <c r="Q84" i="5"/>
  <c r="O84" i="5"/>
  <c r="K84" i="5"/>
  <c r="J84" i="5"/>
  <c r="I84" i="5"/>
  <c r="H84" i="5"/>
  <c r="G84" i="5"/>
  <c r="F84" i="5"/>
  <c r="X83" i="5"/>
  <c r="W83" i="5"/>
  <c r="V83" i="5"/>
  <c r="U83" i="5"/>
  <c r="T83" i="5"/>
  <c r="S83" i="5"/>
  <c r="R83" i="5"/>
  <c r="Q83" i="5"/>
  <c r="O83" i="5"/>
  <c r="K83" i="5"/>
  <c r="J83" i="5"/>
  <c r="I83" i="5"/>
  <c r="H83" i="5"/>
  <c r="G83" i="5"/>
  <c r="F83" i="5"/>
  <c r="X82" i="5"/>
  <c r="W82" i="5"/>
  <c r="V82" i="5"/>
  <c r="U82" i="5"/>
  <c r="T82" i="5"/>
  <c r="S82" i="5"/>
  <c r="R82" i="5"/>
  <c r="Q82" i="5"/>
  <c r="O82" i="5"/>
  <c r="K82" i="5"/>
  <c r="J82" i="5"/>
  <c r="I82" i="5"/>
  <c r="H82" i="5"/>
  <c r="G82" i="5"/>
  <c r="F82" i="5"/>
  <c r="X81" i="5"/>
  <c r="W81" i="5"/>
  <c r="V81" i="5"/>
  <c r="U81" i="5"/>
  <c r="T81" i="5"/>
  <c r="S81" i="5"/>
  <c r="R81" i="5"/>
  <c r="Q81" i="5"/>
  <c r="O81" i="5"/>
  <c r="K81" i="5"/>
  <c r="J81" i="5"/>
  <c r="I81" i="5"/>
  <c r="H81" i="5"/>
  <c r="G81" i="5"/>
  <c r="F81" i="5"/>
  <c r="X80" i="5"/>
  <c r="W80" i="5"/>
  <c r="V80" i="5"/>
  <c r="U80" i="5"/>
  <c r="T80" i="5"/>
  <c r="S80" i="5"/>
  <c r="R80" i="5"/>
  <c r="Q80" i="5"/>
  <c r="O80" i="5"/>
  <c r="K80" i="5"/>
  <c r="J80" i="5"/>
  <c r="I80" i="5"/>
  <c r="H80" i="5"/>
  <c r="G80" i="5"/>
  <c r="F80" i="5"/>
  <c r="X79" i="5"/>
  <c r="W79" i="5"/>
  <c r="V79" i="5"/>
  <c r="U79" i="5"/>
  <c r="T79" i="5"/>
  <c r="S79" i="5"/>
  <c r="R79" i="5"/>
  <c r="Q79" i="5"/>
  <c r="O79" i="5"/>
  <c r="K79" i="5"/>
  <c r="J79" i="5"/>
  <c r="I79" i="5"/>
  <c r="H79" i="5"/>
  <c r="G79" i="5"/>
  <c r="F79" i="5"/>
  <c r="X78" i="5"/>
  <c r="W78" i="5"/>
  <c r="V78" i="5"/>
  <c r="U78" i="5"/>
  <c r="T78" i="5"/>
  <c r="S78" i="5"/>
  <c r="R78" i="5"/>
  <c r="Q78" i="5"/>
  <c r="O78" i="5"/>
  <c r="K78" i="5"/>
  <c r="J78" i="5"/>
  <c r="I78" i="5"/>
  <c r="H78" i="5"/>
  <c r="G78" i="5"/>
  <c r="F78" i="5"/>
  <c r="X77" i="5"/>
  <c r="W77" i="5"/>
  <c r="V77" i="5"/>
  <c r="U77" i="5"/>
  <c r="T77" i="5"/>
  <c r="S77" i="5"/>
  <c r="R77" i="5"/>
  <c r="Q77" i="5"/>
  <c r="O77" i="5"/>
  <c r="K77" i="5"/>
  <c r="J77" i="5"/>
  <c r="I77" i="5"/>
  <c r="H77" i="5"/>
  <c r="G77" i="5"/>
  <c r="F77" i="5"/>
  <c r="X76" i="5"/>
  <c r="W76" i="5"/>
  <c r="V76" i="5"/>
  <c r="U76" i="5"/>
  <c r="T76" i="5"/>
  <c r="S76" i="5"/>
  <c r="R76" i="5"/>
  <c r="Q76" i="5"/>
  <c r="O76" i="5"/>
  <c r="K76" i="5"/>
  <c r="J76" i="5"/>
  <c r="I76" i="5"/>
  <c r="H76" i="5"/>
  <c r="G76" i="5"/>
  <c r="F76" i="5"/>
  <c r="X75" i="5"/>
  <c r="W75" i="5"/>
  <c r="V75" i="5"/>
  <c r="U75" i="5"/>
  <c r="T75" i="5"/>
  <c r="S75" i="5"/>
  <c r="R75" i="5"/>
  <c r="Q75" i="5"/>
  <c r="O75" i="5"/>
  <c r="K75" i="5"/>
  <c r="J75" i="5"/>
  <c r="I75" i="5"/>
  <c r="H75" i="5"/>
  <c r="G75" i="5"/>
  <c r="F75" i="5"/>
  <c r="X74" i="5"/>
  <c r="W74" i="5"/>
  <c r="V74" i="5"/>
  <c r="U74" i="5"/>
  <c r="T74" i="5"/>
  <c r="S74" i="5"/>
  <c r="R74" i="5"/>
  <c r="Q74" i="5"/>
  <c r="O74" i="5"/>
  <c r="K74" i="5"/>
  <c r="J74" i="5"/>
  <c r="I74" i="5"/>
  <c r="H74" i="5"/>
  <c r="G74" i="5"/>
  <c r="F74" i="5"/>
  <c r="X73" i="5"/>
  <c r="W73" i="5"/>
  <c r="V73" i="5"/>
  <c r="U73" i="5"/>
  <c r="T73" i="5"/>
  <c r="S73" i="5"/>
  <c r="R73" i="5"/>
  <c r="Q73" i="5"/>
  <c r="O73" i="5"/>
  <c r="K73" i="5"/>
  <c r="J73" i="5"/>
  <c r="I73" i="5"/>
  <c r="H73" i="5"/>
  <c r="G73" i="5"/>
  <c r="F73" i="5"/>
  <c r="X72" i="5"/>
  <c r="W72" i="5"/>
  <c r="V72" i="5"/>
  <c r="U72" i="5"/>
  <c r="T72" i="5"/>
  <c r="S72" i="5"/>
  <c r="R72" i="5"/>
  <c r="Q72" i="5"/>
  <c r="O72" i="5"/>
  <c r="K72" i="5"/>
  <c r="J72" i="5"/>
  <c r="I72" i="5"/>
  <c r="H72" i="5"/>
  <c r="G72" i="5"/>
  <c r="F72" i="5"/>
  <c r="X71" i="5"/>
  <c r="W71" i="5"/>
  <c r="V71" i="5"/>
  <c r="U71" i="5"/>
  <c r="T71" i="5"/>
  <c r="S71" i="5"/>
  <c r="R71" i="5"/>
  <c r="Q71" i="5"/>
  <c r="O71" i="5"/>
  <c r="K71" i="5"/>
  <c r="J71" i="5"/>
  <c r="I71" i="5"/>
  <c r="H71" i="5"/>
  <c r="G71" i="5"/>
  <c r="F71" i="5"/>
  <c r="X70" i="5"/>
  <c r="W70" i="5"/>
  <c r="V70" i="5"/>
  <c r="U70" i="5"/>
  <c r="T70" i="5"/>
  <c r="S70" i="5"/>
  <c r="R70" i="5"/>
  <c r="Q70" i="5"/>
  <c r="O70" i="5"/>
  <c r="K70" i="5"/>
  <c r="J70" i="5"/>
  <c r="I70" i="5"/>
  <c r="H70" i="5"/>
  <c r="G70" i="5"/>
  <c r="F70" i="5"/>
  <c r="X69" i="5"/>
  <c r="W69" i="5"/>
  <c r="V69" i="5"/>
  <c r="U69" i="5"/>
  <c r="T69" i="5"/>
  <c r="S69" i="5"/>
  <c r="R69" i="5"/>
  <c r="Q69" i="5"/>
  <c r="O69" i="5"/>
  <c r="K69" i="5"/>
  <c r="J69" i="5"/>
  <c r="I69" i="5"/>
  <c r="H69" i="5"/>
  <c r="G69" i="5"/>
  <c r="F69" i="5"/>
  <c r="A68" i="5"/>
  <c r="Q67" i="5"/>
  <c r="G67" i="5"/>
  <c r="A67" i="5"/>
  <c r="X66" i="5"/>
  <c r="W66" i="5"/>
  <c r="V66" i="5"/>
  <c r="U66" i="5"/>
  <c r="T66" i="5"/>
  <c r="S66" i="5"/>
  <c r="R66" i="5"/>
  <c r="Q66" i="5"/>
  <c r="O66" i="5"/>
  <c r="K66" i="5"/>
  <c r="J66" i="5"/>
  <c r="I66" i="5"/>
  <c r="H66" i="5"/>
  <c r="G66" i="5"/>
  <c r="F66" i="5"/>
  <c r="X65" i="5"/>
  <c r="W65" i="5"/>
  <c r="V65" i="5"/>
  <c r="U65" i="5"/>
  <c r="T65" i="5"/>
  <c r="S65" i="5"/>
  <c r="R65" i="5"/>
  <c r="Q65" i="5"/>
  <c r="O65" i="5"/>
  <c r="K65" i="5"/>
  <c r="J65" i="5"/>
  <c r="I65" i="5"/>
  <c r="H65" i="5"/>
  <c r="G65" i="5"/>
  <c r="F65" i="5"/>
  <c r="X64" i="5"/>
  <c r="W64" i="5"/>
  <c r="V64" i="5"/>
  <c r="U64" i="5"/>
  <c r="T64" i="5"/>
  <c r="S64" i="5"/>
  <c r="R64" i="5"/>
  <c r="Q64" i="5"/>
  <c r="O64" i="5"/>
  <c r="K64" i="5"/>
  <c r="J64" i="5"/>
  <c r="I64" i="5"/>
  <c r="H64" i="5"/>
  <c r="G64" i="5"/>
  <c r="F64" i="5"/>
  <c r="X63" i="5"/>
  <c r="W63" i="5"/>
  <c r="V63" i="5"/>
  <c r="U63" i="5"/>
  <c r="T63" i="5"/>
  <c r="S63" i="5"/>
  <c r="R63" i="5"/>
  <c r="Q63" i="5"/>
  <c r="O63" i="5"/>
  <c r="K63" i="5"/>
  <c r="J63" i="5"/>
  <c r="I63" i="5"/>
  <c r="H63" i="5"/>
  <c r="G63" i="5"/>
  <c r="F63" i="5"/>
  <c r="X62" i="5"/>
  <c r="W62" i="5"/>
  <c r="V62" i="5"/>
  <c r="U62" i="5"/>
  <c r="T62" i="5"/>
  <c r="S62" i="5"/>
  <c r="R62" i="5"/>
  <c r="Q62" i="5"/>
  <c r="O62" i="5"/>
  <c r="K62" i="5"/>
  <c r="J62" i="5"/>
  <c r="I62" i="5"/>
  <c r="H62" i="5"/>
  <c r="G62" i="5"/>
  <c r="F62" i="5"/>
  <c r="X61" i="5"/>
  <c r="W61" i="5"/>
  <c r="V61" i="5"/>
  <c r="U61" i="5"/>
  <c r="T61" i="5"/>
  <c r="S61" i="5"/>
  <c r="R61" i="5"/>
  <c r="Q61" i="5"/>
  <c r="O61" i="5"/>
  <c r="K61" i="5"/>
  <c r="J61" i="5"/>
  <c r="I61" i="5"/>
  <c r="H61" i="5"/>
  <c r="G61" i="5"/>
  <c r="F61" i="5"/>
  <c r="X60" i="5"/>
  <c r="W60" i="5"/>
  <c r="V60" i="5"/>
  <c r="U60" i="5"/>
  <c r="T60" i="5"/>
  <c r="S60" i="5"/>
  <c r="R60" i="5"/>
  <c r="Q60" i="5"/>
  <c r="O60" i="5"/>
  <c r="K60" i="5"/>
  <c r="J60" i="5"/>
  <c r="I60" i="5"/>
  <c r="H60" i="5"/>
  <c r="G60" i="5"/>
  <c r="F60" i="5"/>
  <c r="X59" i="5"/>
  <c r="W59" i="5"/>
  <c r="V59" i="5"/>
  <c r="U59" i="5"/>
  <c r="T59" i="5"/>
  <c r="S59" i="5"/>
  <c r="R59" i="5"/>
  <c r="Q59" i="5"/>
  <c r="O59" i="5"/>
  <c r="K59" i="5"/>
  <c r="J59" i="5"/>
  <c r="I59" i="5"/>
  <c r="H59" i="5"/>
  <c r="G59" i="5"/>
  <c r="F59" i="5"/>
  <c r="X58" i="5"/>
  <c r="W58" i="5"/>
  <c r="V58" i="5"/>
  <c r="U58" i="5"/>
  <c r="T58" i="5"/>
  <c r="S58" i="5"/>
  <c r="R58" i="5"/>
  <c r="Q58" i="5"/>
  <c r="O58" i="5"/>
  <c r="K58" i="5"/>
  <c r="J58" i="5"/>
  <c r="I58" i="5"/>
  <c r="H58" i="5"/>
  <c r="G58" i="5"/>
  <c r="F58" i="5"/>
  <c r="X57" i="5"/>
  <c r="W57" i="5"/>
  <c r="V57" i="5"/>
  <c r="U57" i="5"/>
  <c r="T57" i="5"/>
  <c r="S57" i="5"/>
  <c r="R57" i="5"/>
  <c r="Q57" i="5"/>
  <c r="O57" i="5"/>
  <c r="K57" i="5"/>
  <c r="J57" i="5"/>
  <c r="I57" i="5"/>
  <c r="H57" i="5"/>
  <c r="G57" i="5"/>
  <c r="F57" i="5"/>
  <c r="X56" i="5"/>
  <c r="W56" i="5"/>
  <c r="V56" i="5"/>
  <c r="U56" i="5"/>
  <c r="T56" i="5"/>
  <c r="S56" i="5"/>
  <c r="R56" i="5"/>
  <c r="Q56" i="5"/>
  <c r="O56" i="5"/>
  <c r="K56" i="5"/>
  <c r="J56" i="5"/>
  <c r="I56" i="5"/>
  <c r="H56" i="5"/>
  <c r="G56" i="5"/>
  <c r="F56" i="5"/>
  <c r="X55" i="5"/>
  <c r="W55" i="5"/>
  <c r="V55" i="5"/>
  <c r="U55" i="5"/>
  <c r="T55" i="5"/>
  <c r="S55" i="5"/>
  <c r="R55" i="5"/>
  <c r="Q55" i="5"/>
  <c r="O55" i="5"/>
  <c r="K55" i="5"/>
  <c r="J55" i="5"/>
  <c r="I55" i="5"/>
  <c r="H55" i="5"/>
  <c r="G55" i="5"/>
  <c r="F55" i="5"/>
  <c r="X54" i="5"/>
  <c r="W54" i="5"/>
  <c r="V54" i="5"/>
  <c r="U54" i="5"/>
  <c r="T54" i="5"/>
  <c r="S54" i="5"/>
  <c r="R54" i="5"/>
  <c r="Q54" i="5"/>
  <c r="O54" i="5"/>
  <c r="K54" i="5"/>
  <c r="J54" i="5"/>
  <c r="I54" i="5"/>
  <c r="H54" i="5"/>
  <c r="G54" i="5"/>
  <c r="F54" i="5"/>
  <c r="X53" i="5"/>
  <c r="W53" i="5"/>
  <c r="V53" i="5"/>
  <c r="U53" i="5"/>
  <c r="T53" i="5"/>
  <c r="S53" i="5"/>
  <c r="R53" i="5"/>
  <c r="Q53" i="5"/>
  <c r="O53" i="5"/>
  <c r="K53" i="5"/>
  <c r="J53" i="5"/>
  <c r="I53" i="5"/>
  <c r="H53" i="5"/>
  <c r="G53" i="5"/>
  <c r="F53" i="5"/>
  <c r="X52" i="5"/>
  <c r="W52" i="5"/>
  <c r="V52" i="5"/>
  <c r="U52" i="5"/>
  <c r="T52" i="5"/>
  <c r="S52" i="5"/>
  <c r="R52" i="5"/>
  <c r="Q52" i="5"/>
  <c r="O52" i="5"/>
  <c r="K52" i="5"/>
  <c r="J52" i="5"/>
  <c r="I52" i="5"/>
  <c r="H52" i="5"/>
  <c r="G52" i="5"/>
  <c r="F52" i="5"/>
  <c r="X51" i="5"/>
  <c r="W51" i="5"/>
  <c r="V51" i="5"/>
  <c r="U51" i="5"/>
  <c r="T51" i="5"/>
  <c r="S51" i="5"/>
  <c r="R51" i="5"/>
  <c r="Q51" i="5"/>
  <c r="O51" i="5"/>
  <c r="K51" i="5"/>
  <c r="J51" i="5"/>
  <c r="I51" i="5"/>
  <c r="H51" i="5"/>
  <c r="G51" i="5"/>
  <c r="F51" i="5"/>
  <c r="X50" i="5"/>
  <c r="W50" i="5"/>
  <c r="V50" i="5"/>
  <c r="U50" i="5"/>
  <c r="T50" i="5"/>
  <c r="S50" i="5"/>
  <c r="R50" i="5"/>
  <c r="Q50" i="5"/>
  <c r="O50" i="5"/>
  <c r="K50" i="5"/>
  <c r="J50" i="5"/>
  <c r="I50" i="5"/>
  <c r="H50" i="5"/>
  <c r="G50" i="5"/>
  <c r="F50" i="5"/>
  <c r="X49" i="5"/>
  <c r="W49" i="5"/>
  <c r="V49" i="5"/>
  <c r="U49" i="5"/>
  <c r="T49" i="5"/>
  <c r="S49" i="5"/>
  <c r="R49" i="5"/>
  <c r="Q49" i="5"/>
  <c r="O49" i="5"/>
  <c r="K49" i="5"/>
  <c r="J49" i="5"/>
  <c r="I49" i="5"/>
  <c r="H49" i="5"/>
  <c r="G49" i="5"/>
  <c r="F49" i="5"/>
  <c r="X48" i="5"/>
  <c r="W48" i="5"/>
  <c r="V48" i="5"/>
  <c r="U48" i="5"/>
  <c r="T48" i="5"/>
  <c r="S48" i="5"/>
  <c r="R48" i="5"/>
  <c r="Q48" i="5"/>
  <c r="O48" i="5"/>
  <c r="K48" i="5"/>
  <c r="J48" i="5"/>
  <c r="I48" i="5"/>
  <c r="H48" i="5"/>
  <c r="G48" i="5"/>
  <c r="F48" i="5"/>
  <c r="X47" i="5"/>
  <c r="W47" i="5"/>
  <c r="V47" i="5"/>
  <c r="U47" i="5"/>
  <c r="T47" i="5"/>
  <c r="S47" i="5"/>
  <c r="R47" i="5"/>
  <c r="Q47" i="5"/>
  <c r="O47" i="5"/>
  <c r="K47" i="5"/>
  <c r="J47" i="5"/>
  <c r="I47" i="5"/>
  <c r="H47" i="5"/>
  <c r="G47" i="5"/>
  <c r="F47" i="5"/>
  <c r="X46" i="5"/>
  <c r="W46" i="5"/>
  <c r="V46" i="5"/>
  <c r="U46" i="5"/>
  <c r="T46" i="5"/>
  <c r="S46" i="5"/>
  <c r="R46" i="5"/>
  <c r="Q46" i="5"/>
  <c r="O46" i="5"/>
  <c r="K46" i="5"/>
  <c r="J46" i="5"/>
  <c r="I46" i="5"/>
  <c r="H46" i="5"/>
  <c r="G46" i="5"/>
  <c r="F46" i="5"/>
  <c r="X45" i="5"/>
  <c r="W45" i="5"/>
  <c r="V45" i="5"/>
  <c r="U45" i="5"/>
  <c r="T45" i="5"/>
  <c r="S45" i="5"/>
  <c r="R45" i="5"/>
  <c r="Q45" i="5"/>
  <c r="O45" i="5"/>
  <c r="K45" i="5"/>
  <c r="J45" i="5"/>
  <c r="I45" i="5"/>
  <c r="H45" i="5"/>
  <c r="G45" i="5"/>
  <c r="F45" i="5"/>
  <c r="X44" i="5"/>
  <c r="W44" i="5"/>
  <c r="V44" i="5"/>
  <c r="U44" i="5"/>
  <c r="T44" i="5"/>
  <c r="S44" i="5"/>
  <c r="R44" i="5"/>
  <c r="Q44" i="5"/>
  <c r="O44" i="5"/>
  <c r="K44" i="5"/>
  <c r="J44" i="5"/>
  <c r="I44" i="5"/>
  <c r="H44" i="5"/>
  <c r="G44" i="5"/>
  <c r="F44" i="5"/>
  <c r="X43" i="5"/>
  <c r="W43" i="5"/>
  <c r="V43" i="5"/>
  <c r="U43" i="5"/>
  <c r="T43" i="5"/>
  <c r="S43" i="5"/>
  <c r="R43" i="5"/>
  <c r="Q43" i="5"/>
  <c r="O43" i="5"/>
  <c r="K43" i="5"/>
  <c r="J43" i="5"/>
  <c r="I43" i="5"/>
  <c r="H43" i="5"/>
  <c r="G43" i="5"/>
  <c r="F43" i="5"/>
  <c r="X42" i="5"/>
  <c r="W42" i="5"/>
  <c r="V42" i="5"/>
  <c r="U42" i="5"/>
  <c r="T42" i="5"/>
  <c r="S42" i="5"/>
  <c r="R42" i="5"/>
  <c r="Q42" i="5"/>
  <c r="O42" i="5"/>
  <c r="K42" i="5"/>
  <c r="J42" i="5"/>
  <c r="I42" i="5"/>
  <c r="H42" i="5"/>
  <c r="G42" i="5"/>
  <c r="F42" i="5"/>
  <c r="X41" i="5"/>
  <c r="W41" i="5"/>
  <c r="V41" i="5"/>
  <c r="U41" i="5"/>
  <c r="T41" i="5"/>
  <c r="S41" i="5"/>
  <c r="R41" i="5"/>
  <c r="Q41" i="5"/>
  <c r="O41" i="5"/>
  <c r="K41" i="5"/>
  <c r="J41" i="5"/>
  <c r="I41" i="5"/>
  <c r="H41" i="5"/>
  <c r="G41" i="5"/>
  <c r="F41" i="5"/>
  <c r="X40" i="5"/>
  <c r="W40" i="5"/>
  <c r="V40" i="5"/>
  <c r="U40" i="5"/>
  <c r="T40" i="5"/>
  <c r="S40" i="5"/>
  <c r="R40" i="5"/>
  <c r="Q40" i="5"/>
  <c r="O40" i="5"/>
  <c r="K40" i="5"/>
  <c r="J40" i="5"/>
  <c r="I40" i="5"/>
  <c r="H40" i="5"/>
  <c r="G40" i="5"/>
  <c r="F40" i="5"/>
  <c r="X39" i="5"/>
  <c r="W39" i="5"/>
  <c r="V39" i="5"/>
  <c r="U39" i="5"/>
  <c r="T39" i="5"/>
  <c r="S39" i="5"/>
  <c r="R39" i="5"/>
  <c r="Q39" i="5"/>
  <c r="O39" i="5"/>
  <c r="K39" i="5"/>
  <c r="J39" i="5"/>
  <c r="I39" i="5"/>
  <c r="H39" i="5"/>
  <c r="G39" i="5"/>
  <c r="F39" i="5"/>
  <c r="X38" i="5"/>
  <c r="W38" i="5"/>
  <c r="V38" i="5"/>
  <c r="U38" i="5"/>
  <c r="T38" i="5"/>
  <c r="S38" i="5"/>
  <c r="R38" i="5"/>
  <c r="Q38" i="5"/>
  <c r="O38" i="5"/>
  <c r="K38" i="5"/>
  <c r="J38" i="5"/>
  <c r="I38" i="5"/>
  <c r="H38" i="5"/>
  <c r="G38" i="5"/>
  <c r="F38" i="5"/>
  <c r="X37" i="5"/>
  <c r="W37" i="5"/>
  <c r="V37" i="5"/>
  <c r="U37" i="5"/>
  <c r="T37" i="5"/>
  <c r="S37" i="5"/>
  <c r="R37" i="5"/>
  <c r="Q37" i="5"/>
  <c r="O37" i="5"/>
  <c r="K37" i="5"/>
  <c r="J37" i="5"/>
  <c r="I37" i="5"/>
  <c r="H37" i="5"/>
  <c r="G37" i="5"/>
  <c r="F37" i="5"/>
  <c r="X36" i="5"/>
  <c r="W36" i="5"/>
  <c r="V36" i="5"/>
  <c r="U36" i="5"/>
  <c r="T36" i="5"/>
  <c r="S36" i="5"/>
  <c r="R36" i="5"/>
  <c r="Q36" i="5"/>
  <c r="O36" i="5"/>
  <c r="K36" i="5"/>
  <c r="J36" i="5"/>
  <c r="I36" i="5"/>
  <c r="H36" i="5"/>
  <c r="G36" i="5"/>
  <c r="F36" i="5"/>
  <c r="X35" i="5"/>
  <c r="W35" i="5"/>
  <c r="V35" i="5"/>
  <c r="U35" i="5"/>
  <c r="T35" i="5"/>
  <c r="S35" i="5"/>
  <c r="R35" i="5"/>
  <c r="Q35" i="5"/>
  <c r="O35" i="5"/>
  <c r="K35" i="5"/>
  <c r="J35" i="5"/>
  <c r="I35" i="5"/>
  <c r="H35" i="5"/>
  <c r="G35" i="5"/>
  <c r="F35" i="5"/>
  <c r="X34" i="5"/>
  <c r="W34" i="5"/>
  <c r="V34" i="5"/>
  <c r="U34" i="5"/>
  <c r="T34" i="5"/>
  <c r="S34" i="5"/>
  <c r="R34" i="5"/>
  <c r="Q34" i="5"/>
  <c r="O34" i="5"/>
  <c r="K34" i="5"/>
  <c r="J34" i="5"/>
  <c r="I34" i="5"/>
  <c r="H34" i="5"/>
  <c r="G34" i="5"/>
  <c r="F34" i="5"/>
  <c r="X33" i="5"/>
  <c r="W33" i="5"/>
  <c r="V33" i="5"/>
  <c r="U33" i="5"/>
  <c r="T33" i="5"/>
  <c r="S33" i="5"/>
  <c r="R33" i="5"/>
  <c r="Q33" i="5"/>
  <c r="O33" i="5"/>
  <c r="K33" i="5"/>
  <c r="J33" i="5"/>
  <c r="I33" i="5"/>
  <c r="H33" i="5"/>
  <c r="G33" i="5"/>
  <c r="F33" i="5"/>
  <c r="G31" i="5"/>
  <c r="X30" i="5"/>
  <c r="W30" i="5"/>
  <c r="V30" i="5"/>
  <c r="U30" i="5"/>
  <c r="T30" i="5"/>
  <c r="S30" i="5"/>
  <c r="R30" i="5"/>
  <c r="Q30" i="5"/>
  <c r="O30" i="5"/>
  <c r="K30" i="5"/>
  <c r="J30" i="5"/>
  <c r="I30" i="5"/>
  <c r="H30" i="5"/>
  <c r="G30" i="5"/>
  <c r="F30" i="5"/>
  <c r="X29" i="5"/>
  <c r="W29" i="5"/>
  <c r="V29" i="5"/>
  <c r="U29" i="5"/>
  <c r="T29" i="5"/>
  <c r="S29" i="5"/>
  <c r="R29" i="5"/>
  <c r="Q29" i="5"/>
  <c r="O29" i="5"/>
  <c r="K29" i="5"/>
  <c r="J29" i="5"/>
  <c r="I29" i="5"/>
  <c r="H29" i="5"/>
  <c r="G29" i="5"/>
  <c r="F29" i="5"/>
  <c r="X28" i="5"/>
  <c r="W28" i="5"/>
  <c r="V28" i="5"/>
  <c r="U28" i="5"/>
  <c r="T28" i="5"/>
  <c r="S28" i="5"/>
  <c r="R28" i="5"/>
  <c r="Q28" i="5"/>
  <c r="O28" i="5"/>
  <c r="K28" i="5"/>
  <c r="J28" i="5"/>
  <c r="I28" i="5"/>
  <c r="H28" i="5"/>
  <c r="G28" i="5"/>
  <c r="F28" i="5"/>
  <c r="X27" i="5"/>
  <c r="W27" i="5"/>
  <c r="V27" i="5"/>
  <c r="U27" i="5"/>
  <c r="T27" i="5"/>
  <c r="S27" i="5"/>
  <c r="R27" i="5"/>
  <c r="Q27" i="5"/>
  <c r="O27" i="5"/>
  <c r="K27" i="5"/>
  <c r="J27" i="5"/>
  <c r="I27" i="5"/>
  <c r="H27" i="5"/>
  <c r="G27" i="5"/>
  <c r="F27" i="5"/>
  <c r="X26" i="5"/>
  <c r="W26" i="5"/>
  <c r="V26" i="5"/>
  <c r="U26" i="5"/>
  <c r="T26" i="5"/>
  <c r="S26" i="5"/>
  <c r="R26" i="5"/>
  <c r="Q26" i="5"/>
  <c r="O26" i="5"/>
  <c r="K26" i="5"/>
  <c r="J26" i="5"/>
  <c r="I26" i="5"/>
  <c r="H26" i="5"/>
  <c r="G26" i="5"/>
  <c r="F26" i="5"/>
  <c r="X25" i="5"/>
  <c r="W25" i="5"/>
  <c r="V25" i="5"/>
  <c r="U25" i="5"/>
  <c r="T25" i="5"/>
  <c r="S25" i="5"/>
  <c r="R25" i="5"/>
  <c r="Q25" i="5"/>
  <c r="O25" i="5"/>
  <c r="K25" i="5"/>
  <c r="J25" i="5"/>
  <c r="I25" i="5"/>
  <c r="H25" i="5"/>
  <c r="G25" i="5"/>
  <c r="F25" i="5"/>
  <c r="X24" i="5"/>
  <c r="W24" i="5"/>
  <c r="V24" i="5"/>
  <c r="U24" i="5"/>
  <c r="T24" i="5"/>
  <c r="S24" i="5"/>
  <c r="R24" i="5"/>
  <c r="Q24" i="5"/>
  <c r="O24" i="5"/>
  <c r="K24" i="5"/>
  <c r="J24" i="5"/>
  <c r="I24" i="5"/>
  <c r="H24" i="5"/>
  <c r="G24" i="5"/>
  <c r="F24" i="5"/>
  <c r="X23" i="5"/>
  <c r="W23" i="5"/>
  <c r="V23" i="5"/>
  <c r="U23" i="5"/>
  <c r="T23" i="5"/>
  <c r="S23" i="5"/>
  <c r="R23" i="5"/>
  <c r="Q23" i="5"/>
  <c r="O23" i="5"/>
  <c r="K23" i="5"/>
  <c r="J23" i="5"/>
  <c r="I23" i="5"/>
  <c r="H23" i="5"/>
  <c r="G23" i="5"/>
  <c r="F23" i="5"/>
  <c r="X22" i="5"/>
  <c r="W22" i="5"/>
  <c r="V22" i="5"/>
  <c r="U22" i="5"/>
  <c r="T22" i="5"/>
  <c r="S22" i="5"/>
  <c r="R22" i="5"/>
  <c r="Q22" i="5"/>
  <c r="O22" i="5"/>
  <c r="K22" i="5"/>
  <c r="J22" i="5"/>
  <c r="I22" i="5"/>
  <c r="H22" i="5"/>
  <c r="G22" i="5"/>
  <c r="F22" i="5"/>
  <c r="X21" i="5"/>
  <c r="W21" i="5"/>
  <c r="V21" i="5"/>
  <c r="U21" i="5"/>
  <c r="T21" i="5"/>
  <c r="S21" i="5"/>
  <c r="R21" i="5"/>
  <c r="Q21" i="5"/>
  <c r="O21" i="5"/>
  <c r="K21" i="5"/>
  <c r="J21" i="5"/>
  <c r="I21" i="5"/>
  <c r="H21" i="5"/>
  <c r="G21" i="5"/>
  <c r="F21" i="5"/>
  <c r="X20" i="5"/>
  <c r="W20" i="5"/>
  <c r="V20" i="5"/>
  <c r="U20" i="5"/>
  <c r="T20" i="5"/>
  <c r="S20" i="5"/>
  <c r="R20" i="5"/>
  <c r="Q20" i="5"/>
  <c r="O20" i="5"/>
  <c r="K20" i="5"/>
  <c r="J20" i="5"/>
  <c r="I20" i="5"/>
  <c r="H20" i="5"/>
  <c r="G20" i="5"/>
  <c r="F20" i="5"/>
  <c r="X19" i="5"/>
  <c r="W19" i="5"/>
  <c r="V19" i="5"/>
  <c r="U19" i="5"/>
  <c r="T19" i="5"/>
  <c r="S19" i="5"/>
  <c r="R19" i="5"/>
  <c r="Q19" i="5"/>
  <c r="O19" i="5"/>
  <c r="K19" i="5"/>
  <c r="J19" i="5"/>
  <c r="I19" i="5"/>
  <c r="H19" i="5"/>
  <c r="G19" i="5"/>
  <c r="F19" i="5"/>
  <c r="X18" i="5"/>
  <c r="W18" i="5"/>
  <c r="V18" i="5"/>
  <c r="U18" i="5"/>
  <c r="T18" i="5"/>
  <c r="S18" i="5"/>
  <c r="R18" i="5"/>
  <c r="Q18" i="5"/>
  <c r="O18" i="5"/>
  <c r="K18" i="5"/>
  <c r="J18" i="5"/>
  <c r="I18" i="5"/>
  <c r="H18" i="5"/>
  <c r="G18" i="5"/>
  <c r="F18" i="5"/>
  <c r="X17" i="5"/>
  <c r="W17" i="5"/>
  <c r="V17" i="5"/>
  <c r="U17" i="5"/>
  <c r="T17" i="5"/>
  <c r="S17" i="5"/>
  <c r="R17" i="5"/>
  <c r="Q17" i="5"/>
  <c r="O17" i="5"/>
  <c r="K17" i="5"/>
  <c r="J17" i="5"/>
  <c r="I17" i="5"/>
  <c r="H17" i="5"/>
  <c r="G17" i="5"/>
  <c r="F17" i="5"/>
  <c r="X16" i="5"/>
  <c r="W16" i="5"/>
  <c r="V16" i="5"/>
  <c r="U16" i="5"/>
  <c r="T16" i="5"/>
  <c r="S16" i="5"/>
  <c r="R16" i="5"/>
  <c r="Q16" i="5"/>
  <c r="O16" i="5"/>
  <c r="K16" i="5"/>
  <c r="J16" i="5"/>
  <c r="I16" i="5"/>
  <c r="H16" i="5"/>
  <c r="G16" i="5"/>
  <c r="F16" i="5"/>
  <c r="X15" i="5"/>
  <c r="W15" i="5"/>
  <c r="V15" i="5"/>
  <c r="U15" i="5"/>
  <c r="T15" i="5"/>
  <c r="S15" i="5"/>
  <c r="R15" i="5"/>
  <c r="Q15" i="5"/>
  <c r="O15" i="5"/>
  <c r="K15" i="5"/>
  <c r="J15" i="5"/>
  <c r="I15" i="5"/>
  <c r="H15" i="5"/>
  <c r="G15" i="5"/>
  <c r="F15" i="5"/>
  <c r="X14" i="5"/>
  <c r="W14" i="5"/>
  <c r="V14" i="5"/>
  <c r="U14" i="5"/>
  <c r="T14" i="5"/>
  <c r="S14" i="5"/>
  <c r="R14" i="5"/>
  <c r="Q14" i="5"/>
  <c r="O14" i="5"/>
  <c r="K14" i="5"/>
  <c r="J14" i="5"/>
  <c r="I14" i="5"/>
  <c r="H14" i="5"/>
  <c r="G14" i="5"/>
  <c r="F14" i="5"/>
  <c r="X13" i="5"/>
  <c r="W13" i="5"/>
  <c r="V13" i="5"/>
  <c r="U13" i="5"/>
  <c r="T13" i="5"/>
  <c r="S13" i="5"/>
  <c r="R13" i="5"/>
  <c r="Q13" i="5"/>
  <c r="O13" i="5"/>
  <c r="K13" i="5"/>
  <c r="J13" i="5"/>
  <c r="I13" i="5"/>
  <c r="H13" i="5"/>
  <c r="G13" i="5"/>
  <c r="F13" i="5"/>
  <c r="X12" i="5"/>
  <c r="W12" i="5"/>
  <c r="V12" i="5"/>
  <c r="U12" i="5"/>
  <c r="T12" i="5"/>
  <c r="S12" i="5"/>
  <c r="R12" i="5"/>
  <c r="Q12" i="5"/>
  <c r="O12" i="5"/>
  <c r="K12" i="5"/>
  <c r="J12" i="5"/>
  <c r="I12" i="5"/>
  <c r="H12" i="5"/>
  <c r="G12" i="5"/>
  <c r="F12" i="5"/>
  <c r="X11" i="5"/>
  <c r="W11" i="5"/>
  <c r="V11" i="5"/>
  <c r="U11" i="5"/>
  <c r="T11" i="5"/>
  <c r="S11" i="5"/>
  <c r="R11" i="5"/>
  <c r="Q11" i="5"/>
  <c r="O11" i="5"/>
  <c r="K11" i="5"/>
  <c r="J11" i="5"/>
  <c r="I11" i="5"/>
  <c r="H11" i="5"/>
  <c r="G11" i="5"/>
  <c r="F11" i="5"/>
  <c r="X10" i="5"/>
  <c r="W10" i="5"/>
  <c r="V10" i="5"/>
  <c r="U10" i="5"/>
  <c r="T10" i="5"/>
  <c r="S10" i="5"/>
  <c r="R10" i="5"/>
  <c r="Q10" i="5"/>
  <c r="O10" i="5"/>
  <c r="K10" i="5"/>
  <c r="J10" i="5"/>
  <c r="I10" i="5"/>
  <c r="H10" i="5"/>
  <c r="G10" i="5"/>
  <c r="F10" i="5"/>
  <c r="X9" i="5"/>
  <c r="W9" i="5"/>
  <c r="V9" i="5"/>
  <c r="U9" i="5"/>
  <c r="T9" i="5"/>
  <c r="S9" i="5"/>
  <c r="R9" i="5"/>
  <c r="Q9" i="5"/>
  <c r="O9" i="5"/>
  <c r="K9" i="5"/>
  <c r="J9" i="5"/>
  <c r="I9" i="5"/>
  <c r="H9" i="5"/>
  <c r="G9" i="5"/>
  <c r="F9" i="5"/>
  <c r="X8" i="5"/>
  <c r="W8" i="5"/>
  <c r="V8" i="5"/>
  <c r="U8" i="5"/>
  <c r="T8" i="5"/>
  <c r="S8" i="5"/>
  <c r="R8" i="5"/>
  <c r="Q8" i="5"/>
  <c r="O8" i="5"/>
  <c r="K8" i="5"/>
  <c r="J8" i="5"/>
  <c r="I8" i="5"/>
  <c r="H8" i="5"/>
  <c r="G8" i="5"/>
  <c r="F8" i="5"/>
  <c r="X7" i="5"/>
  <c r="X616" i="5" s="1"/>
  <c r="W7" i="5"/>
  <c r="V7" i="5"/>
  <c r="U7" i="5"/>
  <c r="U616" i="5" s="1"/>
  <c r="T7" i="5"/>
  <c r="T616" i="5" s="1"/>
  <c r="S7" i="5"/>
  <c r="R7" i="5"/>
  <c r="Q7" i="5"/>
  <c r="O7" i="5"/>
  <c r="K7" i="5"/>
  <c r="J7" i="5"/>
  <c r="I7" i="5"/>
  <c r="I616" i="5" s="1"/>
  <c r="H7" i="5"/>
  <c r="H616" i="5" s="1"/>
  <c r="G7" i="5"/>
  <c r="F7" i="5"/>
  <c r="A7" i="5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6" i="5" s="1"/>
  <c r="A107" i="5" s="1"/>
  <c r="A108" i="5" s="1"/>
  <c r="A109" i="5" s="1"/>
  <c r="A110" i="5" s="1"/>
  <c r="A111" i="5" s="1"/>
  <c r="A112" i="5" s="1"/>
  <c r="A113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50" i="5" s="1"/>
  <c r="A151" i="5" s="1"/>
  <c r="A152" i="5" s="1"/>
  <c r="A153" i="5" s="1"/>
  <c r="A154" i="5" s="1"/>
  <c r="A155" i="5" s="1"/>
  <c r="A156" i="5" s="1"/>
  <c r="A157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91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4" i="5" s="1"/>
  <c r="A225" i="5" s="1"/>
  <c r="A226" i="5" s="1"/>
  <c r="A227" i="5" s="1"/>
  <c r="A228" i="5" s="1"/>
  <c r="A229" i="5" s="1"/>
  <c r="A230" i="5" s="1"/>
  <c r="A231" i="5" s="1"/>
  <c r="A232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3" i="5" s="1"/>
  <c r="A274" i="5" s="1"/>
  <c r="A275" i="5" s="1"/>
  <c r="A276" i="5" s="1"/>
  <c r="A277" i="5" s="1"/>
  <c r="A278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9" i="5" s="1"/>
  <c r="A340" i="5" s="1"/>
  <c r="A341" i="5" s="1"/>
  <c r="A342" i="5" s="1"/>
  <c r="A343" i="5" s="1"/>
  <c r="A344" i="5" s="1"/>
  <c r="A345" i="5" s="1"/>
  <c r="A346" i="5" s="1"/>
  <c r="A347" i="5" s="1"/>
  <c r="A348" i="5" s="1"/>
  <c r="A349" i="5" s="1"/>
  <c r="A350" i="5" s="1"/>
  <c r="A351" i="5" s="1"/>
  <c r="A352" i="5" s="1"/>
  <c r="A353" i="5" s="1"/>
  <c r="A356" i="5" s="1"/>
  <c r="A357" i="5" s="1"/>
  <c r="A358" i="5" s="1"/>
  <c r="A359" i="5" s="1"/>
  <c r="A360" i="5" s="1"/>
  <c r="A361" i="5" s="1"/>
  <c r="A362" i="5" s="1"/>
  <c r="A363" i="5" s="1"/>
  <c r="A364" i="5" s="1"/>
  <c r="A365" i="5" s="1"/>
  <c r="A366" i="5" s="1"/>
  <c r="A367" i="5" s="1"/>
  <c r="A368" i="5" s="1"/>
  <c r="A369" i="5" s="1"/>
  <c r="A372" i="5" s="1"/>
  <c r="A373" i="5" s="1"/>
  <c r="A374" i="5" s="1"/>
  <c r="A375" i="5" s="1"/>
  <c r="A376" i="5" s="1"/>
  <c r="A377" i="5" s="1"/>
  <c r="A378" i="5" s="1"/>
  <c r="A379" i="5" s="1"/>
  <c r="A380" i="5" s="1"/>
  <c r="A381" i="5" s="1"/>
  <c r="A382" i="5" s="1"/>
  <c r="A385" i="5" s="1"/>
  <c r="A386" i="5" s="1"/>
  <c r="A387" i="5" s="1"/>
  <c r="A388" i="5" s="1"/>
  <c r="A389" i="5" s="1"/>
  <c r="A390" i="5" s="1"/>
  <c r="A393" i="5" s="1"/>
  <c r="A394" i="5" s="1"/>
  <c r="A395" i="5" s="1"/>
  <c r="A396" i="5" s="1"/>
  <c r="A397" i="5" s="1"/>
  <c r="A398" i="5" s="1"/>
  <c r="A399" i="5" s="1"/>
  <c r="A400" i="5" s="1"/>
  <c r="A401" i="5" s="1"/>
  <c r="A402" i="5" s="1"/>
  <c r="A403" i="5" s="1"/>
  <c r="A404" i="5" s="1"/>
  <c r="A405" i="5" s="1"/>
  <c r="A406" i="5" s="1"/>
  <c r="A407" i="5" s="1"/>
  <c r="A408" i="5" s="1"/>
  <c r="A411" i="5" s="1"/>
  <c r="A412" i="5" s="1"/>
  <c r="A413" i="5" s="1"/>
  <c r="A414" i="5" s="1"/>
  <c r="A415" i="5" s="1"/>
  <c r="A416" i="5" s="1"/>
  <c r="A417" i="5" s="1"/>
  <c r="A420" i="5" s="1"/>
  <c r="A421" i="5" s="1"/>
  <c r="A422" i="5" s="1"/>
  <c r="A423" i="5" s="1"/>
  <c r="A424" i="5" s="1"/>
  <c r="A425" i="5" s="1"/>
  <c r="A426" i="5" s="1"/>
  <c r="A427" i="5" s="1"/>
  <c r="A428" i="5" s="1"/>
  <c r="A429" i="5" s="1"/>
  <c r="A430" i="5" s="1"/>
  <c r="A431" i="5" s="1"/>
  <c r="A432" i="5" s="1"/>
  <c r="A433" i="5" s="1"/>
  <c r="A436" i="5" s="1"/>
  <c r="A437" i="5" s="1"/>
  <c r="A438" i="5" s="1"/>
  <c r="A439" i="5" s="1"/>
  <c r="A440" i="5" s="1"/>
  <c r="A441" i="5" s="1"/>
  <c r="A442" i="5" s="1"/>
  <c r="A443" i="5" s="1"/>
  <c r="A444" i="5" s="1"/>
  <c r="A445" i="5" s="1"/>
  <c r="A446" i="5" s="1"/>
  <c r="A447" i="5" s="1"/>
  <c r="A448" i="5" s="1"/>
  <c r="A449" i="5" s="1"/>
  <c r="A450" i="5" s="1"/>
  <c r="A451" i="5" s="1"/>
  <c r="A452" i="5" s="1"/>
  <c r="A453" i="5" s="1"/>
  <c r="A454" i="5" s="1"/>
  <c r="A455" i="5" s="1"/>
  <c r="A456" i="5" s="1"/>
  <c r="A457" i="5" s="1"/>
  <c r="A458" i="5" s="1"/>
  <c r="A459" i="5" s="1"/>
  <c r="A460" i="5" s="1"/>
  <c r="A463" i="5" s="1"/>
  <c r="A464" i="5" s="1"/>
  <c r="A465" i="5" s="1"/>
  <c r="A466" i="5" s="1"/>
  <c r="A467" i="5" s="1"/>
  <c r="A468" i="5" s="1"/>
  <c r="A469" i="5" s="1"/>
  <c r="A472" i="5" s="1"/>
  <c r="A473" i="5" s="1"/>
  <c r="A474" i="5" s="1"/>
  <c r="A475" i="5" s="1"/>
  <c r="A476" i="5" s="1"/>
  <c r="A477" i="5" s="1"/>
  <c r="A478" i="5" s="1"/>
  <c r="A479" i="5" s="1"/>
  <c r="A480" i="5" s="1"/>
  <c r="A481" i="5" s="1"/>
  <c r="A482" i="5" s="1"/>
  <c r="A483" i="5" s="1"/>
  <c r="A484" i="5" s="1"/>
  <c r="A485" i="5" s="1"/>
  <c r="A486" i="5" s="1"/>
  <c r="A487" i="5" s="1"/>
  <c r="A488" i="5" s="1"/>
  <c r="A489" i="5" s="1"/>
  <c r="A492" i="5" s="1"/>
  <c r="A493" i="5" s="1"/>
  <c r="A494" i="5" s="1"/>
  <c r="A495" i="5" s="1"/>
  <c r="A496" i="5" s="1"/>
  <c r="A497" i="5" s="1"/>
  <c r="A498" i="5" s="1"/>
  <c r="A499" i="5" s="1"/>
  <c r="A500" i="5" s="1"/>
  <c r="A501" i="5" s="1"/>
  <c r="A504" i="5" s="1"/>
  <c r="A505" i="5" s="1"/>
  <c r="A506" i="5" s="1"/>
  <c r="A507" i="5" s="1"/>
  <c r="A508" i="5" s="1"/>
  <c r="A509" i="5" s="1"/>
  <c r="A510" i="5" s="1"/>
  <c r="A511" i="5" s="1"/>
  <c r="A512" i="5" s="1"/>
  <c r="A513" i="5" s="1"/>
  <c r="A514" i="5" s="1"/>
  <c r="A517" i="5" s="1"/>
  <c r="A518" i="5" s="1"/>
  <c r="A519" i="5" s="1"/>
  <c r="A520" i="5" s="1"/>
  <c r="A521" i="5" s="1"/>
  <c r="A522" i="5" s="1"/>
  <c r="A523" i="5" s="1"/>
  <c r="A524" i="5" s="1"/>
  <c r="A525" i="5" s="1"/>
  <c r="A526" i="5" s="1"/>
  <c r="A527" i="5" s="1"/>
  <c r="A528" i="5" s="1"/>
  <c r="A529" i="5" s="1"/>
  <c r="A530" i="5" s="1"/>
  <c r="A531" i="5" s="1"/>
  <c r="A532" i="5" s="1"/>
  <c r="A533" i="5" s="1"/>
  <c r="A534" i="5" s="1"/>
  <c r="A535" i="5" s="1"/>
  <c r="A536" i="5" s="1"/>
  <c r="A537" i="5" s="1"/>
  <c r="A538" i="5" s="1"/>
  <c r="A539" i="5" s="1"/>
  <c r="A542" i="5" s="1"/>
  <c r="A543" i="5" s="1"/>
  <c r="A544" i="5" s="1"/>
  <c r="A545" i="5" s="1"/>
  <c r="A546" i="5" s="1"/>
  <c r="A547" i="5" s="1"/>
  <c r="A548" i="5" s="1"/>
  <c r="A549" i="5" s="1"/>
  <c r="A550" i="5" s="1"/>
  <c r="A551" i="5" s="1"/>
  <c r="A552" i="5" s="1"/>
  <c r="A553" i="5" s="1"/>
  <c r="A556" i="5" s="1"/>
  <c r="A557" i="5" s="1"/>
  <c r="A558" i="5" s="1"/>
  <c r="A559" i="5" s="1"/>
  <c r="A560" i="5" s="1"/>
  <c r="A561" i="5" s="1"/>
  <c r="A562" i="5" s="1"/>
  <c r="A563" i="5" s="1"/>
  <c r="A564" i="5" s="1"/>
  <c r="A565" i="5" s="1"/>
  <c r="A566" i="5" s="1"/>
  <c r="A569" i="5" s="1"/>
  <c r="A570" i="5" s="1"/>
  <c r="A571" i="5" s="1"/>
  <c r="A572" i="5" s="1"/>
  <c r="A573" i="5" s="1"/>
  <c r="A574" i="5" s="1"/>
  <c r="A575" i="5" s="1"/>
  <c r="A576" i="5" s="1"/>
  <c r="A577" i="5" s="1"/>
  <c r="A578" i="5" s="1"/>
  <c r="A579" i="5" s="1"/>
  <c r="A580" i="5" s="1"/>
  <c r="A581" i="5" s="1"/>
  <c r="A582" i="5" s="1"/>
  <c r="A583" i="5" s="1"/>
  <c r="A584" i="5" s="1"/>
  <c r="A585" i="5" s="1"/>
  <c r="A586" i="5" s="1"/>
  <c r="A587" i="5" s="1"/>
  <c r="A588" i="5" s="1"/>
  <c r="A589" i="5" s="1"/>
  <c r="A590" i="5" s="1"/>
  <c r="A591" i="5" s="1"/>
  <c r="A592" i="5" s="1"/>
  <c r="A593" i="5" s="1"/>
  <c r="A594" i="5" s="1"/>
  <c r="A595" i="5" s="1"/>
  <c r="A596" i="5" s="1"/>
  <c r="A597" i="5" s="1"/>
  <c r="A598" i="5" s="1"/>
  <c r="A601" i="5" s="1"/>
  <c r="A602" i="5" s="1"/>
  <c r="A603" i="5" s="1"/>
  <c r="A604" i="5" s="1"/>
  <c r="A605" i="5" s="1"/>
  <c r="A606" i="5" s="1"/>
  <c r="A607" i="5" s="1"/>
  <c r="A608" i="5" s="1"/>
  <c r="A609" i="5" s="1"/>
  <c r="A610" i="5" s="1"/>
  <c r="A611" i="5" s="1"/>
  <c r="A612" i="5" s="1"/>
  <c r="A613" i="5" s="1"/>
  <c r="A614" i="5" s="1"/>
  <c r="D2" i="5"/>
  <c r="L595" i="4"/>
  <c r="L593" i="4"/>
  <c r="AC583" i="4"/>
  <c r="T583" i="4"/>
  <c r="L583" i="4"/>
  <c r="K583" i="4"/>
  <c r="J583" i="4"/>
  <c r="I583" i="4"/>
  <c r="H583" i="4"/>
  <c r="AV569" i="4"/>
  <c r="AV539" i="4" s="1"/>
  <c r="AU569" i="4"/>
  <c r="AT569" i="4"/>
  <c r="AS569" i="4"/>
  <c r="AS539" i="4" s="1"/>
  <c r="AQ569" i="4"/>
  <c r="AP569" i="4"/>
  <c r="AO569" i="4"/>
  <c r="AO539" i="4" s="1"/>
  <c r="AN569" i="4"/>
  <c r="AN539" i="4" s="1"/>
  <c r="AL569" i="4"/>
  <c r="AK569" i="4"/>
  <c r="AJ569" i="4"/>
  <c r="AI569" i="4"/>
  <c r="AM569" i="4" s="1"/>
  <c r="AG569" i="4"/>
  <c r="AG539" i="4" s="1"/>
  <c r="AF569" i="4"/>
  <c r="AE569" i="4"/>
  <c r="AD569" i="4"/>
  <c r="AH569" i="4" s="1"/>
  <c r="Z569" i="4"/>
  <c r="X569" i="4"/>
  <c r="V569" i="4"/>
  <c r="S569" i="4"/>
  <c r="S539" i="4" s="1"/>
  <c r="P569" i="4"/>
  <c r="O569" i="4"/>
  <c r="N569" i="4"/>
  <c r="N539" i="4" s="1"/>
  <c r="M569" i="4"/>
  <c r="M539" i="4" s="1"/>
  <c r="AV540" i="4"/>
  <c r="AU540" i="4"/>
  <c r="AU539" i="4" s="1"/>
  <c r="AT540" i="4"/>
  <c r="AT539" i="4" s="1"/>
  <c r="AS540" i="4"/>
  <c r="AQ540" i="4"/>
  <c r="AP540" i="4"/>
  <c r="AP539" i="4" s="1"/>
  <c r="AO540" i="4"/>
  <c r="AN540" i="4"/>
  <c r="AL540" i="4"/>
  <c r="AL539" i="4" s="1"/>
  <c r="AK540" i="4"/>
  <c r="AJ540" i="4"/>
  <c r="AJ539" i="4" s="1"/>
  <c r="AI540" i="4"/>
  <c r="AI539" i="4" s="1"/>
  <c r="AG540" i="4"/>
  <c r="AF540" i="4"/>
  <c r="AE540" i="4"/>
  <c r="AE539" i="4" s="1"/>
  <c r="AD540" i="4"/>
  <c r="AD539" i="4" s="1"/>
  <c r="Z540" i="4"/>
  <c r="X540" i="4"/>
  <c r="V540" i="4"/>
  <c r="V539" i="4" s="1"/>
  <c r="S540" i="4"/>
  <c r="AB540" i="4" s="1"/>
  <c r="P540" i="4"/>
  <c r="P539" i="4" s="1"/>
  <c r="O540" i="4"/>
  <c r="N540" i="4"/>
  <c r="M540" i="4"/>
  <c r="Q540" i="4" s="1"/>
  <c r="AQ539" i="4"/>
  <c r="AK539" i="4"/>
  <c r="AF539" i="4"/>
  <c r="Z539" i="4"/>
  <c r="X539" i="4"/>
  <c r="O539" i="4"/>
  <c r="AV528" i="4"/>
  <c r="AV514" i="4" s="1"/>
  <c r="AU528" i="4"/>
  <c r="AT528" i="4"/>
  <c r="AS528" i="4"/>
  <c r="AS514" i="4" s="1"/>
  <c r="AQ528" i="4"/>
  <c r="AP528" i="4"/>
  <c r="AO528" i="4"/>
  <c r="AO514" i="4" s="1"/>
  <c r="AN528" i="4"/>
  <c r="AN514" i="4" s="1"/>
  <c r="AL528" i="4"/>
  <c r="AK528" i="4"/>
  <c r="AJ528" i="4"/>
  <c r="AI528" i="4"/>
  <c r="AG528" i="4"/>
  <c r="AF528" i="4"/>
  <c r="AF514" i="4" s="1"/>
  <c r="AE528" i="4"/>
  <c r="AD528" i="4"/>
  <c r="Z528" i="4"/>
  <c r="Z514" i="4" s="1"/>
  <c r="X528" i="4"/>
  <c r="V528" i="4"/>
  <c r="S528" i="4"/>
  <c r="S514" i="4" s="1"/>
  <c r="P528" i="4"/>
  <c r="O528" i="4"/>
  <c r="N528" i="4"/>
  <c r="N514" i="4" s="1"/>
  <c r="M528" i="4"/>
  <c r="M514" i="4" s="1"/>
  <c r="AV515" i="4"/>
  <c r="AU515" i="4"/>
  <c r="AT515" i="4"/>
  <c r="AT514" i="4" s="1"/>
  <c r="AS515" i="4"/>
  <c r="AW515" i="4" s="1"/>
  <c r="AQ515" i="4"/>
  <c r="AP515" i="4"/>
  <c r="AO515" i="4"/>
  <c r="AN515" i="4"/>
  <c r="AR515" i="4" s="1"/>
  <c r="AL515" i="4"/>
  <c r="AL514" i="4" s="1"/>
  <c r="AK515" i="4"/>
  <c r="AJ515" i="4"/>
  <c r="AJ514" i="4" s="1"/>
  <c r="AI515" i="4"/>
  <c r="AI514" i="4" s="1"/>
  <c r="AG515" i="4"/>
  <c r="AF515" i="4"/>
  <c r="AE515" i="4"/>
  <c r="AE514" i="4" s="1"/>
  <c r="AD515" i="4"/>
  <c r="AD514" i="4" s="1"/>
  <c r="Z515" i="4"/>
  <c r="X515" i="4"/>
  <c r="V515" i="4"/>
  <c r="V514" i="4" s="1"/>
  <c r="S515" i="4"/>
  <c r="P515" i="4"/>
  <c r="O515" i="4"/>
  <c r="O514" i="4" s="1"/>
  <c r="N515" i="4"/>
  <c r="M515" i="4"/>
  <c r="AU514" i="4"/>
  <c r="AQ514" i="4"/>
  <c r="AP514" i="4"/>
  <c r="AK514" i="4"/>
  <c r="AG514" i="4"/>
  <c r="X514" i="4"/>
  <c r="P514" i="4"/>
  <c r="AV492" i="4"/>
  <c r="AV491" i="4" s="1"/>
  <c r="AU492" i="4"/>
  <c r="AT492" i="4"/>
  <c r="AS492" i="4"/>
  <c r="AW492" i="4" s="1"/>
  <c r="AQ492" i="4"/>
  <c r="AP492" i="4"/>
  <c r="AO492" i="4"/>
  <c r="AN492" i="4"/>
  <c r="AN491" i="4" s="1"/>
  <c r="AL492" i="4"/>
  <c r="AL491" i="4" s="1"/>
  <c r="AK492" i="4"/>
  <c r="AK491" i="4" s="1"/>
  <c r="AJ492" i="4"/>
  <c r="AI492" i="4"/>
  <c r="AM492" i="4" s="1"/>
  <c r="AG492" i="4"/>
  <c r="AG491" i="4" s="1"/>
  <c r="AF492" i="4"/>
  <c r="AF491" i="4" s="1"/>
  <c r="AE492" i="4"/>
  <c r="AD492" i="4"/>
  <c r="AH492" i="4" s="1"/>
  <c r="Z492" i="4"/>
  <c r="Z491" i="4" s="1"/>
  <c r="X492" i="4"/>
  <c r="V492" i="4"/>
  <c r="S492" i="4"/>
  <c r="AB492" i="4" s="1"/>
  <c r="P492" i="4"/>
  <c r="O492" i="4"/>
  <c r="N492" i="4"/>
  <c r="N491" i="4" s="1"/>
  <c r="M492" i="4"/>
  <c r="Q492" i="4" s="1"/>
  <c r="AU491" i="4"/>
  <c r="AT491" i="4"/>
  <c r="AS491" i="4"/>
  <c r="AQ491" i="4"/>
  <c r="AP491" i="4"/>
  <c r="AO491" i="4"/>
  <c r="AJ491" i="4"/>
  <c r="AI491" i="4"/>
  <c r="AE491" i="4"/>
  <c r="AD491" i="4"/>
  <c r="X491" i="4"/>
  <c r="V491" i="4"/>
  <c r="S491" i="4"/>
  <c r="P491" i="4"/>
  <c r="O491" i="4"/>
  <c r="M491" i="4"/>
  <c r="AV479" i="4"/>
  <c r="AU479" i="4"/>
  <c r="AU467" i="4" s="1"/>
  <c r="AT479" i="4"/>
  <c r="AS479" i="4"/>
  <c r="AW479" i="4" s="1"/>
  <c r="AQ479" i="4"/>
  <c r="AQ467" i="4" s="1"/>
  <c r="AP479" i="4"/>
  <c r="AP467" i="4" s="1"/>
  <c r="AO479" i="4"/>
  <c r="AN479" i="4"/>
  <c r="AR479" i="4" s="1"/>
  <c r="AL479" i="4"/>
  <c r="AK479" i="4"/>
  <c r="AJ479" i="4"/>
  <c r="AI479" i="4"/>
  <c r="AM479" i="4" s="1"/>
  <c r="AG479" i="4"/>
  <c r="AF479" i="4"/>
  <c r="AE479" i="4"/>
  <c r="AD479" i="4"/>
  <c r="AH479" i="4" s="1"/>
  <c r="Z479" i="4"/>
  <c r="X479" i="4"/>
  <c r="X467" i="4" s="1"/>
  <c r="V479" i="4"/>
  <c r="V467" i="4" s="1"/>
  <c r="S479" i="4"/>
  <c r="P479" i="4"/>
  <c r="P467" i="4" s="1"/>
  <c r="O479" i="4"/>
  <c r="O467" i="4" s="1"/>
  <c r="N479" i="4"/>
  <c r="M479" i="4"/>
  <c r="AV468" i="4"/>
  <c r="AV467" i="4" s="1"/>
  <c r="AU468" i="4"/>
  <c r="AT468" i="4"/>
  <c r="AS468" i="4"/>
  <c r="AW468" i="4" s="1"/>
  <c r="AQ468" i="4"/>
  <c r="AP468" i="4"/>
  <c r="AO468" i="4"/>
  <c r="AN468" i="4"/>
  <c r="AN467" i="4" s="1"/>
  <c r="AL468" i="4"/>
  <c r="AL467" i="4" s="1"/>
  <c r="AK468" i="4"/>
  <c r="AK467" i="4" s="1"/>
  <c r="AJ468" i="4"/>
  <c r="AI468" i="4"/>
  <c r="AM468" i="4" s="1"/>
  <c r="AG468" i="4"/>
  <c r="AG467" i="4" s="1"/>
  <c r="AF468" i="4"/>
  <c r="AF467" i="4" s="1"/>
  <c r="AE468" i="4"/>
  <c r="AD468" i="4"/>
  <c r="AH468" i="4" s="1"/>
  <c r="Z468" i="4"/>
  <c r="Z467" i="4" s="1"/>
  <c r="X468" i="4"/>
  <c r="V468" i="4"/>
  <c r="S468" i="4"/>
  <c r="AB468" i="4" s="1"/>
  <c r="P468" i="4"/>
  <c r="O468" i="4"/>
  <c r="N468" i="4"/>
  <c r="M468" i="4"/>
  <c r="Q468" i="4" s="1"/>
  <c r="AT467" i="4"/>
  <c r="AS467" i="4"/>
  <c r="AO467" i="4"/>
  <c r="AJ467" i="4"/>
  <c r="AI467" i="4"/>
  <c r="AE467" i="4"/>
  <c r="AD467" i="4"/>
  <c r="S467" i="4"/>
  <c r="N467" i="4"/>
  <c r="M467" i="4"/>
  <c r="AV453" i="4"/>
  <c r="AU453" i="4"/>
  <c r="AU452" i="4" s="1"/>
  <c r="AT453" i="4"/>
  <c r="AT452" i="4" s="1"/>
  <c r="AS453" i="4"/>
  <c r="AQ453" i="4"/>
  <c r="AP453" i="4"/>
  <c r="AP452" i="4" s="1"/>
  <c r="AO453" i="4"/>
  <c r="AN453" i="4"/>
  <c r="AL453" i="4"/>
  <c r="AL452" i="4" s="1"/>
  <c r="AK453" i="4"/>
  <c r="AJ453" i="4"/>
  <c r="AJ452" i="4" s="1"/>
  <c r="AI453" i="4"/>
  <c r="AM453" i="4" s="1"/>
  <c r="AG453" i="4"/>
  <c r="AF453" i="4"/>
  <c r="AE453" i="4"/>
  <c r="AE452" i="4" s="1"/>
  <c r="AD453" i="4"/>
  <c r="AD452" i="4" s="1"/>
  <c r="Z453" i="4"/>
  <c r="X453" i="4"/>
  <c r="V453" i="4"/>
  <c r="V452" i="4" s="1"/>
  <c r="S453" i="4"/>
  <c r="AB453" i="4" s="1"/>
  <c r="P453" i="4"/>
  <c r="O453" i="4"/>
  <c r="N453" i="4"/>
  <c r="M453" i="4"/>
  <c r="Q453" i="4" s="1"/>
  <c r="AV452" i="4"/>
  <c r="AS452" i="4"/>
  <c r="AQ452" i="4"/>
  <c r="AO452" i="4"/>
  <c r="AN452" i="4"/>
  <c r="AK452" i="4"/>
  <c r="AI452" i="4"/>
  <c r="AG452" i="4"/>
  <c r="AF452" i="4"/>
  <c r="Z452" i="4"/>
  <c r="X452" i="4"/>
  <c r="S452" i="4"/>
  <c r="P452" i="4"/>
  <c r="O452" i="4"/>
  <c r="N452" i="4"/>
  <c r="M452" i="4"/>
  <c r="AV445" i="4"/>
  <c r="AU445" i="4"/>
  <c r="AT445" i="4"/>
  <c r="AS445" i="4"/>
  <c r="AW445" i="4" s="1"/>
  <c r="AQ445" i="4"/>
  <c r="AP445" i="4"/>
  <c r="AO445" i="4"/>
  <c r="AO418" i="4" s="1"/>
  <c r="AN445" i="4"/>
  <c r="AR445" i="4" s="1"/>
  <c r="AL445" i="4"/>
  <c r="AL418" i="4" s="1"/>
  <c r="AK445" i="4"/>
  <c r="AK418" i="4" s="1"/>
  <c r="AJ445" i="4"/>
  <c r="AI445" i="4"/>
  <c r="AG445" i="4"/>
  <c r="AF445" i="4"/>
  <c r="AE445" i="4"/>
  <c r="AD445" i="4"/>
  <c r="AH445" i="4" s="1"/>
  <c r="Z445" i="4"/>
  <c r="X445" i="4"/>
  <c r="V445" i="4"/>
  <c r="S445" i="4"/>
  <c r="AB445" i="4" s="1"/>
  <c r="P445" i="4"/>
  <c r="O445" i="4"/>
  <c r="N445" i="4"/>
  <c r="N418" i="4" s="1"/>
  <c r="M445" i="4"/>
  <c r="AV419" i="4"/>
  <c r="AU419" i="4"/>
  <c r="AU418" i="4" s="1"/>
  <c r="AT419" i="4"/>
  <c r="AT418" i="4" s="1"/>
  <c r="AS419" i="4"/>
  <c r="AQ419" i="4"/>
  <c r="AQ418" i="4" s="1"/>
  <c r="AP419" i="4"/>
  <c r="AP418" i="4" s="1"/>
  <c r="AO419" i="4"/>
  <c r="AN419" i="4"/>
  <c r="AR419" i="4" s="1"/>
  <c r="AL419" i="4"/>
  <c r="AK419" i="4"/>
  <c r="AJ419" i="4"/>
  <c r="AI419" i="4"/>
  <c r="AI418" i="4" s="1"/>
  <c r="AG419" i="4"/>
  <c r="AF419" i="4"/>
  <c r="AE419" i="4"/>
  <c r="AE418" i="4" s="1"/>
  <c r="AD419" i="4"/>
  <c r="Z419" i="4"/>
  <c r="Z418" i="4" s="1"/>
  <c r="X419" i="4"/>
  <c r="V419" i="4"/>
  <c r="V418" i="4" s="1"/>
  <c r="S419" i="4"/>
  <c r="P419" i="4"/>
  <c r="O419" i="4"/>
  <c r="N419" i="4"/>
  <c r="M419" i="4"/>
  <c r="AV418" i="4"/>
  <c r="AS418" i="4"/>
  <c r="AN418" i="4"/>
  <c r="AG418" i="4"/>
  <c r="AF418" i="4"/>
  <c r="X418" i="4"/>
  <c r="S418" i="4"/>
  <c r="P418" i="4"/>
  <c r="M418" i="4"/>
  <c r="AV405" i="4"/>
  <c r="AV404" i="4" s="1"/>
  <c r="AU405" i="4"/>
  <c r="AT405" i="4"/>
  <c r="AT404" i="4" s="1"/>
  <c r="AS405" i="4"/>
  <c r="AQ405" i="4"/>
  <c r="AP405" i="4"/>
  <c r="AP404" i="4" s="1"/>
  <c r="AO405" i="4"/>
  <c r="AO404" i="4" s="1"/>
  <c r="AN405" i="4"/>
  <c r="AR405" i="4" s="1"/>
  <c r="AL405" i="4"/>
  <c r="AL404" i="4" s="1"/>
  <c r="AK405" i="4"/>
  <c r="AK404" i="4" s="1"/>
  <c r="AJ405" i="4"/>
  <c r="AJ404" i="4" s="1"/>
  <c r="AI405" i="4"/>
  <c r="AG405" i="4"/>
  <c r="AG404" i="4" s="1"/>
  <c r="AF405" i="4"/>
  <c r="AE405" i="4"/>
  <c r="AD405" i="4"/>
  <c r="Z405" i="4"/>
  <c r="Z404" i="4" s="1"/>
  <c r="X405" i="4"/>
  <c r="V405" i="4"/>
  <c r="S405" i="4"/>
  <c r="S404" i="4" s="1"/>
  <c r="P405" i="4"/>
  <c r="O405" i="4"/>
  <c r="N405" i="4"/>
  <c r="N404" i="4" s="1"/>
  <c r="M405" i="4"/>
  <c r="Q405" i="4" s="1"/>
  <c r="AU404" i="4"/>
  <c r="AS404" i="4"/>
  <c r="AQ404" i="4"/>
  <c r="AN404" i="4"/>
  <c r="AI404" i="4"/>
  <c r="AF404" i="4"/>
  <c r="AE404" i="4"/>
  <c r="AD404" i="4"/>
  <c r="X404" i="4"/>
  <c r="V404" i="4"/>
  <c r="P404" i="4"/>
  <c r="O404" i="4"/>
  <c r="M404" i="4"/>
  <c r="AV396" i="4"/>
  <c r="AU396" i="4"/>
  <c r="AT396" i="4"/>
  <c r="AS396" i="4"/>
  <c r="AQ396" i="4"/>
  <c r="AQ378" i="4" s="1"/>
  <c r="AP396" i="4"/>
  <c r="AO396" i="4"/>
  <c r="AN396" i="4"/>
  <c r="AR396" i="4" s="1"/>
  <c r="AL396" i="4"/>
  <c r="AK396" i="4"/>
  <c r="AJ396" i="4"/>
  <c r="AI396" i="4"/>
  <c r="AM396" i="4" s="1"/>
  <c r="AG396" i="4"/>
  <c r="AF396" i="4"/>
  <c r="AE396" i="4"/>
  <c r="AD396" i="4"/>
  <c r="AH396" i="4" s="1"/>
  <c r="Z396" i="4"/>
  <c r="X396" i="4"/>
  <c r="X378" i="4" s="1"/>
  <c r="V396" i="4"/>
  <c r="S396" i="4"/>
  <c r="AB396" i="4" s="1"/>
  <c r="P396" i="4"/>
  <c r="P378" i="4" s="1"/>
  <c r="O396" i="4"/>
  <c r="N396" i="4"/>
  <c r="M396" i="4"/>
  <c r="Q396" i="4" s="1"/>
  <c r="AV379" i="4"/>
  <c r="AU379" i="4"/>
  <c r="AT379" i="4"/>
  <c r="AS379" i="4"/>
  <c r="AW379" i="4" s="1"/>
  <c r="AQ379" i="4"/>
  <c r="AP379" i="4"/>
  <c r="AO379" i="4"/>
  <c r="AO378" i="4" s="1"/>
  <c r="AN379" i="4"/>
  <c r="AR379" i="4" s="1"/>
  <c r="AL379" i="4"/>
  <c r="AL378" i="4" s="1"/>
  <c r="AK379" i="4"/>
  <c r="AJ379" i="4"/>
  <c r="AI379" i="4"/>
  <c r="AG379" i="4"/>
  <c r="AG378" i="4" s="1"/>
  <c r="AF379" i="4"/>
  <c r="AE379" i="4"/>
  <c r="AD379" i="4"/>
  <c r="AD378" i="4" s="1"/>
  <c r="Z379" i="4"/>
  <c r="X379" i="4"/>
  <c r="V379" i="4"/>
  <c r="S379" i="4"/>
  <c r="AB379" i="4" s="1"/>
  <c r="P379" i="4"/>
  <c r="O379" i="4"/>
  <c r="O378" i="4" s="1"/>
  <c r="N379" i="4"/>
  <c r="N378" i="4" s="1"/>
  <c r="M379" i="4"/>
  <c r="AU378" i="4"/>
  <c r="AT378" i="4"/>
  <c r="AS378" i="4"/>
  <c r="AN378" i="4"/>
  <c r="AK378" i="4"/>
  <c r="AJ378" i="4"/>
  <c r="AI378" i="4"/>
  <c r="AF378" i="4"/>
  <c r="AE378" i="4"/>
  <c r="V378" i="4"/>
  <c r="S378" i="4"/>
  <c r="M378" i="4"/>
  <c r="AV362" i="4"/>
  <c r="AU362" i="4"/>
  <c r="AT362" i="4"/>
  <c r="AT361" i="4" s="1"/>
  <c r="AS362" i="4"/>
  <c r="AW362" i="4" s="1"/>
  <c r="AQ362" i="4"/>
  <c r="AP362" i="4"/>
  <c r="AO362" i="4"/>
  <c r="AN362" i="4"/>
  <c r="AR362" i="4" s="1"/>
  <c r="AL362" i="4"/>
  <c r="AK362" i="4"/>
  <c r="AJ362" i="4"/>
  <c r="AJ361" i="4" s="1"/>
  <c r="AI362" i="4"/>
  <c r="AM362" i="4" s="1"/>
  <c r="AG362" i="4"/>
  <c r="AF362" i="4"/>
  <c r="AE362" i="4"/>
  <c r="AE361" i="4" s="1"/>
  <c r="AD362" i="4"/>
  <c r="AH362" i="4" s="1"/>
  <c r="Z362" i="4"/>
  <c r="Z361" i="4" s="1"/>
  <c r="X362" i="4"/>
  <c r="X361" i="4" s="1"/>
  <c r="V362" i="4"/>
  <c r="V361" i="4" s="1"/>
  <c r="S362" i="4"/>
  <c r="P362" i="4"/>
  <c r="O362" i="4"/>
  <c r="N362" i="4"/>
  <c r="M362" i="4"/>
  <c r="Q362" i="4" s="1"/>
  <c r="AV361" i="4"/>
  <c r="AU361" i="4"/>
  <c r="AS361" i="4"/>
  <c r="AQ361" i="4"/>
  <c r="AP361" i="4"/>
  <c r="AO361" i="4"/>
  <c r="AL361" i="4"/>
  <c r="AK361" i="4"/>
  <c r="AI361" i="4"/>
  <c r="AG361" i="4"/>
  <c r="AF361" i="4"/>
  <c r="AD361" i="4"/>
  <c r="S361" i="4"/>
  <c r="P361" i="4"/>
  <c r="O361" i="4"/>
  <c r="N361" i="4"/>
  <c r="M361" i="4"/>
  <c r="AV346" i="4"/>
  <c r="AU346" i="4"/>
  <c r="AT346" i="4"/>
  <c r="AS346" i="4"/>
  <c r="AW346" i="4" s="1"/>
  <c r="AQ346" i="4"/>
  <c r="AP346" i="4"/>
  <c r="AO346" i="4"/>
  <c r="AO329" i="4" s="1"/>
  <c r="AN346" i="4"/>
  <c r="AR346" i="4" s="1"/>
  <c r="AL346" i="4"/>
  <c r="AK346" i="4"/>
  <c r="AK329" i="4" s="1"/>
  <c r="AJ346" i="4"/>
  <c r="AI346" i="4"/>
  <c r="AG346" i="4"/>
  <c r="AG329" i="4" s="1"/>
  <c r="AF346" i="4"/>
  <c r="AE346" i="4"/>
  <c r="AD346" i="4"/>
  <c r="AH346" i="4" s="1"/>
  <c r="Z346" i="4"/>
  <c r="X346" i="4"/>
  <c r="V346" i="4"/>
  <c r="S346" i="4"/>
  <c r="AB346" i="4" s="1"/>
  <c r="P346" i="4"/>
  <c r="O346" i="4"/>
  <c r="N346" i="4"/>
  <c r="N329" i="4" s="1"/>
  <c r="M346" i="4"/>
  <c r="AV330" i="4"/>
  <c r="AU330" i="4"/>
  <c r="AT330" i="4"/>
  <c r="AT329" i="4" s="1"/>
  <c r="AS330" i="4"/>
  <c r="AQ330" i="4"/>
  <c r="AP330" i="4"/>
  <c r="AO330" i="4"/>
  <c r="AN330" i="4"/>
  <c r="AR330" i="4" s="1"/>
  <c r="AL330" i="4"/>
  <c r="AL329" i="4" s="1"/>
  <c r="AK330" i="4"/>
  <c r="AJ330" i="4"/>
  <c r="AI330" i="4"/>
  <c r="AG330" i="4"/>
  <c r="AF330" i="4"/>
  <c r="AE330" i="4"/>
  <c r="AE329" i="4" s="1"/>
  <c r="AD330" i="4"/>
  <c r="AD329" i="4" s="1"/>
  <c r="Z330" i="4"/>
  <c r="Z329" i="4" s="1"/>
  <c r="X330" i="4"/>
  <c r="X329" i="4" s="1"/>
  <c r="V330" i="4"/>
  <c r="V329" i="4" s="1"/>
  <c r="S330" i="4"/>
  <c r="AB330" i="4" s="1"/>
  <c r="P330" i="4"/>
  <c r="O330" i="4"/>
  <c r="N330" i="4"/>
  <c r="M330" i="4"/>
  <c r="Q330" i="4" s="1"/>
  <c r="AV329" i="4"/>
  <c r="AU329" i="4"/>
  <c r="AS329" i="4"/>
  <c r="AQ329" i="4"/>
  <c r="AI329" i="4"/>
  <c r="AF329" i="4"/>
  <c r="S329" i="4"/>
  <c r="P329" i="4"/>
  <c r="O329" i="4"/>
  <c r="AV313" i="4"/>
  <c r="AV312" i="4" s="1"/>
  <c r="AU313" i="4"/>
  <c r="AT313" i="4"/>
  <c r="AS313" i="4"/>
  <c r="AS312" i="4" s="1"/>
  <c r="AQ313" i="4"/>
  <c r="AP313" i="4"/>
  <c r="AO313" i="4"/>
  <c r="AO312" i="4" s="1"/>
  <c r="AN313" i="4"/>
  <c r="AL313" i="4"/>
  <c r="AL312" i="4" s="1"/>
  <c r="AK313" i="4"/>
  <c r="AJ313" i="4"/>
  <c r="AJ312" i="4" s="1"/>
  <c r="AI313" i="4"/>
  <c r="AG313" i="4"/>
  <c r="AG312" i="4" s="1"/>
  <c r="AF313" i="4"/>
  <c r="AF312" i="4" s="1"/>
  <c r="AE313" i="4"/>
  <c r="AD313" i="4"/>
  <c r="AH313" i="4" s="1"/>
  <c r="Z313" i="4"/>
  <c r="Z312" i="4" s="1"/>
  <c r="X313" i="4"/>
  <c r="V313" i="4"/>
  <c r="V312" i="4" s="1"/>
  <c r="S313" i="4"/>
  <c r="P313" i="4"/>
  <c r="O313" i="4"/>
  <c r="N313" i="4"/>
  <c r="M313" i="4"/>
  <c r="Q313" i="4" s="1"/>
  <c r="AU312" i="4"/>
  <c r="AT312" i="4"/>
  <c r="AQ312" i="4"/>
  <c r="AP312" i="4"/>
  <c r="AK312" i="4"/>
  <c r="AI312" i="4"/>
  <c r="AE312" i="4"/>
  <c r="AD312" i="4"/>
  <c r="X312" i="4"/>
  <c r="S312" i="4"/>
  <c r="P312" i="4"/>
  <c r="O312" i="4"/>
  <c r="N312" i="4"/>
  <c r="M312" i="4"/>
  <c r="AV272" i="4"/>
  <c r="AU272" i="4"/>
  <c r="AT272" i="4"/>
  <c r="AT271" i="4" s="1"/>
  <c r="AS272" i="4"/>
  <c r="AW272" i="4" s="1"/>
  <c r="AQ272" i="4"/>
  <c r="AP272" i="4"/>
  <c r="AO272" i="4"/>
  <c r="AN272" i="4"/>
  <c r="AR272" i="4" s="1"/>
  <c r="AL272" i="4"/>
  <c r="AK272" i="4"/>
  <c r="AJ272" i="4"/>
  <c r="AJ271" i="4" s="1"/>
  <c r="AI272" i="4"/>
  <c r="AM272" i="4" s="1"/>
  <c r="AG272" i="4"/>
  <c r="AF272" i="4"/>
  <c r="AE272" i="4"/>
  <c r="AE271" i="4" s="1"/>
  <c r="AD272" i="4"/>
  <c r="AH272" i="4" s="1"/>
  <c r="Z272" i="4"/>
  <c r="Z271" i="4" s="1"/>
  <c r="X272" i="4"/>
  <c r="X271" i="4" s="1"/>
  <c r="V272" i="4"/>
  <c r="V271" i="4" s="1"/>
  <c r="S272" i="4"/>
  <c r="P272" i="4"/>
  <c r="O272" i="4"/>
  <c r="N272" i="4"/>
  <c r="M272" i="4"/>
  <c r="Q272" i="4" s="1"/>
  <c r="AV271" i="4"/>
  <c r="AU271" i="4"/>
  <c r="AS271" i="4"/>
  <c r="AQ271" i="4"/>
  <c r="AP271" i="4"/>
  <c r="AO271" i="4"/>
  <c r="AL271" i="4"/>
  <c r="AK271" i="4"/>
  <c r="AI271" i="4"/>
  <c r="AG271" i="4"/>
  <c r="AF271" i="4"/>
  <c r="AD271" i="4"/>
  <c r="S271" i="4"/>
  <c r="P271" i="4"/>
  <c r="O271" i="4"/>
  <c r="N271" i="4"/>
  <c r="M271" i="4"/>
  <c r="AV264" i="4"/>
  <c r="AV263" i="4" s="1"/>
  <c r="AU264" i="4"/>
  <c r="AT264" i="4"/>
  <c r="AT263" i="4" s="1"/>
  <c r="AS264" i="4"/>
  <c r="AW264" i="4" s="1"/>
  <c r="AQ264" i="4"/>
  <c r="AP264" i="4"/>
  <c r="AP263" i="4" s="1"/>
  <c r="AO264" i="4"/>
  <c r="AO263" i="4" s="1"/>
  <c r="AN264" i="4"/>
  <c r="AL264" i="4"/>
  <c r="AL263" i="4" s="1"/>
  <c r="AK264" i="4"/>
  <c r="AK263" i="4" s="1"/>
  <c r="AJ264" i="4"/>
  <c r="AJ263" i="4" s="1"/>
  <c r="AI264" i="4"/>
  <c r="AG264" i="4"/>
  <c r="AG263" i="4" s="1"/>
  <c r="AF264" i="4"/>
  <c r="AE264" i="4"/>
  <c r="AD264" i="4"/>
  <c r="AH264" i="4" s="1"/>
  <c r="Z264" i="4"/>
  <c r="Z263" i="4" s="1"/>
  <c r="X264" i="4"/>
  <c r="V264" i="4"/>
  <c r="S264" i="4"/>
  <c r="S263" i="4" s="1"/>
  <c r="P264" i="4"/>
  <c r="O264" i="4"/>
  <c r="N264" i="4"/>
  <c r="M264" i="4"/>
  <c r="AU263" i="4"/>
  <c r="AS263" i="4"/>
  <c r="AQ263" i="4"/>
  <c r="AN263" i="4"/>
  <c r="AI263" i="4"/>
  <c r="AF263" i="4"/>
  <c r="AE263" i="4"/>
  <c r="AD263" i="4"/>
  <c r="X263" i="4"/>
  <c r="V263" i="4"/>
  <c r="P263" i="4"/>
  <c r="O263" i="4"/>
  <c r="N263" i="4"/>
  <c r="M263" i="4"/>
  <c r="AV226" i="4"/>
  <c r="AU226" i="4"/>
  <c r="AT226" i="4"/>
  <c r="AT225" i="4" s="1"/>
  <c r="AS226" i="4"/>
  <c r="AQ226" i="4"/>
  <c r="AP226" i="4"/>
  <c r="AP225" i="4" s="1"/>
  <c r="AO226" i="4"/>
  <c r="AN226" i="4"/>
  <c r="AR226" i="4" s="1"/>
  <c r="AL226" i="4"/>
  <c r="AL225" i="4" s="1"/>
  <c r="AK226" i="4"/>
  <c r="AJ226" i="4"/>
  <c r="AJ225" i="4" s="1"/>
  <c r="AI226" i="4"/>
  <c r="AG226" i="4"/>
  <c r="AF226" i="4"/>
  <c r="AE226" i="4"/>
  <c r="AE225" i="4" s="1"/>
  <c r="AD226" i="4"/>
  <c r="AD225" i="4" s="1"/>
  <c r="Z226" i="4"/>
  <c r="Z225" i="4" s="1"/>
  <c r="X226" i="4"/>
  <c r="V226" i="4"/>
  <c r="V225" i="4" s="1"/>
  <c r="S226" i="4"/>
  <c r="AB226" i="4" s="1"/>
  <c r="P226" i="4"/>
  <c r="O226" i="4"/>
  <c r="N226" i="4"/>
  <c r="M226" i="4"/>
  <c r="Q226" i="4" s="1"/>
  <c r="AV225" i="4"/>
  <c r="AU225" i="4"/>
  <c r="AS225" i="4"/>
  <c r="AQ225" i="4"/>
  <c r="AO225" i="4"/>
  <c r="AN225" i="4"/>
  <c r="AK225" i="4"/>
  <c r="AI225" i="4"/>
  <c r="AG225" i="4"/>
  <c r="AF225" i="4"/>
  <c r="X225" i="4"/>
  <c r="S225" i="4"/>
  <c r="P225" i="4"/>
  <c r="O225" i="4"/>
  <c r="N225" i="4"/>
  <c r="M225" i="4"/>
  <c r="AV215" i="4"/>
  <c r="AV214" i="4" s="1"/>
  <c r="AU215" i="4"/>
  <c r="AT215" i="4"/>
  <c r="AS215" i="4"/>
  <c r="AW215" i="4" s="1"/>
  <c r="AQ215" i="4"/>
  <c r="AP215" i="4"/>
  <c r="AP214" i="4" s="1"/>
  <c r="AO215" i="4"/>
  <c r="AN215" i="4"/>
  <c r="AR215" i="4" s="1"/>
  <c r="AL215" i="4"/>
  <c r="AL214" i="4" s="1"/>
  <c r="AK215" i="4"/>
  <c r="AK214" i="4" s="1"/>
  <c r="AJ215" i="4"/>
  <c r="AJ214" i="4" s="1"/>
  <c r="AI215" i="4"/>
  <c r="AG215" i="4"/>
  <c r="AG214" i="4" s="1"/>
  <c r="AF215" i="4"/>
  <c r="AE215" i="4"/>
  <c r="AD215" i="4"/>
  <c r="AD214" i="4" s="1"/>
  <c r="Z215" i="4"/>
  <c r="Z214" i="4" s="1"/>
  <c r="X215" i="4"/>
  <c r="V215" i="4"/>
  <c r="V214" i="4" s="1"/>
  <c r="S215" i="4"/>
  <c r="P215" i="4"/>
  <c r="O215" i="4"/>
  <c r="O214" i="4" s="1"/>
  <c r="N215" i="4"/>
  <c r="M215" i="4"/>
  <c r="AU214" i="4"/>
  <c r="AT214" i="4"/>
  <c r="AS214" i="4"/>
  <c r="AQ214" i="4"/>
  <c r="AO214" i="4"/>
  <c r="AN214" i="4"/>
  <c r="AI214" i="4"/>
  <c r="AF214" i="4"/>
  <c r="AE214" i="4"/>
  <c r="X214" i="4"/>
  <c r="P214" i="4"/>
  <c r="N214" i="4"/>
  <c r="M214" i="4"/>
  <c r="AV186" i="4"/>
  <c r="AU186" i="4"/>
  <c r="AT186" i="4"/>
  <c r="AT185" i="4" s="1"/>
  <c r="AS186" i="4"/>
  <c r="AQ186" i="4"/>
  <c r="AQ185" i="4" s="1"/>
  <c r="AP186" i="4"/>
  <c r="AP185" i="4" s="1"/>
  <c r="AO186" i="4"/>
  <c r="AN186" i="4"/>
  <c r="AL186" i="4"/>
  <c r="AL185" i="4" s="1"/>
  <c r="AK186" i="4"/>
  <c r="AJ186" i="4"/>
  <c r="AJ185" i="4" s="1"/>
  <c r="AI186" i="4"/>
  <c r="AI185" i="4" s="1"/>
  <c r="AG186" i="4"/>
  <c r="AF186" i="4"/>
  <c r="AE186" i="4"/>
  <c r="AE185" i="4" s="1"/>
  <c r="AD186" i="4"/>
  <c r="AH186" i="4" s="1"/>
  <c r="Z186" i="4"/>
  <c r="X186" i="4"/>
  <c r="V186" i="4"/>
  <c r="V185" i="4" s="1"/>
  <c r="S186" i="4"/>
  <c r="P186" i="4"/>
  <c r="O186" i="4"/>
  <c r="O185" i="4" s="1"/>
  <c r="N186" i="4"/>
  <c r="M186" i="4"/>
  <c r="AV185" i="4"/>
  <c r="AU185" i="4"/>
  <c r="AS185" i="4"/>
  <c r="AO185" i="4"/>
  <c r="AN185" i="4"/>
  <c r="AK185" i="4"/>
  <c r="AG185" i="4"/>
  <c r="AF185" i="4"/>
  <c r="Z185" i="4"/>
  <c r="X185" i="4"/>
  <c r="S185" i="4"/>
  <c r="P185" i="4"/>
  <c r="N185" i="4"/>
  <c r="M185" i="4"/>
  <c r="AV183" i="4"/>
  <c r="AV182" i="4" s="1"/>
  <c r="AU183" i="4"/>
  <c r="AT183" i="4"/>
  <c r="AS183" i="4"/>
  <c r="AW183" i="4" s="1"/>
  <c r="AQ183" i="4"/>
  <c r="AP183" i="4"/>
  <c r="AO183" i="4"/>
  <c r="AN183" i="4"/>
  <c r="AN182" i="4" s="1"/>
  <c r="AL183" i="4"/>
  <c r="AL182" i="4" s="1"/>
  <c r="AK183" i="4"/>
  <c r="AK182" i="4" s="1"/>
  <c r="AJ183" i="4"/>
  <c r="AI183" i="4"/>
  <c r="AM183" i="4" s="1"/>
  <c r="AG183" i="4"/>
  <c r="AG182" i="4" s="1"/>
  <c r="AF183" i="4"/>
  <c r="AE183" i="4"/>
  <c r="AD183" i="4"/>
  <c r="AH183" i="4" s="1"/>
  <c r="Z183" i="4"/>
  <c r="Z182" i="4" s="1"/>
  <c r="X183" i="4"/>
  <c r="V183" i="4"/>
  <c r="V182" i="4" s="1"/>
  <c r="S183" i="4"/>
  <c r="AB183" i="4" s="1"/>
  <c r="P183" i="4"/>
  <c r="O183" i="4"/>
  <c r="N183" i="4"/>
  <c r="M183" i="4"/>
  <c r="Q183" i="4" s="1"/>
  <c r="AU182" i="4"/>
  <c r="AT182" i="4"/>
  <c r="AS182" i="4"/>
  <c r="AQ182" i="4"/>
  <c r="AP182" i="4"/>
  <c r="AO182" i="4"/>
  <c r="AJ182" i="4"/>
  <c r="AI182" i="4"/>
  <c r="AF182" i="4"/>
  <c r="AE182" i="4"/>
  <c r="AD182" i="4"/>
  <c r="X182" i="4"/>
  <c r="P182" i="4"/>
  <c r="O182" i="4"/>
  <c r="N182" i="4"/>
  <c r="M182" i="4"/>
  <c r="AV166" i="4"/>
  <c r="AV165" i="4" s="1"/>
  <c r="AU166" i="4"/>
  <c r="AT166" i="4"/>
  <c r="AT165" i="4" s="1"/>
  <c r="AS166" i="4"/>
  <c r="AQ166" i="4"/>
  <c r="AQ165" i="4" s="1"/>
  <c r="AP166" i="4"/>
  <c r="AO166" i="4"/>
  <c r="AN166" i="4"/>
  <c r="AN165" i="4" s="1"/>
  <c r="AL166" i="4"/>
  <c r="AL165" i="4" s="1"/>
  <c r="AK166" i="4"/>
  <c r="AJ166" i="4"/>
  <c r="AJ165" i="4" s="1"/>
  <c r="AI166" i="4"/>
  <c r="AM166" i="4" s="1"/>
  <c r="AG166" i="4"/>
  <c r="AF166" i="4"/>
  <c r="AF165" i="4" s="1"/>
  <c r="AE166" i="4"/>
  <c r="AE165" i="4" s="1"/>
  <c r="AD166" i="4"/>
  <c r="AH166" i="4" s="1"/>
  <c r="Z166" i="4"/>
  <c r="X166" i="4"/>
  <c r="X165" i="4" s="1"/>
  <c r="V166" i="4"/>
  <c r="V165" i="4" s="1"/>
  <c r="S166" i="4"/>
  <c r="P166" i="4"/>
  <c r="O166" i="4"/>
  <c r="N166" i="4"/>
  <c r="M166" i="4"/>
  <c r="Q166" i="4" s="1"/>
  <c r="AU165" i="4"/>
  <c r="AS165" i="4"/>
  <c r="AP165" i="4"/>
  <c r="AO165" i="4"/>
  <c r="AK165" i="4"/>
  <c r="AI165" i="4"/>
  <c r="AG165" i="4"/>
  <c r="AD165" i="4"/>
  <c r="Z165" i="4"/>
  <c r="S165" i="4"/>
  <c r="P165" i="4"/>
  <c r="O165" i="4"/>
  <c r="N165" i="4"/>
  <c r="M165" i="4"/>
  <c r="AV153" i="4"/>
  <c r="AV152" i="4" s="1"/>
  <c r="AU153" i="4"/>
  <c r="AT153" i="4"/>
  <c r="AS153" i="4"/>
  <c r="AS152" i="4" s="1"/>
  <c r="AQ153" i="4"/>
  <c r="AP153" i="4"/>
  <c r="AO153" i="4"/>
  <c r="AO152" i="4" s="1"/>
  <c r="AN153" i="4"/>
  <c r="AR153" i="4" s="1"/>
  <c r="AL153" i="4"/>
  <c r="AL152" i="4" s="1"/>
  <c r="AK153" i="4"/>
  <c r="AJ153" i="4"/>
  <c r="AJ152" i="4" s="1"/>
  <c r="AI153" i="4"/>
  <c r="AG153" i="4"/>
  <c r="AG152" i="4" s="1"/>
  <c r="AF153" i="4"/>
  <c r="AF152" i="4" s="1"/>
  <c r="AE153" i="4"/>
  <c r="AD153" i="4"/>
  <c r="AH153" i="4" s="1"/>
  <c r="Z153" i="4"/>
  <c r="Z152" i="4" s="1"/>
  <c r="X153" i="4"/>
  <c r="V153" i="4"/>
  <c r="V152" i="4" s="1"/>
  <c r="S153" i="4"/>
  <c r="AB153" i="4" s="1"/>
  <c r="P153" i="4"/>
  <c r="O153" i="4"/>
  <c r="N153" i="4"/>
  <c r="M153" i="4"/>
  <c r="Q153" i="4" s="1"/>
  <c r="AU152" i="4"/>
  <c r="AT152" i="4"/>
  <c r="AQ152" i="4"/>
  <c r="AP152" i="4"/>
  <c r="AK152" i="4"/>
  <c r="AI152" i="4"/>
  <c r="AE152" i="4"/>
  <c r="AD152" i="4"/>
  <c r="X152" i="4"/>
  <c r="S152" i="4"/>
  <c r="P152" i="4"/>
  <c r="O152" i="4"/>
  <c r="N152" i="4"/>
  <c r="AV143" i="4"/>
  <c r="AU143" i="4"/>
  <c r="AU125" i="4" s="1"/>
  <c r="AT143" i="4"/>
  <c r="AS143" i="4"/>
  <c r="AW143" i="4" s="1"/>
  <c r="AQ143" i="4"/>
  <c r="AP143" i="4"/>
  <c r="AO143" i="4"/>
  <c r="AN143" i="4"/>
  <c r="AR143" i="4" s="1"/>
  <c r="AL143" i="4"/>
  <c r="AK143" i="4"/>
  <c r="AJ143" i="4"/>
  <c r="AI143" i="4"/>
  <c r="AM143" i="4" s="1"/>
  <c r="AG143" i="4"/>
  <c r="AF143" i="4"/>
  <c r="AE143" i="4"/>
  <c r="AE125" i="4" s="1"/>
  <c r="AD143" i="4"/>
  <c r="AH143" i="4" s="1"/>
  <c r="Z143" i="4"/>
  <c r="Z125" i="4" s="1"/>
  <c r="X143" i="4"/>
  <c r="X125" i="4" s="1"/>
  <c r="V143" i="4"/>
  <c r="V125" i="4" s="1"/>
  <c r="S143" i="4"/>
  <c r="P143" i="4"/>
  <c r="O143" i="4"/>
  <c r="N143" i="4"/>
  <c r="M143" i="4"/>
  <c r="Q143" i="4" s="1"/>
  <c r="AV126" i="4"/>
  <c r="AU126" i="4"/>
  <c r="AT126" i="4"/>
  <c r="AT125" i="4" s="1"/>
  <c r="AS126" i="4"/>
  <c r="AW126" i="4" s="1"/>
  <c r="AQ126" i="4"/>
  <c r="AP126" i="4"/>
  <c r="AP125" i="4" s="1"/>
  <c r="AO126" i="4"/>
  <c r="AN126" i="4"/>
  <c r="AR126" i="4" s="1"/>
  <c r="AL126" i="4"/>
  <c r="AK126" i="4"/>
  <c r="AK125" i="4" s="1"/>
  <c r="AJ126" i="4"/>
  <c r="AI126" i="4"/>
  <c r="AG126" i="4"/>
  <c r="AG125" i="4" s="1"/>
  <c r="AF126" i="4"/>
  <c r="AF125" i="4" s="1"/>
  <c r="AE126" i="4"/>
  <c r="AD126" i="4"/>
  <c r="AH126" i="4" s="1"/>
  <c r="Z126" i="4"/>
  <c r="X126" i="4"/>
  <c r="V126" i="4"/>
  <c r="S126" i="4"/>
  <c r="AB126" i="4" s="1"/>
  <c r="P126" i="4"/>
  <c r="O126" i="4"/>
  <c r="N126" i="4"/>
  <c r="AV125" i="4"/>
  <c r="AQ125" i="4"/>
  <c r="AO125" i="4"/>
  <c r="AL125" i="4"/>
  <c r="AJ125" i="4"/>
  <c r="AI125" i="4"/>
  <c r="AD125" i="4"/>
  <c r="S125" i="4"/>
  <c r="P125" i="4"/>
  <c r="O125" i="4"/>
  <c r="AV112" i="4"/>
  <c r="AV111" i="4" s="1"/>
  <c r="AU112" i="4"/>
  <c r="AU111" i="4" s="1"/>
  <c r="AT112" i="4"/>
  <c r="AS112" i="4"/>
  <c r="AS111" i="4" s="1"/>
  <c r="AQ112" i="4"/>
  <c r="AP112" i="4"/>
  <c r="AO112" i="4"/>
  <c r="AN112" i="4"/>
  <c r="AL112" i="4"/>
  <c r="AK112" i="4"/>
  <c r="AK111" i="4" s="1"/>
  <c r="AJ112" i="4"/>
  <c r="AI112" i="4"/>
  <c r="AG112" i="4"/>
  <c r="AG111" i="4" s="1"/>
  <c r="AF112" i="4"/>
  <c r="AF111" i="4" s="1"/>
  <c r="AE112" i="4"/>
  <c r="AD112" i="4"/>
  <c r="Z112" i="4"/>
  <c r="Z111" i="4" s="1"/>
  <c r="X112" i="4"/>
  <c r="X111" i="4" s="1"/>
  <c r="V112" i="4"/>
  <c r="S112" i="4"/>
  <c r="S111" i="4" s="1"/>
  <c r="P112" i="4"/>
  <c r="O112" i="4"/>
  <c r="N112" i="4"/>
  <c r="M112" i="4"/>
  <c r="Q112" i="4" s="1"/>
  <c r="AT111" i="4"/>
  <c r="AQ111" i="4"/>
  <c r="AP111" i="4"/>
  <c r="AO111" i="4"/>
  <c r="AN111" i="4"/>
  <c r="AL111" i="4"/>
  <c r="AJ111" i="4"/>
  <c r="AI111" i="4"/>
  <c r="AE111" i="4"/>
  <c r="AD111" i="4"/>
  <c r="V111" i="4"/>
  <c r="P111" i="4"/>
  <c r="O111" i="4"/>
  <c r="N111" i="4"/>
  <c r="M111" i="4"/>
  <c r="AV102" i="4"/>
  <c r="AU102" i="4"/>
  <c r="AT102" i="4"/>
  <c r="AS102" i="4"/>
  <c r="AQ102" i="4"/>
  <c r="AQ87" i="4" s="1"/>
  <c r="AP102" i="4"/>
  <c r="AP87" i="4" s="1"/>
  <c r="AO102" i="4"/>
  <c r="AO87" i="4" s="1"/>
  <c r="AN102" i="4"/>
  <c r="AL102" i="4"/>
  <c r="AK102" i="4"/>
  <c r="AJ102" i="4"/>
  <c r="AI102" i="4"/>
  <c r="AI87" i="4" s="1"/>
  <c r="AG102" i="4"/>
  <c r="AF102" i="4"/>
  <c r="AE102" i="4"/>
  <c r="AD102" i="4"/>
  <c r="AH102" i="4" s="1"/>
  <c r="Z102" i="4"/>
  <c r="X102" i="4"/>
  <c r="V102" i="4"/>
  <c r="S102" i="4"/>
  <c r="AB102" i="4" s="1"/>
  <c r="P102" i="4"/>
  <c r="O102" i="4"/>
  <c r="O87" i="4" s="1"/>
  <c r="N102" i="4"/>
  <c r="AV88" i="4"/>
  <c r="AV87" i="4" s="1"/>
  <c r="AU88" i="4"/>
  <c r="AU87" i="4" s="1"/>
  <c r="AT88" i="4"/>
  <c r="AT87" i="4" s="1"/>
  <c r="AS88" i="4"/>
  <c r="AQ88" i="4"/>
  <c r="AP88" i="4"/>
  <c r="AO88" i="4"/>
  <c r="AN88" i="4"/>
  <c r="AN87" i="4" s="1"/>
  <c r="AL88" i="4"/>
  <c r="AK88" i="4"/>
  <c r="AJ88" i="4"/>
  <c r="AJ87" i="4" s="1"/>
  <c r="AI88" i="4"/>
  <c r="AG88" i="4"/>
  <c r="AF88" i="4"/>
  <c r="AF87" i="4" s="1"/>
  <c r="AE88" i="4"/>
  <c r="AE87" i="4" s="1"/>
  <c r="AD88" i="4"/>
  <c r="Z88" i="4"/>
  <c r="X88" i="4"/>
  <c r="V88" i="4"/>
  <c r="V87" i="4" s="1"/>
  <c r="S88" i="4"/>
  <c r="P88" i="4"/>
  <c r="O88" i="4"/>
  <c r="N88" i="4"/>
  <c r="M88" i="4"/>
  <c r="Q88" i="4" s="1"/>
  <c r="AS87" i="4"/>
  <c r="AL87" i="4"/>
  <c r="AK87" i="4"/>
  <c r="AG87" i="4"/>
  <c r="AD87" i="4"/>
  <c r="Z87" i="4"/>
  <c r="S87" i="4"/>
  <c r="P87" i="4"/>
  <c r="AV66" i="4"/>
  <c r="AV65" i="4" s="1"/>
  <c r="AU66" i="4"/>
  <c r="AT66" i="4"/>
  <c r="AS66" i="4"/>
  <c r="AS65" i="4" s="1"/>
  <c r="AQ66" i="4"/>
  <c r="AP66" i="4"/>
  <c r="AO66" i="4"/>
  <c r="AN66" i="4"/>
  <c r="AR66" i="4" s="1"/>
  <c r="AL66" i="4"/>
  <c r="AL65" i="4" s="1"/>
  <c r="AK66" i="4"/>
  <c r="AK65" i="4" s="1"/>
  <c r="AJ66" i="4"/>
  <c r="AI66" i="4"/>
  <c r="AM66" i="4" s="1"/>
  <c r="AG66" i="4"/>
  <c r="AG65" i="4" s="1"/>
  <c r="AF66" i="4"/>
  <c r="AE66" i="4"/>
  <c r="AD66" i="4"/>
  <c r="AD65" i="4" s="1"/>
  <c r="Z66" i="4"/>
  <c r="Z65" i="4" s="1"/>
  <c r="X66" i="4"/>
  <c r="V66" i="4"/>
  <c r="V65" i="4" s="1"/>
  <c r="S66" i="4"/>
  <c r="S65" i="4" s="1"/>
  <c r="P66" i="4"/>
  <c r="O66" i="4"/>
  <c r="O65" i="4" s="1"/>
  <c r="N66" i="4"/>
  <c r="M66" i="4"/>
  <c r="AU65" i="4"/>
  <c r="AT65" i="4"/>
  <c r="AQ65" i="4"/>
  <c r="AP65" i="4"/>
  <c r="AO65" i="4"/>
  <c r="AN65" i="4"/>
  <c r="AJ65" i="4"/>
  <c r="AI65" i="4"/>
  <c r="AF65" i="4"/>
  <c r="AE65" i="4"/>
  <c r="X65" i="4"/>
  <c r="P65" i="4"/>
  <c r="N65" i="4"/>
  <c r="M65" i="4"/>
  <c r="AV33" i="4"/>
  <c r="AV32" i="4" s="1"/>
  <c r="AU33" i="4"/>
  <c r="AU32" i="4" s="1"/>
  <c r="AT33" i="4"/>
  <c r="AT32" i="4" s="1"/>
  <c r="AS33" i="4"/>
  <c r="AQ33" i="4"/>
  <c r="AP33" i="4"/>
  <c r="AO33" i="4"/>
  <c r="AN33" i="4"/>
  <c r="AR33" i="4" s="1"/>
  <c r="AL33" i="4"/>
  <c r="AK33" i="4"/>
  <c r="AJ33" i="4"/>
  <c r="AJ32" i="4" s="1"/>
  <c r="AI33" i="4"/>
  <c r="AG33" i="4"/>
  <c r="AF33" i="4"/>
  <c r="AF32" i="4" s="1"/>
  <c r="AE33" i="4"/>
  <c r="AE32" i="4" s="1"/>
  <c r="AD33" i="4"/>
  <c r="Z33" i="4"/>
  <c r="X33" i="4"/>
  <c r="X32" i="4" s="1"/>
  <c r="V33" i="4"/>
  <c r="V32" i="4" s="1"/>
  <c r="S33" i="4"/>
  <c r="P33" i="4"/>
  <c r="O33" i="4"/>
  <c r="N33" i="4"/>
  <c r="M33" i="4"/>
  <c r="Q33" i="4" s="1"/>
  <c r="AS32" i="4"/>
  <c r="AQ32" i="4"/>
  <c r="AP32" i="4"/>
  <c r="AO32" i="4"/>
  <c r="AN32" i="4"/>
  <c r="AL32" i="4"/>
  <c r="AK32" i="4"/>
  <c r="AG32" i="4"/>
  <c r="AD32" i="4"/>
  <c r="Z32" i="4"/>
  <c r="S32" i="4"/>
  <c r="P32" i="4"/>
  <c r="O32" i="4"/>
  <c r="N32" i="4"/>
  <c r="AV7" i="4"/>
  <c r="AV6" i="4" s="1"/>
  <c r="AU7" i="4"/>
  <c r="AT7" i="4"/>
  <c r="AS7" i="4"/>
  <c r="AS6" i="4" s="1"/>
  <c r="AQ7" i="4"/>
  <c r="AP7" i="4"/>
  <c r="AO7" i="4"/>
  <c r="AN7" i="4"/>
  <c r="AR7" i="4" s="1"/>
  <c r="AL7" i="4"/>
  <c r="AL6" i="4" s="1"/>
  <c r="AK7" i="4"/>
  <c r="AK6" i="4" s="1"/>
  <c r="AJ7" i="4"/>
  <c r="AI7" i="4"/>
  <c r="AM7" i="4" s="1"/>
  <c r="AG7" i="4"/>
  <c r="AG6" i="4" s="1"/>
  <c r="AF7" i="4"/>
  <c r="AE7" i="4"/>
  <c r="AD7" i="4"/>
  <c r="AD6" i="4" s="1"/>
  <c r="Z7" i="4"/>
  <c r="Z6" i="4" s="1"/>
  <c r="X7" i="4"/>
  <c r="V7" i="4"/>
  <c r="V6" i="4" s="1"/>
  <c r="S7" i="4"/>
  <c r="S6" i="4" s="1"/>
  <c r="P7" i="4"/>
  <c r="O7" i="4"/>
  <c r="O6" i="4" s="1"/>
  <c r="N7" i="4"/>
  <c r="M7" i="4"/>
  <c r="AU6" i="4"/>
  <c r="AT6" i="4"/>
  <c r="AQ6" i="4"/>
  <c r="AP6" i="4"/>
  <c r="AO6" i="4"/>
  <c r="AN6" i="4"/>
  <c r="AJ6" i="4"/>
  <c r="AI6" i="4"/>
  <c r="AF6" i="4"/>
  <c r="AE6" i="4"/>
  <c r="X6" i="4"/>
  <c r="P6" i="4"/>
  <c r="N6" i="4"/>
  <c r="M6" i="4"/>
  <c r="BU618" i="3"/>
  <c r="CC602" i="3"/>
  <c r="CB602" i="3"/>
  <c r="CA602" i="3"/>
  <c r="BZ602" i="3"/>
  <c r="CD602" i="3" s="1"/>
  <c r="CG40" i="2" s="1"/>
  <c r="BX602" i="3"/>
  <c r="BW602" i="3"/>
  <c r="BV602" i="3"/>
  <c r="BU602" i="3"/>
  <c r="BY602" i="3" s="1"/>
  <c r="BS602" i="3"/>
  <c r="BR602" i="3"/>
  <c r="BQ602" i="3"/>
  <c r="BP602" i="3"/>
  <c r="BN602" i="3"/>
  <c r="BM602" i="3"/>
  <c r="BL602" i="3"/>
  <c r="BK602" i="3"/>
  <c r="BI602" i="3"/>
  <c r="BH602" i="3"/>
  <c r="BG602" i="3"/>
  <c r="BF602" i="3"/>
  <c r="BJ602" i="3" s="1"/>
  <c r="BD602" i="3"/>
  <c r="BC602" i="3"/>
  <c r="BB602" i="3"/>
  <c r="BA602" i="3"/>
  <c r="BE602" i="3" s="1"/>
  <c r="AY602" i="3"/>
  <c r="AX602" i="3"/>
  <c r="AW602" i="3"/>
  <c r="AV602" i="3"/>
  <c r="AT602" i="3"/>
  <c r="AS602" i="3"/>
  <c r="AR602" i="3"/>
  <c r="AQ602" i="3"/>
  <c r="AO602" i="3"/>
  <c r="AN602" i="3"/>
  <c r="AM602" i="3"/>
  <c r="AL602" i="3"/>
  <c r="AP602" i="3" s="1"/>
  <c r="AJ602" i="3"/>
  <c r="AI602" i="3"/>
  <c r="AH602" i="3"/>
  <c r="AG602" i="3"/>
  <c r="AE602" i="3"/>
  <c r="AD602" i="3"/>
  <c r="AC602" i="3"/>
  <c r="AB602" i="3"/>
  <c r="Z602" i="3"/>
  <c r="Y602" i="3"/>
  <c r="X602" i="3"/>
  <c r="W602" i="3"/>
  <c r="U602" i="3"/>
  <c r="T602" i="3"/>
  <c r="S602" i="3"/>
  <c r="R602" i="3"/>
  <c r="V602" i="3" s="1"/>
  <c r="P602" i="3"/>
  <c r="O602" i="3"/>
  <c r="N602" i="3"/>
  <c r="M602" i="3"/>
  <c r="Q602" i="3" s="1"/>
  <c r="K602" i="3"/>
  <c r="J602" i="3"/>
  <c r="I602" i="3"/>
  <c r="H602" i="3"/>
  <c r="CC570" i="3"/>
  <c r="CB570" i="3"/>
  <c r="CA570" i="3"/>
  <c r="BZ570" i="3"/>
  <c r="CD570" i="3" s="1"/>
  <c r="BX570" i="3"/>
  <c r="BW570" i="3"/>
  <c r="BV570" i="3"/>
  <c r="BU570" i="3"/>
  <c r="BS570" i="3"/>
  <c r="BV39" i="2" s="1"/>
  <c r="BR570" i="3"/>
  <c r="BQ570" i="3"/>
  <c r="BP570" i="3"/>
  <c r="BN570" i="3"/>
  <c r="BM570" i="3"/>
  <c r="BL570" i="3"/>
  <c r="BK570" i="3"/>
  <c r="BN39" i="2" s="1"/>
  <c r="BI570" i="3"/>
  <c r="BH570" i="3"/>
  <c r="BG570" i="3"/>
  <c r="BF570" i="3"/>
  <c r="BJ570" i="3" s="1"/>
  <c r="BM39" i="2" s="1"/>
  <c r="BD570" i="3"/>
  <c r="BC570" i="3"/>
  <c r="BB570" i="3"/>
  <c r="BA570" i="3"/>
  <c r="AY570" i="3"/>
  <c r="AX570" i="3"/>
  <c r="AW570" i="3"/>
  <c r="AV570" i="3"/>
  <c r="AT570" i="3"/>
  <c r="AS570" i="3"/>
  <c r="AR570" i="3"/>
  <c r="AQ570" i="3"/>
  <c r="AU570" i="3" s="1"/>
  <c r="AO570" i="3"/>
  <c r="AN570" i="3"/>
  <c r="AM570" i="3"/>
  <c r="AL570" i="3"/>
  <c r="AP570" i="3" s="1"/>
  <c r="AJ570" i="3"/>
  <c r="AI570" i="3"/>
  <c r="AH570" i="3"/>
  <c r="AG570" i="3"/>
  <c r="AE570" i="3"/>
  <c r="AD570" i="3"/>
  <c r="AC570" i="3"/>
  <c r="AB570" i="3"/>
  <c r="Z570" i="3"/>
  <c r="Y570" i="3"/>
  <c r="X570" i="3"/>
  <c r="W570" i="3"/>
  <c r="AA570" i="3" s="1"/>
  <c r="U570" i="3"/>
  <c r="T570" i="3"/>
  <c r="S570" i="3"/>
  <c r="S39" i="2" s="1"/>
  <c r="R570" i="3"/>
  <c r="P570" i="3"/>
  <c r="O570" i="3"/>
  <c r="N570" i="3"/>
  <c r="N39" i="2" s="1"/>
  <c r="M570" i="3"/>
  <c r="K570" i="3"/>
  <c r="J570" i="3"/>
  <c r="I570" i="3"/>
  <c r="I39" i="2" s="1"/>
  <c r="H570" i="3"/>
  <c r="CC557" i="3"/>
  <c r="CB557" i="3"/>
  <c r="CA557" i="3"/>
  <c r="BZ557" i="3"/>
  <c r="BX557" i="3"/>
  <c r="CA38" i="2" s="1"/>
  <c r="BW557" i="3"/>
  <c r="BV557" i="3"/>
  <c r="BU557" i="3"/>
  <c r="BS557" i="3"/>
  <c r="BR557" i="3"/>
  <c r="BQ557" i="3"/>
  <c r="BP557" i="3"/>
  <c r="BS38" i="2" s="1"/>
  <c r="BN557" i="3"/>
  <c r="BM557" i="3"/>
  <c r="BL557" i="3"/>
  <c r="BK557" i="3"/>
  <c r="BO557" i="3" s="1"/>
  <c r="BI557" i="3"/>
  <c r="BH557" i="3"/>
  <c r="BG557" i="3"/>
  <c r="BF557" i="3"/>
  <c r="BD557" i="3"/>
  <c r="BC557" i="3"/>
  <c r="BB557" i="3"/>
  <c r="BA557" i="3"/>
  <c r="BE557" i="3" s="1"/>
  <c r="AY557" i="3"/>
  <c r="AX557" i="3"/>
  <c r="AW557" i="3"/>
  <c r="AV557" i="3"/>
  <c r="AZ557" i="3" s="1"/>
  <c r="AT557" i="3"/>
  <c r="AS557" i="3"/>
  <c r="AR557" i="3"/>
  <c r="AQ557" i="3"/>
  <c r="AU557" i="3" s="1"/>
  <c r="AO557" i="3"/>
  <c r="AN557" i="3"/>
  <c r="AM557" i="3"/>
  <c r="AL557" i="3"/>
  <c r="AP557" i="3" s="1"/>
  <c r="AJ557" i="3"/>
  <c r="AI557" i="3"/>
  <c r="AH557" i="3"/>
  <c r="AG557" i="3"/>
  <c r="AK557" i="3" s="1"/>
  <c r="AE557" i="3"/>
  <c r="AD557" i="3"/>
  <c r="AC557" i="3"/>
  <c r="AB557" i="3"/>
  <c r="AF557" i="3" s="1"/>
  <c r="Z557" i="3"/>
  <c r="Y557" i="3"/>
  <c r="X557" i="3"/>
  <c r="W557" i="3"/>
  <c r="AA557" i="3" s="1"/>
  <c r="U557" i="3"/>
  <c r="T557" i="3"/>
  <c r="S557" i="3"/>
  <c r="R557" i="3"/>
  <c r="P557" i="3"/>
  <c r="O557" i="3"/>
  <c r="N557" i="3"/>
  <c r="M557" i="3"/>
  <c r="Q557" i="3" s="1"/>
  <c r="K557" i="3"/>
  <c r="J557" i="3"/>
  <c r="I557" i="3"/>
  <c r="H557" i="3"/>
  <c r="CC543" i="3"/>
  <c r="CB543" i="3"/>
  <c r="CA543" i="3"/>
  <c r="CD37" i="2" s="1"/>
  <c r="BZ543" i="3"/>
  <c r="BX543" i="3"/>
  <c r="BW543" i="3"/>
  <c r="BV543" i="3"/>
  <c r="BU543" i="3"/>
  <c r="BY543" i="3" s="1"/>
  <c r="BS543" i="3"/>
  <c r="BR543" i="3"/>
  <c r="BQ543" i="3"/>
  <c r="BP543" i="3"/>
  <c r="BT543" i="3" s="1"/>
  <c r="BN543" i="3"/>
  <c r="BM543" i="3"/>
  <c r="BL543" i="3"/>
  <c r="BK543" i="3"/>
  <c r="BO543" i="3" s="1"/>
  <c r="BR37" i="2" s="1"/>
  <c r="BI543" i="3"/>
  <c r="BH543" i="3"/>
  <c r="BG543" i="3"/>
  <c r="BF543" i="3"/>
  <c r="BD543" i="3"/>
  <c r="BC543" i="3"/>
  <c r="BE37" i="2" s="1"/>
  <c r="BB543" i="3"/>
  <c r="BA543" i="3"/>
  <c r="AY543" i="3"/>
  <c r="AX543" i="3"/>
  <c r="AW543" i="3"/>
  <c r="AV543" i="3"/>
  <c r="AZ543" i="3" s="1"/>
  <c r="AT543" i="3"/>
  <c r="AS543" i="3"/>
  <c r="AR543" i="3"/>
  <c r="AQ543" i="3"/>
  <c r="AU543" i="3" s="1"/>
  <c r="AO543" i="3"/>
  <c r="AN543" i="3"/>
  <c r="AM543" i="3"/>
  <c r="AL543" i="3"/>
  <c r="AJ543" i="3"/>
  <c r="AI543" i="3"/>
  <c r="AH543" i="3"/>
  <c r="AG543" i="3"/>
  <c r="AE543" i="3"/>
  <c r="AE37" i="2" s="1"/>
  <c r="AD543" i="3"/>
  <c r="AC543" i="3"/>
  <c r="AB543" i="3"/>
  <c r="Z543" i="3"/>
  <c r="Y543" i="3"/>
  <c r="X543" i="3"/>
  <c r="W543" i="3"/>
  <c r="W37" i="2" s="1"/>
  <c r="U543" i="3"/>
  <c r="T543" i="3"/>
  <c r="S543" i="3"/>
  <c r="R543" i="3"/>
  <c r="V543" i="3" s="1"/>
  <c r="P543" i="3"/>
  <c r="O543" i="3"/>
  <c r="N543" i="3"/>
  <c r="M543" i="3"/>
  <c r="Q543" i="3" s="1"/>
  <c r="K543" i="3"/>
  <c r="J543" i="3"/>
  <c r="I543" i="3"/>
  <c r="H543" i="3"/>
  <c r="L543" i="3" s="1"/>
  <c r="CC518" i="3"/>
  <c r="CB518" i="3"/>
  <c r="CA518" i="3"/>
  <c r="BZ518" i="3"/>
  <c r="CD518" i="3" s="1"/>
  <c r="BX518" i="3"/>
  <c r="BW518" i="3"/>
  <c r="BV518" i="3"/>
  <c r="BU518" i="3"/>
  <c r="BY518" i="3" s="1"/>
  <c r="CB36" i="2" s="1"/>
  <c r="BS518" i="3"/>
  <c r="BR518" i="3"/>
  <c r="BQ518" i="3"/>
  <c r="BP518" i="3"/>
  <c r="BN518" i="3"/>
  <c r="BM518" i="3"/>
  <c r="BL518" i="3"/>
  <c r="BK518" i="3"/>
  <c r="BI518" i="3"/>
  <c r="BL36" i="2" s="1"/>
  <c r="BH518" i="3"/>
  <c r="BG518" i="3"/>
  <c r="BF518" i="3"/>
  <c r="BD518" i="3"/>
  <c r="BC518" i="3"/>
  <c r="BB518" i="3"/>
  <c r="BA518" i="3"/>
  <c r="BC36" i="2" s="1"/>
  <c r="AY518" i="3"/>
  <c r="AX518" i="3"/>
  <c r="AW518" i="3"/>
  <c r="AV518" i="3"/>
  <c r="AZ518" i="3" s="1"/>
  <c r="AT518" i="3"/>
  <c r="AS518" i="3"/>
  <c r="AR518" i="3"/>
  <c r="AQ518" i="3"/>
  <c r="AU518" i="3" s="1"/>
  <c r="AO518" i="3"/>
  <c r="AN518" i="3"/>
  <c r="AM518" i="3"/>
  <c r="AL518" i="3"/>
  <c r="AP518" i="3" s="1"/>
  <c r="AJ518" i="3"/>
  <c r="AI518" i="3"/>
  <c r="AH518" i="3"/>
  <c r="AG518" i="3"/>
  <c r="AK518" i="3" s="1"/>
  <c r="AE518" i="3"/>
  <c r="AD518" i="3"/>
  <c r="AC518" i="3"/>
  <c r="AC36" i="2" s="1"/>
  <c r="AB518" i="3"/>
  <c r="Z518" i="3"/>
  <c r="Y518" i="3"/>
  <c r="X518" i="3"/>
  <c r="W518" i="3"/>
  <c r="AA518" i="3" s="1"/>
  <c r="U518" i="3"/>
  <c r="T518" i="3"/>
  <c r="S518" i="3"/>
  <c r="R518" i="3"/>
  <c r="P518" i="3"/>
  <c r="O518" i="3"/>
  <c r="N518" i="3"/>
  <c r="M518" i="3"/>
  <c r="Q518" i="3" s="1"/>
  <c r="K518" i="3"/>
  <c r="J518" i="3"/>
  <c r="I518" i="3"/>
  <c r="H518" i="3"/>
  <c r="L518" i="3" s="1"/>
  <c r="CC505" i="3"/>
  <c r="CB505" i="3"/>
  <c r="CA505" i="3"/>
  <c r="CD35" i="2" s="1"/>
  <c r="BZ505" i="3"/>
  <c r="BX505" i="3"/>
  <c r="BW505" i="3"/>
  <c r="BV505" i="3"/>
  <c r="BU505" i="3"/>
  <c r="BY505" i="3" s="1"/>
  <c r="BS505" i="3"/>
  <c r="BR505" i="3"/>
  <c r="BQ505" i="3"/>
  <c r="BP505" i="3"/>
  <c r="BN505" i="3"/>
  <c r="BM505" i="3"/>
  <c r="BL505" i="3"/>
  <c r="BK505" i="3"/>
  <c r="BO505" i="3" s="1"/>
  <c r="BR35" i="2" s="1"/>
  <c r="BI505" i="3"/>
  <c r="BH505" i="3"/>
  <c r="BG505" i="3"/>
  <c r="BF505" i="3"/>
  <c r="BJ505" i="3" s="1"/>
  <c r="BD505" i="3"/>
  <c r="BC505" i="3"/>
  <c r="BE35" i="2" s="1"/>
  <c r="BB505" i="3"/>
  <c r="BA505" i="3"/>
  <c r="AY505" i="3"/>
  <c r="AX505" i="3"/>
  <c r="AW505" i="3"/>
  <c r="AV505" i="3"/>
  <c r="AZ505" i="3" s="1"/>
  <c r="AT505" i="3"/>
  <c r="AS505" i="3"/>
  <c r="AR505" i="3"/>
  <c r="AQ505" i="3"/>
  <c r="AU505" i="3" s="1"/>
  <c r="AO505" i="3"/>
  <c r="AN505" i="3"/>
  <c r="AM505" i="3"/>
  <c r="AL505" i="3"/>
  <c r="AJ505" i="3"/>
  <c r="AI505" i="3"/>
  <c r="AH505" i="3"/>
  <c r="AG505" i="3"/>
  <c r="AE505" i="3"/>
  <c r="AE35" i="2" s="1"/>
  <c r="AD505" i="3"/>
  <c r="AC505" i="3"/>
  <c r="AB505" i="3"/>
  <c r="Z505" i="3"/>
  <c r="Y505" i="3"/>
  <c r="X505" i="3"/>
  <c r="W505" i="3"/>
  <c r="W35" i="2" s="1"/>
  <c r="U505" i="3"/>
  <c r="T505" i="3"/>
  <c r="S505" i="3"/>
  <c r="R505" i="3"/>
  <c r="V505" i="3" s="1"/>
  <c r="P505" i="3"/>
  <c r="O505" i="3"/>
  <c r="N505" i="3"/>
  <c r="M505" i="3"/>
  <c r="Q505" i="3" s="1"/>
  <c r="K505" i="3"/>
  <c r="J505" i="3"/>
  <c r="I505" i="3"/>
  <c r="H505" i="3"/>
  <c r="L505" i="3" s="1"/>
  <c r="CC493" i="3"/>
  <c r="CB493" i="3"/>
  <c r="CA493" i="3"/>
  <c r="BZ493" i="3"/>
  <c r="BX493" i="3"/>
  <c r="CA34" i="2" s="1"/>
  <c r="BW493" i="3"/>
  <c r="BV493" i="3"/>
  <c r="BU493" i="3"/>
  <c r="BS493" i="3"/>
  <c r="BR493" i="3"/>
  <c r="BQ493" i="3"/>
  <c r="BP493" i="3"/>
  <c r="BS34" i="2" s="1"/>
  <c r="BN493" i="3"/>
  <c r="BM493" i="3"/>
  <c r="BL493" i="3"/>
  <c r="BK493" i="3"/>
  <c r="BO493" i="3" s="1"/>
  <c r="BR34" i="2" s="1"/>
  <c r="BI493" i="3"/>
  <c r="BH493" i="3"/>
  <c r="BG493" i="3"/>
  <c r="BF493" i="3"/>
  <c r="BJ493" i="3" s="1"/>
  <c r="BM34" i="2" s="1"/>
  <c r="BD493" i="3"/>
  <c r="BC493" i="3"/>
  <c r="BB493" i="3"/>
  <c r="BA493" i="3"/>
  <c r="BE493" i="3" s="1"/>
  <c r="AY493" i="3"/>
  <c r="AX493" i="3"/>
  <c r="AW493" i="3"/>
  <c r="AV493" i="3"/>
  <c r="AZ493" i="3" s="1"/>
  <c r="AT493" i="3"/>
  <c r="AS493" i="3"/>
  <c r="AR493" i="3"/>
  <c r="AR34" i="2" s="1"/>
  <c r="AQ493" i="3"/>
  <c r="AO493" i="3"/>
  <c r="AN493" i="3"/>
  <c r="AM493" i="3"/>
  <c r="AL493" i="3"/>
  <c r="AP493" i="3" s="1"/>
  <c r="AJ493" i="3"/>
  <c r="AI493" i="3"/>
  <c r="AH493" i="3"/>
  <c r="AG493" i="3"/>
  <c r="AE493" i="3"/>
  <c r="AD493" i="3"/>
  <c r="AC493" i="3"/>
  <c r="AB493" i="3"/>
  <c r="AF493" i="3" s="1"/>
  <c r="Z493" i="3"/>
  <c r="Y493" i="3"/>
  <c r="X493" i="3"/>
  <c r="W493" i="3"/>
  <c r="AA493" i="3" s="1"/>
  <c r="U493" i="3"/>
  <c r="T493" i="3"/>
  <c r="T34" i="2" s="1"/>
  <c r="S493" i="3"/>
  <c r="R493" i="3"/>
  <c r="P493" i="3"/>
  <c r="O493" i="3"/>
  <c r="N493" i="3"/>
  <c r="M493" i="3"/>
  <c r="Q493" i="3" s="1"/>
  <c r="K493" i="3"/>
  <c r="J493" i="3"/>
  <c r="I493" i="3"/>
  <c r="H493" i="3"/>
  <c r="L493" i="3" s="1"/>
  <c r="CC473" i="3"/>
  <c r="CB473" i="3"/>
  <c r="CA473" i="3"/>
  <c r="BZ473" i="3"/>
  <c r="BX473" i="3"/>
  <c r="BW473" i="3"/>
  <c r="BV473" i="3"/>
  <c r="BU473" i="3"/>
  <c r="BY473" i="3" s="1"/>
  <c r="CB33" i="2" s="1"/>
  <c r="BS473" i="3"/>
  <c r="BR473" i="3"/>
  <c r="BQ473" i="3"/>
  <c r="BP473" i="3"/>
  <c r="BT473" i="3" s="1"/>
  <c r="BN473" i="3"/>
  <c r="BM473" i="3"/>
  <c r="BL473" i="3"/>
  <c r="BK473" i="3"/>
  <c r="BO473" i="3" s="1"/>
  <c r="BI473" i="3"/>
  <c r="BH473" i="3"/>
  <c r="BG473" i="3"/>
  <c r="BF473" i="3"/>
  <c r="BJ473" i="3" s="1"/>
  <c r="BM33" i="2" s="1"/>
  <c r="BD473" i="3"/>
  <c r="BC473" i="3"/>
  <c r="BB473" i="3"/>
  <c r="BA473" i="3"/>
  <c r="BE473" i="3" s="1"/>
  <c r="AY473" i="3"/>
  <c r="AX473" i="3"/>
  <c r="AW473" i="3"/>
  <c r="AV473" i="3"/>
  <c r="AT473" i="3"/>
  <c r="AS473" i="3"/>
  <c r="AR473" i="3"/>
  <c r="AQ473" i="3"/>
  <c r="AU473" i="3" s="1"/>
  <c r="AO473" i="3"/>
  <c r="AN473" i="3"/>
  <c r="AM473" i="3"/>
  <c r="AL473" i="3"/>
  <c r="AJ473" i="3"/>
  <c r="AI473" i="3"/>
  <c r="AH473" i="3"/>
  <c r="AG473" i="3"/>
  <c r="AK473" i="3" s="1"/>
  <c r="AE473" i="3"/>
  <c r="AD473" i="3"/>
  <c r="AC473" i="3"/>
  <c r="AB473" i="3"/>
  <c r="AF473" i="3" s="1"/>
  <c r="Z473" i="3"/>
  <c r="Y473" i="3"/>
  <c r="Y33" i="2" s="1"/>
  <c r="X473" i="3"/>
  <c r="W473" i="3"/>
  <c r="U473" i="3"/>
  <c r="T473" i="3"/>
  <c r="S473" i="3"/>
  <c r="R473" i="3"/>
  <c r="V473" i="3" s="1"/>
  <c r="P473" i="3"/>
  <c r="O473" i="3"/>
  <c r="N473" i="3"/>
  <c r="M473" i="3"/>
  <c r="Q473" i="3" s="1"/>
  <c r="K473" i="3"/>
  <c r="J473" i="3"/>
  <c r="I473" i="3"/>
  <c r="H473" i="3"/>
  <c r="CC464" i="3"/>
  <c r="CB464" i="3"/>
  <c r="CA464" i="3"/>
  <c r="BZ464" i="3"/>
  <c r="BX464" i="3"/>
  <c r="BW464" i="3"/>
  <c r="BV464" i="3"/>
  <c r="BU464" i="3"/>
  <c r="BY464" i="3" s="1"/>
  <c r="BS464" i="3"/>
  <c r="BR464" i="3"/>
  <c r="BQ464" i="3"/>
  <c r="BP464" i="3"/>
  <c r="BN464" i="3"/>
  <c r="BM464" i="3"/>
  <c r="BL464" i="3"/>
  <c r="BK464" i="3"/>
  <c r="BO464" i="3" s="1"/>
  <c r="BI464" i="3"/>
  <c r="BH464" i="3"/>
  <c r="BG464" i="3"/>
  <c r="BF464" i="3"/>
  <c r="BJ464" i="3" s="1"/>
  <c r="BD464" i="3"/>
  <c r="BC464" i="3"/>
  <c r="BB464" i="3"/>
  <c r="BA464" i="3"/>
  <c r="AY464" i="3"/>
  <c r="AX464" i="3"/>
  <c r="AW464" i="3"/>
  <c r="AV464" i="3"/>
  <c r="AZ464" i="3" s="1"/>
  <c r="AT464" i="3"/>
  <c r="AS464" i="3"/>
  <c r="AR464" i="3"/>
  <c r="AQ464" i="3"/>
  <c r="AU464" i="3" s="1"/>
  <c r="AO464" i="3"/>
  <c r="AN464" i="3"/>
  <c r="AM464" i="3"/>
  <c r="AL464" i="3"/>
  <c r="AJ464" i="3"/>
  <c r="AI464" i="3"/>
  <c r="AH464" i="3"/>
  <c r="AG464" i="3"/>
  <c r="AE464" i="3"/>
  <c r="AE32" i="2" s="1"/>
  <c r="AD464" i="3"/>
  <c r="AC464" i="3"/>
  <c r="AB464" i="3"/>
  <c r="Z464" i="3"/>
  <c r="Y464" i="3"/>
  <c r="X464" i="3"/>
  <c r="W464" i="3"/>
  <c r="W32" i="2" s="1"/>
  <c r="U464" i="3"/>
  <c r="T464" i="3"/>
  <c r="S464" i="3"/>
  <c r="R464" i="3"/>
  <c r="V464" i="3" s="1"/>
  <c r="P464" i="3"/>
  <c r="O464" i="3"/>
  <c r="N464" i="3"/>
  <c r="M464" i="3"/>
  <c r="Q464" i="3" s="1"/>
  <c r="K464" i="3"/>
  <c r="J464" i="3"/>
  <c r="I464" i="3"/>
  <c r="H464" i="3"/>
  <c r="L464" i="3" s="1"/>
  <c r="CC437" i="3"/>
  <c r="CB437" i="3"/>
  <c r="CA437" i="3"/>
  <c r="BZ437" i="3"/>
  <c r="BX437" i="3"/>
  <c r="BW437" i="3"/>
  <c r="BV437" i="3"/>
  <c r="BU437" i="3"/>
  <c r="BS437" i="3"/>
  <c r="BR437" i="3"/>
  <c r="BQ437" i="3"/>
  <c r="BP437" i="3"/>
  <c r="BN437" i="3"/>
  <c r="BM437" i="3"/>
  <c r="BL437" i="3"/>
  <c r="BK437" i="3"/>
  <c r="BO437" i="3" s="1"/>
  <c r="BR31" i="2" s="1"/>
  <c r="BI437" i="3"/>
  <c r="BH437" i="3"/>
  <c r="BG437" i="3"/>
  <c r="BF437" i="3"/>
  <c r="BJ437" i="3" s="1"/>
  <c r="BM31" i="2" s="1"/>
  <c r="BD437" i="3"/>
  <c r="BC437" i="3"/>
  <c r="BB437" i="3"/>
  <c r="BA437" i="3"/>
  <c r="BE437" i="3" s="1"/>
  <c r="AY437" i="3"/>
  <c r="AX437" i="3"/>
  <c r="AW437" i="3"/>
  <c r="AV437" i="3"/>
  <c r="AZ437" i="3" s="1"/>
  <c r="AT437" i="3"/>
  <c r="AS437" i="3"/>
  <c r="AR437" i="3"/>
  <c r="AQ437" i="3"/>
  <c r="AU437" i="3" s="1"/>
  <c r="AO437" i="3"/>
  <c r="AN437" i="3"/>
  <c r="AM437" i="3"/>
  <c r="AL437" i="3"/>
  <c r="AJ437" i="3"/>
  <c r="AI437" i="3"/>
  <c r="AH437" i="3"/>
  <c r="AG437" i="3"/>
  <c r="AK437" i="3" s="1"/>
  <c r="AE437" i="3"/>
  <c r="AD437" i="3"/>
  <c r="AC437" i="3"/>
  <c r="AB437" i="3"/>
  <c r="Z437" i="3"/>
  <c r="Y437" i="3"/>
  <c r="X437" i="3"/>
  <c r="W437" i="3"/>
  <c r="AA437" i="3" s="1"/>
  <c r="U437" i="3"/>
  <c r="T437" i="3"/>
  <c r="S437" i="3"/>
  <c r="R437" i="3"/>
  <c r="V437" i="3" s="1"/>
  <c r="P437" i="3"/>
  <c r="O437" i="3"/>
  <c r="O31" i="2" s="1"/>
  <c r="N437" i="3"/>
  <c r="M437" i="3"/>
  <c r="K437" i="3"/>
  <c r="J437" i="3"/>
  <c r="I437" i="3"/>
  <c r="H437" i="3"/>
  <c r="L437" i="3" s="1"/>
  <c r="CC421" i="3"/>
  <c r="CB421" i="3"/>
  <c r="CE30" i="2" s="1"/>
  <c r="CA421" i="3"/>
  <c r="BZ421" i="3"/>
  <c r="BX421" i="3"/>
  <c r="BW421" i="3"/>
  <c r="BV421" i="3"/>
  <c r="BU421" i="3"/>
  <c r="BY421" i="3" s="1"/>
  <c r="BS421" i="3"/>
  <c r="BR421" i="3"/>
  <c r="BQ421" i="3"/>
  <c r="BP421" i="3"/>
  <c r="BT421" i="3" s="1"/>
  <c r="BW30" i="2" s="1"/>
  <c r="BN421" i="3"/>
  <c r="BM421" i="3"/>
  <c r="BL421" i="3"/>
  <c r="BK421" i="3"/>
  <c r="BI421" i="3"/>
  <c r="BH421" i="3"/>
  <c r="BG421" i="3"/>
  <c r="BF421" i="3"/>
  <c r="BD421" i="3"/>
  <c r="BF30" i="2" s="1"/>
  <c r="BC421" i="3"/>
  <c r="BB421" i="3"/>
  <c r="BA421" i="3"/>
  <c r="AY421" i="3"/>
  <c r="AX421" i="3"/>
  <c r="AW421" i="3"/>
  <c r="AV421" i="3"/>
  <c r="AZ421" i="3" s="1"/>
  <c r="AT421" i="3"/>
  <c r="AS421" i="3"/>
  <c r="AR421" i="3"/>
  <c r="AQ421" i="3"/>
  <c r="AU421" i="3" s="1"/>
  <c r="AO421" i="3"/>
  <c r="AN421" i="3"/>
  <c r="AM421" i="3"/>
  <c r="AL421" i="3"/>
  <c r="AP421" i="3" s="1"/>
  <c r="AJ421" i="3"/>
  <c r="AI421" i="3"/>
  <c r="AH421" i="3"/>
  <c r="AG421" i="3"/>
  <c r="AK421" i="3" s="1"/>
  <c r="AE421" i="3"/>
  <c r="AD421" i="3"/>
  <c r="AC421" i="3"/>
  <c r="AB421" i="3"/>
  <c r="AF421" i="3" s="1"/>
  <c r="Z421" i="3"/>
  <c r="Y421" i="3"/>
  <c r="X421" i="3"/>
  <c r="W421" i="3"/>
  <c r="U421" i="3"/>
  <c r="T421" i="3"/>
  <c r="S421" i="3"/>
  <c r="R421" i="3"/>
  <c r="V421" i="3" s="1"/>
  <c r="P421" i="3"/>
  <c r="O421" i="3"/>
  <c r="N421" i="3"/>
  <c r="M421" i="3"/>
  <c r="K421" i="3"/>
  <c r="J421" i="3"/>
  <c r="I421" i="3"/>
  <c r="H421" i="3"/>
  <c r="L421" i="3" s="1"/>
  <c r="CC412" i="3"/>
  <c r="CB412" i="3"/>
  <c r="CA412" i="3"/>
  <c r="BZ412" i="3"/>
  <c r="CC29" i="2" s="1"/>
  <c r="BX412" i="3"/>
  <c r="BW412" i="3"/>
  <c r="BV412" i="3"/>
  <c r="BU412" i="3"/>
  <c r="BY412" i="3" s="1"/>
  <c r="BS412" i="3"/>
  <c r="BR412" i="3"/>
  <c r="BQ412" i="3"/>
  <c r="BP412" i="3"/>
  <c r="BT412" i="3" s="1"/>
  <c r="BN412" i="3"/>
  <c r="BM412" i="3"/>
  <c r="BL412" i="3"/>
  <c r="BK412" i="3"/>
  <c r="BO412" i="3" s="1"/>
  <c r="BI412" i="3"/>
  <c r="BH412" i="3"/>
  <c r="BG412" i="3"/>
  <c r="BF412" i="3"/>
  <c r="BJ412" i="3" s="1"/>
  <c r="BM29" i="2" s="1"/>
  <c r="BD412" i="3"/>
  <c r="BC412" i="3"/>
  <c r="BB412" i="3"/>
  <c r="BD29" i="2" s="1"/>
  <c r="BA412" i="3"/>
  <c r="AY412" i="3"/>
  <c r="AX412" i="3"/>
  <c r="AW412" i="3"/>
  <c r="AV412" i="3"/>
  <c r="AZ412" i="3" s="1"/>
  <c r="AT412" i="3"/>
  <c r="AS412" i="3"/>
  <c r="AR412" i="3"/>
  <c r="AQ412" i="3"/>
  <c r="AO412" i="3"/>
  <c r="AN412" i="3"/>
  <c r="AM412" i="3"/>
  <c r="AL412" i="3"/>
  <c r="AP412" i="3" s="1"/>
  <c r="AJ412" i="3"/>
  <c r="AI412" i="3"/>
  <c r="AH412" i="3"/>
  <c r="AG412" i="3"/>
  <c r="AK412" i="3" s="1"/>
  <c r="AE412" i="3"/>
  <c r="AD412" i="3"/>
  <c r="AC412" i="3"/>
  <c r="AB412" i="3"/>
  <c r="Z412" i="3"/>
  <c r="Y412" i="3"/>
  <c r="X412" i="3"/>
  <c r="W412" i="3"/>
  <c r="AA412" i="3" s="1"/>
  <c r="U412" i="3"/>
  <c r="T412" i="3"/>
  <c r="S412" i="3"/>
  <c r="R412" i="3"/>
  <c r="V412" i="3" s="1"/>
  <c r="P412" i="3"/>
  <c r="O412" i="3"/>
  <c r="N412" i="3"/>
  <c r="M412" i="3"/>
  <c r="K412" i="3"/>
  <c r="J412" i="3"/>
  <c r="I412" i="3"/>
  <c r="H412" i="3"/>
  <c r="CC394" i="3"/>
  <c r="CB394" i="3"/>
  <c r="CA394" i="3"/>
  <c r="BZ394" i="3"/>
  <c r="BX394" i="3"/>
  <c r="BW394" i="3"/>
  <c r="BV394" i="3"/>
  <c r="BU394" i="3"/>
  <c r="BY394" i="3" s="1"/>
  <c r="CB28" i="2" s="1"/>
  <c r="BS394" i="3"/>
  <c r="BR394" i="3"/>
  <c r="BQ394" i="3"/>
  <c r="BP394" i="3"/>
  <c r="BT394" i="3" s="1"/>
  <c r="BW28" i="2" s="1"/>
  <c r="BN394" i="3"/>
  <c r="BM394" i="3"/>
  <c r="BL394" i="3"/>
  <c r="BK394" i="3"/>
  <c r="BO394" i="3" s="1"/>
  <c r="BI394" i="3"/>
  <c r="BH394" i="3"/>
  <c r="BG394" i="3"/>
  <c r="BF394" i="3"/>
  <c r="BJ394" i="3" s="1"/>
  <c r="BD394" i="3"/>
  <c r="BC394" i="3"/>
  <c r="BB394" i="3"/>
  <c r="BA394" i="3"/>
  <c r="BE394" i="3" s="1"/>
  <c r="AY394" i="3"/>
  <c r="AX394" i="3"/>
  <c r="AW394" i="3"/>
  <c r="AV394" i="3"/>
  <c r="AT394" i="3"/>
  <c r="AS394" i="3"/>
  <c r="AR394" i="3"/>
  <c r="AQ394" i="3"/>
  <c r="AU394" i="3" s="1"/>
  <c r="AO394" i="3"/>
  <c r="AN394" i="3"/>
  <c r="AM394" i="3"/>
  <c r="AL394" i="3"/>
  <c r="AJ394" i="3"/>
  <c r="AI394" i="3"/>
  <c r="AH394" i="3"/>
  <c r="AG394" i="3"/>
  <c r="AK394" i="3" s="1"/>
  <c r="AE394" i="3"/>
  <c r="AD394" i="3"/>
  <c r="AC394" i="3"/>
  <c r="AB394" i="3"/>
  <c r="AF394" i="3" s="1"/>
  <c r="Z394" i="3"/>
  <c r="Y394" i="3"/>
  <c r="X394" i="3"/>
  <c r="W394" i="3"/>
  <c r="U394" i="3"/>
  <c r="T394" i="3"/>
  <c r="S394" i="3"/>
  <c r="R394" i="3"/>
  <c r="V394" i="3" s="1"/>
  <c r="P394" i="3"/>
  <c r="O394" i="3"/>
  <c r="N394" i="3"/>
  <c r="M394" i="3"/>
  <c r="Q394" i="3" s="1"/>
  <c r="K394" i="3"/>
  <c r="J394" i="3"/>
  <c r="I394" i="3"/>
  <c r="H394" i="3"/>
  <c r="CC386" i="3"/>
  <c r="CB386" i="3"/>
  <c r="CA386" i="3"/>
  <c r="BZ386" i="3"/>
  <c r="CD386" i="3" s="1"/>
  <c r="CG27" i="2" s="1"/>
  <c r="BX386" i="3"/>
  <c r="BW386" i="3"/>
  <c r="BV386" i="3"/>
  <c r="BY27" i="2" s="1"/>
  <c r="BU386" i="3"/>
  <c r="BS386" i="3"/>
  <c r="BR386" i="3"/>
  <c r="BQ386" i="3"/>
  <c r="BP386" i="3"/>
  <c r="BT386" i="3" s="1"/>
  <c r="BN386" i="3"/>
  <c r="BM386" i="3"/>
  <c r="BL386" i="3"/>
  <c r="BK386" i="3"/>
  <c r="BI386" i="3"/>
  <c r="BH386" i="3"/>
  <c r="BG386" i="3"/>
  <c r="BF386" i="3"/>
  <c r="BJ386" i="3" s="1"/>
  <c r="BM27" i="2" s="1"/>
  <c r="BD386" i="3"/>
  <c r="BC386" i="3"/>
  <c r="BB386" i="3"/>
  <c r="BA386" i="3"/>
  <c r="BE386" i="3" s="1"/>
  <c r="AY386" i="3"/>
  <c r="AX386" i="3"/>
  <c r="AW386" i="3"/>
  <c r="AV386" i="3"/>
  <c r="AT386" i="3"/>
  <c r="AS386" i="3"/>
  <c r="AR386" i="3"/>
  <c r="AQ386" i="3"/>
  <c r="AU386" i="3" s="1"/>
  <c r="AO386" i="3"/>
  <c r="AN386" i="3"/>
  <c r="AM386" i="3"/>
  <c r="AL386" i="3"/>
  <c r="AP386" i="3" s="1"/>
  <c r="AJ386" i="3"/>
  <c r="AI386" i="3"/>
  <c r="AH386" i="3"/>
  <c r="AG386" i="3"/>
  <c r="AE386" i="3"/>
  <c r="AD386" i="3"/>
  <c r="AC386" i="3"/>
  <c r="AB386" i="3"/>
  <c r="Z386" i="3"/>
  <c r="Y386" i="3"/>
  <c r="X386" i="3"/>
  <c r="W386" i="3"/>
  <c r="U386" i="3"/>
  <c r="T386" i="3"/>
  <c r="S386" i="3"/>
  <c r="R386" i="3"/>
  <c r="V386" i="3" s="1"/>
  <c r="P386" i="3"/>
  <c r="O386" i="3"/>
  <c r="N386" i="3"/>
  <c r="M386" i="3"/>
  <c r="Q386" i="3" s="1"/>
  <c r="K386" i="3"/>
  <c r="J386" i="3"/>
  <c r="I386" i="3"/>
  <c r="H386" i="3"/>
  <c r="L386" i="3" s="1"/>
  <c r="CC373" i="3"/>
  <c r="CB373" i="3"/>
  <c r="CA373" i="3"/>
  <c r="BZ373" i="3"/>
  <c r="BX373" i="3"/>
  <c r="CA26" i="2" s="1"/>
  <c r="BW373" i="3"/>
  <c r="BV373" i="3"/>
  <c r="BU373" i="3"/>
  <c r="BS373" i="3"/>
  <c r="BR373" i="3"/>
  <c r="BQ373" i="3"/>
  <c r="BP373" i="3"/>
  <c r="BS26" i="2" s="1"/>
  <c r="BN373" i="3"/>
  <c r="BM373" i="3"/>
  <c r="BL373" i="3"/>
  <c r="BK373" i="3"/>
  <c r="BO373" i="3" s="1"/>
  <c r="BI373" i="3"/>
  <c r="BH373" i="3"/>
  <c r="BG373" i="3"/>
  <c r="BF373" i="3"/>
  <c r="BJ373" i="3" s="1"/>
  <c r="BD373" i="3"/>
  <c r="BC373" i="3"/>
  <c r="BB373" i="3"/>
  <c r="BA373" i="3"/>
  <c r="BE373" i="3" s="1"/>
  <c r="AY373" i="3"/>
  <c r="AX373" i="3"/>
  <c r="AW373" i="3"/>
  <c r="AV373" i="3"/>
  <c r="AZ373" i="3" s="1"/>
  <c r="AT373" i="3"/>
  <c r="AS373" i="3"/>
  <c r="AR373" i="3"/>
  <c r="AQ373" i="3"/>
  <c r="AO373" i="3"/>
  <c r="AN373" i="3"/>
  <c r="AM373" i="3"/>
  <c r="AL373" i="3"/>
  <c r="AP373" i="3" s="1"/>
  <c r="AJ373" i="3"/>
  <c r="AI373" i="3"/>
  <c r="AH373" i="3"/>
  <c r="AG373" i="3"/>
  <c r="AE373" i="3"/>
  <c r="AD373" i="3"/>
  <c r="AC373" i="3"/>
  <c r="AB373" i="3"/>
  <c r="AF373" i="3" s="1"/>
  <c r="Z373" i="3"/>
  <c r="Y373" i="3"/>
  <c r="X373" i="3"/>
  <c r="W373" i="3"/>
  <c r="AA373" i="3" s="1"/>
  <c r="U373" i="3"/>
  <c r="T373" i="3"/>
  <c r="T26" i="2" s="1"/>
  <c r="S373" i="3"/>
  <c r="R373" i="3"/>
  <c r="P373" i="3"/>
  <c r="O373" i="3"/>
  <c r="N373" i="3"/>
  <c r="M373" i="3"/>
  <c r="Q373" i="3" s="1"/>
  <c r="K373" i="3"/>
  <c r="J373" i="3"/>
  <c r="I373" i="3"/>
  <c r="H373" i="3"/>
  <c r="L373" i="3" s="1"/>
  <c r="CC357" i="3"/>
  <c r="CB357" i="3"/>
  <c r="CA357" i="3"/>
  <c r="BZ357" i="3"/>
  <c r="CD357" i="3" s="1"/>
  <c r="BX357" i="3"/>
  <c r="BW357" i="3"/>
  <c r="BV357" i="3"/>
  <c r="BU357" i="3"/>
  <c r="BY357" i="3" s="1"/>
  <c r="BS357" i="3"/>
  <c r="BR357" i="3"/>
  <c r="BQ357" i="3"/>
  <c r="BP357" i="3"/>
  <c r="BN357" i="3"/>
  <c r="BM357" i="3"/>
  <c r="BL357" i="3"/>
  <c r="BK357" i="3"/>
  <c r="BI357" i="3"/>
  <c r="BL25" i="2" s="1"/>
  <c r="BH357" i="3"/>
  <c r="BG357" i="3"/>
  <c r="BF357" i="3"/>
  <c r="BD357" i="3"/>
  <c r="BC357" i="3"/>
  <c r="BB357" i="3"/>
  <c r="BA357" i="3"/>
  <c r="BC25" i="2" s="1"/>
  <c r="BG25" i="2" s="1"/>
  <c r="BH25" i="2" s="1"/>
  <c r="AY357" i="3"/>
  <c r="AX357" i="3"/>
  <c r="AW357" i="3"/>
  <c r="AV357" i="3"/>
  <c r="AZ357" i="3" s="1"/>
  <c r="AT357" i="3"/>
  <c r="AS357" i="3"/>
  <c r="AR357" i="3"/>
  <c r="AQ357" i="3"/>
  <c r="AU357" i="3" s="1"/>
  <c r="AO357" i="3"/>
  <c r="AN357" i="3"/>
  <c r="AM357" i="3"/>
  <c r="AL357" i="3"/>
  <c r="AP357" i="3" s="1"/>
  <c r="AJ357" i="3"/>
  <c r="AI357" i="3"/>
  <c r="AH357" i="3"/>
  <c r="AG357" i="3"/>
  <c r="AK357" i="3" s="1"/>
  <c r="AE357" i="3"/>
  <c r="AD357" i="3"/>
  <c r="AC357" i="3"/>
  <c r="AC25" i="2" s="1"/>
  <c r="AB357" i="3"/>
  <c r="Z357" i="3"/>
  <c r="Y357" i="3"/>
  <c r="X357" i="3"/>
  <c r="W357" i="3"/>
  <c r="AA357" i="3" s="1"/>
  <c r="U357" i="3"/>
  <c r="T357" i="3"/>
  <c r="S357" i="3"/>
  <c r="R357" i="3"/>
  <c r="P357" i="3"/>
  <c r="O357" i="3"/>
  <c r="N357" i="3"/>
  <c r="M357" i="3"/>
  <c r="Q357" i="3" s="1"/>
  <c r="K357" i="3"/>
  <c r="J357" i="3"/>
  <c r="I357" i="3"/>
  <c r="H357" i="3"/>
  <c r="L357" i="3" s="1"/>
  <c r="CC340" i="3"/>
  <c r="CB340" i="3"/>
  <c r="CA340" i="3"/>
  <c r="BZ340" i="3"/>
  <c r="CD340" i="3" s="1"/>
  <c r="BX340" i="3"/>
  <c r="BW340" i="3"/>
  <c r="BV340" i="3"/>
  <c r="BU340" i="3"/>
  <c r="BS340" i="3"/>
  <c r="BR340" i="3"/>
  <c r="BQ340" i="3"/>
  <c r="BP340" i="3"/>
  <c r="BT340" i="3" s="1"/>
  <c r="BN340" i="3"/>
  <c r="BM340" i="3"/>
  <c r="BL340" i="3"/>
  <c r="BK340" i="3"/>
  <c r="BO340" i="3" s="1"/>
  <c r="BI340" i="3"/>
  <c r="BH340" i="3"/>
  <c r="BG340" i="3"/>
  <c r="BF340" i="3"/>
  <c r="BD340" i="3"/>
  <c r="BC340" i="3"/>
  <c r="BB340" i="3"/>
  <c r="BA340" i="3"/>
  <c r="AY340" i="3"/>
  <c r="AX340" i="3"/>
  <c r="AW340" i="3"/>
  <c r="AV340" i="3"/>
  <c r="AT340" i="3"/>
  <c r="AS340" i="3"/>
  <c r="AR340" i="3"/>
  <c r="AQ340" i="3"/>
  <c r="AQ24" i="2" s="1"/>
  <c r="AO340" i="3"/>
  <c r="AN340" i="3"/>
  <c r="AM340" i="3"/>
  <c r="AL340" i="3"/>
  <c r="AP340" i="3" s="1"/>
  <c r="AJ340" i="3"/>
  <c r="AI340" i="3"/>
  <c r="AH340" i="3"/>
  <c r="AG340" i="3"/>
  <c r="AK340" i="3" s="1"/>
  <c r="AE340" i="3"/>
  <c r="AD340" i="3"/>
  <c r="AC340" i="3"/>
  <c r="AB340" i="3"/>
  <c r="AF340" i="3" s="1"/>
  <c r="Z340" i="3"/>
  <c r="Y340" i="3"/>
  <c r="X340" i="3"/>
  <c r="W340" i="3"/>
  <c r="AA340" i="3" s="1"/>
  <c r="U340" i="3"/>
  <c r="T340" i="3"/>
  <c r="S340" i="3"/>
  <c r="S24" i="2" s="1"/>
  <c r="R340" i="3"/>
  <c r="P340" i="3"/>
  <c r="O340" i="3"/>
  <c r="N340" i="3"/>
  <c r="M340" i="3"/>
  <c r="Q340" i="3" s="1"/>
  <c r="K340" i="3"/>
  <c r="J340" i="3"/>
  <c r="I340" i="3"/>
  <c r="H340" i="3"/>
  <c r="CC323" i="3"/>
  <c r="CB323" i="3"/>
  <c r="CA323" i="3"/>
  <c r="BZ323" i="3"/>
  <c r="BX323" i="3"/>
  <c r="BW323" i="3"/>
  <c r="BV323" i="3"/>
  <c r="BU323" i="3"/>
  <c r="BY323" i="3" s="1"/>
  <c r="BS323" i="3"/>
  <c r="BR323" i="3"/>
  <c r="BQ323" i="3"/>
  <c r="BP323" i="3"/>
  <c r="BT323" i="3" s="1"/>
  <c r="BN323" i="3"/>
  <c r="BM323" i="3"/>
  <c r="BL323" i="3"/>
  <c r="BK323" i="3"/>
  <c r="BI323" i="3"/>
  <c r="BH323" i="3"/>
  <c r="BG323" i="3"/>
  <c r="BF323" i="3"/>
  <c r="BJ323" i="3" s="1"/>
  <c r="BD323" i="3"/>
  <c r="BC323" i="3"/>
  <c r="BB323" i="3"/>
  <c r="BA323" i="3"/>
  <c r="BE323" i="3" s="1"/>
  <c r="AY323" i="3"/>
  <c r="AX323" i="3"/>
  <c r="AW323" i="3"/>
  <c r="AV323" i="3"/>
  <c r="AT323" i="3"/>
  <c r="AS323" i="3"/>
  <c r="AR323" i="3"/>
  <c r="AQ323" i="3"/>
  <c r="AO323" i="3"/>
  <c r="AO23" i="2" s="1"/>
  <c r="AN323" i="3"/>
  <c r="AM323" i="3"/>
  <c r="AL323" i="3"/>
  <c r="AJ323" i="3"/>
  <c r="AI323" i="3"/>
  <c r="AH323" i="3"/>
  <c r="AG323" i="3"/>
  <c r="AG23" i="2" s="1"/>
  <c r="AK23" i="2" s="1"/>
  <c r="AE323" i="3"/>
  <c r="AD323" i="3"/>
  <c r="AC323" i="3"/>
  <c r="AB323" i="3"/>
  <c r="AF323" i="3" s="1"/>
  <c r="Z323" i="3"/>
  <c r="Y323" i="3"/>
  <c r="X323" i="3"/>
  <c r="W323" i="3"/>
  <c r="AA323" i="3" s="1"/>
  <c r="U323" i="3"/>
  <c r="T323" i="3"/>
  <c r="S323" i="3"/>
  <c r="R323" i="3"/>
  <c r="V323" i="3" s="1"/>
  <c r="P323" i="3"/>
  <c r="O323" i="3"/>
  <c r="N323" i="3"/>
  <c r="M323" i="3"/>
  <c r="Q323" i="3" s="1"/>
  <c r="K323" i="3"/>
  <c r="J323" i="3"/>
  <c r="I323" i="3"/>
  <c r="I23" i="2" s="1"/>
  <c r="H323" i="3"/>
  <c r="CC282" i="3"/>
  <c r="CB282" i="3"/>
  <c r="CA282" i="3"/>
  <c r="BZ282" i="3"/>
  <c r="BX282" i="3"/>
  <c r="BW282" i="3"/>
  <c r="BV282" i="3"/>
  <c r="BU282" i="3"/>
  <c r="BS282" i="3"/>
  <c r="BR282" i="3"/>
  <c r="BQ282" i="3"/>
  <c r="BP282" i="3"/>
  <c r="BN282" i="3"/>
  <c r="BM282" i="3"/>
  <c r="BL282" i="3"/>
  <c r="BK282" i="3"/>
  <c r="BO282" i="3" s="1"/>
  <c r="BR22" i="2" s="1"/>
  <c r="BI282" i="3"/>
  <c r="BH282" i="3"/>
  <c r="BG282" i="3"/>
  <c r="BF282" i="3"/>
  <c r="BJ282" i="3" s="1"/>
  <c r="BD282" i="3"/>
  <c r="BC282" i="3"/>
  <c r="BB282" i="3"/>
  <c r="BA282" i="3"/>
  <c r="BE282" i="3" s="1"/>
  <c r="AY282" i="3"/>
  <c r="AX282" i="3"/>
  <c r="AW282" i="3"/>
  <c r="AV282" i="3"/>
  <c r="AZ282" i="3" s="1"/>
  <c r="AT282" i="3"/>
  <c r="AS282" i="3"/>
  <c r="AR282" i="3"/>
  <c r="AQ282" i="3"/>
  <c r="AU282" i="3" s="1"/>
  <c r="AO282" i="3"/>
  <c r="AN282" i="3"/>
  <c r="AM282" i="3"/>
  <c r="AM22" i="2" s="1"/>
  <c r="AL282" i="3"/>
  <c r="AJ282" i="3"/>
  <c r="AI282" i="3"/>
  <c r="AH282" i="3"/>
  <c r="AG282" i="3"/>
  <c r="AK282" i="3" s="1"/>
  <c r="AE282" i="3"/>
  <c r="AD282" i="3"/>
  <c r="AC282" i="3"/>
  <c r="AB282" i="3"/>
  <c r="Z282" i="3"/>
  <c r="Y282" i="3"/>
  <c r="X282" i="3"/>
  <c r="W282" i="3"/>
  <c r="AA282" i="3" s="1"/>
  <c r="U282" i="3"/>
  <c r="T282" i="3"/>
  <c r="S282" i="3"/>
  <c r="R282" i="3"/>
  <c r="V282" i="3" s="1"/>
  <c r="P282" i="3"/>
  <c r="O282" i="3"/>
  <c r="N282" i="3"/>
  <c r="M282" i="3"/>
  <c r="K282" i="3"/>
  <c r="J282" i="3"/>
  <c r="I282" i="3"/>
  <c r="H282" i="3"/>
  <c r="L282" i="3" s="1"/>
  <c r="CC274" i="3"/>
  <c r="CB274" i="3"/>
  <c r="CA274" i="3"/>
  <c r="BZ274" i="3"/>
  <c r="CD274" i="3" s="1"/>
  <c r="BX274" i="3"/>
  <c r="BW274" i="3"/>
  <c r="BV274" i="3"/>
  <c r="BU274" i="3"/>
  <c r="BY274" i="3" s="1"/>
  <c r="CB21" i="2" s="1"/>
  <c r="BS274" i="3"/>
  <c r="BR274" i="3"/>
  <c r="BQ274" i="3"/>
  <c r="BP274" i="3"/>
  <c r="BT274" i="3" s="1"/>
  <c r="BW21" i="2" s="1"/>
  <c r="BN274" i="3"/>
  <c r="BM274" i="3"/>
  <c r="BL274" i="3"/>
  <c r="BO21" i="2" s="1"/>
  <c r="BK274" i="3"/>
  <c r="BI274" i="3"/>
  <c r="BH274" i="3"/>
  <c r="BG274" i="3"/>
  <c r="BF274" i="3"/>
  <c r="BJ274" i="3" s="1"/>
  <c r="BD274" i="3"/>
  <c r="BC274" i="3"/>
  <c r="BB274" i="3"/>
  <c r="BA274" i="3"/>
  <c r="AY274" i="3"/>
  <c r="AX274" i="3"/>
  <c r="AW274" i="3"/>
  <c r="AV274" i="3"/>
  <c r="AZ274" i="3" s="1"/>
  <c r="AT274" i="3"/>
  <c r="AS274" i="3"/>
  <c r="AR274" i="3"/>
  <c r="AQ274" i="3"/>
  <c r="AU274" i="3" s="1"/>
  <c r="AO274" i="3"/>
  <c r="AN274" i="3"/>
  <c r="AN21" i="2" s="1"/>
  <c r="AM274" i="3"/>
  <c r="AL274" i="3"/>
  <c r="AJ274" i="3"/>
  <c r="AI274" i="3"/>
  <c r="AH274" i="3"/>
  <c r="AG274" i="3"/>
  <c r="AK274" i="3" s="1"/>
  <c r="AE274" i="3"/>
  <c r="AD274" i="3"/>
  <c r="AC274" i="3"/>
  <c r="AB274" i="3"/>
  <c r="AF274" i="3" s="1"/>
  <c r="Z274" i="3"/>
  <c r="Y274" i="3"/>
  <c r="X274" i="3"/>
  <c r="W274" i="3"/>
  <c r="U274" i="3"/>
  <c r="T274" i="3"/>
  <c r="S274" i="3"/>
  <c r="R274" i="3"/>
  <c r="P274" i="3"/>
  <c r="P21" i="2" s="1"/>
  <c r="O274" i="3"/>
  <c r="N274" i="3"/>
  <c r="M274" i="3"/>
  <c r="K274" i="3"/>
  <c r="J274" i="3"/>
  <c r="I274" i="3"/>
  <c r="H274" i="3"/>
  <c r="H21" i="2" s="1"/>
  <c r="L21" i="2" s="1"/>
  <c r="CC236" i="3"/>
  <c r="CB236" i="3"/>
  <c r="CA236" i="3"/>
  <c r="CD20" i="2" s="1"/>
  <c r="CD42" i="2" s="1"/>
  <c r="BZ236" i="3"/>
  <c r="BX236" i="3"/>
  <c r="BW236" i="3"/>
  <c r="BV236" i="3"/>
  <c r="BU236" i="3"/>
  <c r="BY236" i="3" s="1"/>
  <c r="BS236" i="3"/>
  <c r="BR236" i="3"/>
  <c r="BQ236" i="3"/>
  <c r="BP236" i="3"/>
  <c r="BN236" i="3"/>
  <c r="BM236" i="3"/>
  <c r="BL236" i="3"/>
  <c r="BK236" i="3"/>
  <c r="BO236" i="3" s="1"/>
  <c r="BR20" i="2" s="1"/>
  <c r="BI236" i="3"/>
  <c r="BH236" i="3"/>
  <c r="BG236" i="3"/>
  <c r="BF236" i="3"/>
  <c r="BJ236" i="3" s="1"/>
  <c r="BD236" i="3"/>
  <c r="BC236" i="3"/>
  <c r="BE20" i="2" s="1"/>
  <c r="BG20" i="2" s="1"/>
  <c r="BH20" i="2" s="1"/>
  <c r="BB236" i="3"/>
  <c r="BA236" i="3"/>
  <c r="AY236" i="3"/>
  <c r="AX236" i="3"/>
  <c r="AW236" i="3"/>
  <c r="AV236" i="3"/>
  <c r="AZ236" i="3" s="1"/>
  <c r="AT236" i="3"/>
  <c r="AS236" i="3"/>
  <c r="AR236" i="3"/>
  <c r="AQ236" i="3"/>
  <c r="AU236" i="3" s="1"/>
  <c r="AO236" i="3"/>
  <c r="AN236" i="3"/>
  <c r="AM236" i="3"/>
  <c r="AL236" i="3"/>
  <c r="AJ236" i="3"/>
  <c r="AI236" i="3"/>
  <c r="AH236" i="3"/>
  <c r="AG236" i="3"/>
  <c r="AE236" i="3"/>
  <c r="AD236" i="3"/>
  <c r="AC236" i="3"/>
  <c r="AB236" i="3"/>
  <c r="Z236" i="3"/>
  <c r="Y236" i="3"/>
  <c r="X236" i="3"/>
  <c r="W236" i="3"/>
  <c r="AA236" i="3" s="1"/>
  <c r="U236" i="3"/>
  <c r="T236" i="3"/>
  <c r="S236" i="3"/>
  <c r="R236" i="3"/>
  <c r="V236" i="3" s="1"/>
  <c r="P236" i="3"/>
  <c r="O236" i="3"/>
  <c r="N236" i="3"/>
  <c r="M236" i="3"/>
  <c r="Q236" i="3" s="1"/>
  <c r="K236" i="3"/>
  <c r="J236" i="3"/>
  <c r="I236" i="3"/>
  <c r="H236" i="3"/>
  <c r="L236" i="3" s="1"/>
  <c r="CC225" i="3"/>
  <c r="CB225" i="3"/>
  <c r="CA225" i="3"/>
  <c r="BZ225" i="3"/>
  <c r="BX225" i="3"/>
  <c r="BW225" i="3"/>
  <c r="BV225" i="3"/>
  <c r="BU225" i="3"/>
  <c r="BS225" i="3"/>
  <c r="BV19" i="2" s="1"/>
  <c r="BR225" i="3"/>
  <c r="BQ225" i="3"/>
  <c r="BP225" i="3"/>
  <c r="BN225" i="3"/>
  <c r="BM225" i="3"/>
  <c r="BL225" i="3"/>
  <c r="BK225" i="3"/>
  <c r="BO225" i="3" s="1"/>
  <c r="BR19" i="2" s="1"/>
  <c r="BI225" i="3"/>
  <c r="BH225" i="3"/>
  <c r="BG225" i="3"/>
  <c r="BF225" i="3"/>
  <c r="BJ225" i="3" s="1"/>
  <c r="BD225" i="3"/>
  <c r="BC225" i="3"/>
  <c r="BB225" i="3"/>
  <c r="BA225" i="3"/>
  <c r="BE225" i="3" s="1"/>
  <c r="AY225" i="3"/>
  <c r="AX225" i="3"/>
  <c r="AW225" i="3"/>
  <c r="AV225" i="3"/>
  <c r="AZ225" i="3" s="1"/>
  <c r="AT225" i="3"/>
  <c r="AS225" i="3"/>
  <c r="AR225" i="3"/>
  <c r="AQ225" i="3"/>
  <c r="AU225" i="3" s="1"/>
  <c r="AO225" i="3"/>
  <c r="AN225" i="3"/>
  <c r="AM225" i="3"/>
  <c r="AM19" i="2" s="1"/>
  <c r="AL225" i="3"/>
  <c r="AJ225" i="3"/>
  <c r="AI225" i="3"/>
  <c r="AH225" i="3"/>
  <c r="AG225" i="3"/>
  <c r="AK225" i="3" s="1"/>
  <c r="AE225" i="3"/>
  <c r="AD225" i="3"/>
  <c r="AC225" i="3"/>
  <c r="AB225" i="3"/>
  <c r="Z225" i="3"/>
  <c r="Y225" i="3"/>
  <c r="X225" i="3"/>
  <c r="W225" i="3"/>
  <c r="AA225" i="3" s="1"/>
  <c r="U225" i="3"/>
  <c r="T225" i="3"/>
  <c r="S225" i="3"/>
  <c r="R225" i="3"/>
  <c r="V225" i="3" s="1"/>
  <c r="P225" i="3"/>
  <c r="O225" i="3"/>
  <c r="O19" i="2" s="1"/>
  <c r="Q19" i="2" s="1"/>
  <c r="N225" i="3"/>
  <c r="M225" i="3"/>
  <c r="K225" i="3"/>
  <c r="J225" i="3"/>
  <c r="I225" i="3"/>
  <c r="H225" i="3"/>
  <c r="L225" i="3" s="1"/>
  <c r="CC195" i="3"/>
  <c r="CB195" i="3"/>
  <c r="CA195" i="3"/>
  <c r="BZ195" i="3"/>
  <c r="CD195" i="3" s="1"/>
  <c r="CG18" i="2" s="1"/>
  <c r="BX195" i="3"/>
  <c r="BW195" i="3"/>
  <c r="BV195" i="3"/>
  <c r="BU195" i="3"/>
  <c r="BY195" i="3" s="1"/>
  <c r="BS195" i="3"/>
  <c r="BR195" i="3"/>
  <c r="BU18" i="2" s="1"/>
  <c r="BQ195" i="3"/>
  <c r="BP195" i="3"/>
  <c r="BN195" i="3"/>
  <c r="BM195" i="3"/>
  <c r="BL195" i="3"/>
  <c r="BK195" i="3"/>
  <c r="BO195" i="3" s="1"/>
  <c r="BI195" i="3"/>
  <c r="BH195" i="3"/>
  <c r="BG195" i="3"/>
  <c r="BF195" i="3"/>
  <c r="BJ195" i="3" s="1"/>
  <c r="BM18" i="2" s="1"/>
  <c r="BD195" i="3"/>
  <c r="BC195" i="3"/>
  <c r="BB195" i="3"/>
  <c r="BA195" i="3"/>
  <c r="AY195" i="3"/>
  <c r="AX195" i="3"/>
  <c r="AW195" i="3"/>
  <c r="AV195" i="3"/>
  <c r="AT195" i="3"/>
  <c r="AT18" i="2" s="1"/>
  <c r="AS195" i="3"/>
  <c r="AR195" i="3"/>
  <c r="AQ195" i="3"/>
  <c r="AO195" i="3"/>
  <c r="AN195" i="3"/>
  <c r="AM195" i="3"/>
  <c r="AL195" i="3"/>
  <c r="AL18" i="2" s="1"/>
  <c r="AP18" i="2" s="1"/>
  <c r="AJ195" i="3"/>
  <c r="AI195" i="3"/>
  <c r="AH195" i="3"/>
  <c r="AG195" i="3"/>
  <c r="AK195" i="3" s="1"/>
  <c r="AE195" i="3"/>
  <c r="AD195" i="3"/>
  <c r="AC195" i="3"/>
  <c r="AB195" i="3"/>
  <c r="AF195" i="3" s="1"/>
  <c r="Z195" i="3"/>
  <c r="Y195" i="3"/>
  <c r="X195" i="3"/>
  <c r="W195" i="3"/>
  <c r="AA195" i="3" s="1"/>
  <c r="U195" i="3"/>
  <c r="T195" i="3"/>
  <c r="S195" i="3"/>
  <c r="R195" i="3"/>
  <c r="V195" i="3" s="1"/>
  <c r="P195" i="3"/>
  <c r="O195" i="3"/>
  <c r="N195" i="3"/>
  <c r="N18" i="2" s="1"/>
  <c r="M195" i="3"/>
  <c r="K195" i="3"/>
  <c r="J195" i="3"/>
  <c r="I195" i="3"/>
  <c r="H195" i="3"/>
  <c r="L195" i="3" s="1"/>
  <c r="CC192" i="3"/>
  <c r="CB192" i="3"/>
  <c r="CA192" i="3"/>
  <c r="BZ192" i="3"/>
  <c r="CD192" i="3" s="1"/>
  <c r="CG17" i="2" s="1"/>
  <c r="BX192" i="3"/>
  <c r="BW192" i="3"/>
  <c r="BV192" i="3"/>
  <c r="BU192" i="3"/>
  <c r="BY192" i="3" s="1"/>
  <c r="BS192" i="3"/>
  <c r="BR192" i="3"/>
  <c r="BQ192" i="3"/>
  <c r="BP192" i="3"/>
  <c r="BN192" i="3"/>
  <c r="BM192" i="3"/>
  <c r="BL192" i="3"/>
  <c r="BK192" i="3"/>
  <c r="BO192" i="3" s="1"/>
  <c r="BI192" i="3"/>
  <c r="BH192" i="3"/>
  <c r="BG192" i="3"/>
  <c r="BF192" i="3"/>
  <c r="BJ192" i="3" s="1"/>
  <c r="BM17" i="2" s="1"/>
  <c r="BD192" i="3"/>
  <c r="BC192" i="3"/>
  <c r="BB192" i="3"/>
  <c r="BA192" i="3"/>
  <c r="AY192" i="3"/>
  <c r="AX192" i="3"/>
  <c r="AW192" i="3"/>
  <c r="AV192" i="3"/>
  <c r="AT192" i="3"/>
  <c r="AT17" i="2" s="1"/>
  <c r="AS192" i="3"/>
  <c r="AR192" i="3"/>
  <c r="AQ192" i="3"/>
  <c r="AO192" i="3"/>
  <c r="AN192" i="3"/>
  <c r="AM192" i="3"/>
  <c r="AL192" i="3"/>
  <c r="AL17" i="2" s="1"/>
  <c r="AJ192" i="3"/>
  <c r="AI192" i="3"/>
  <c r="AH192" i="3"/>
  <c r="AG192" i="3"/>
  <c r="AK192" i="3" s="1"/>
  <c r="AE192" i="3"/>
  <c r="AD192" i="3"/>
  <c r="AC192" i="3"/>
  <c r="AB192" i="3"/>
  <c r="AF192" i="3" s="1"/>
  <c r="AF17" i="2" s="1"/>
  <c r="Z192" i="3"/>
  <c r="Y192" i="3"/>
  <c r="X192" i="3"/>
  <c r="W192" i="3"/>
  <c r="AA192" i="3" s="1"/>
  <c r="AA17" i="2" s="1"/>
  <c r="U192" i="3"/>
  <c r="T192" i="3"/>
  <c r="S192" i="3"/>
  <c r="R192" i="3"/>
  <c r="V192" i="3" s="1"/>
  <c r="V17" i="2" s="1"/>
  <c r="P192" i="3"/>
  <c r="O192" i="3"/>
  <c r="N192" i="3"/>
  <c r="N17" i="2" s="1"/>
  <c r="M192" i="3"/>
  <c r="K192" i="3"/>
  <c r="J192" i="3"/>
  <c r="I192" i="3"/>
  <c r="H192" i="3"/>
  <c r="L192" i="3" s="1"/>
  <c r="CC174" i="3"/>
  <c r="CB174" i="3"/>
  <c r="CA174" i="3"/>
  <c r="BZ174" i="3"/>
  <c r="BX174" i="3"/>
  <c r="BW174" i="3"/>
  <c r="BV174" i="3"/>
  <c r="BU174" i="3"/>
  <c r="BY174" i="3" s="1"/>
  <c r="CB16" i="2" s="1"/>
  <c r="BS174" i="3"/>
  <c r="BR174" i="3"/>
  <c r="BQ174" i="3"/>
  <c r="BP174" i="3"/>
  <c r="BT174" i="3" s="1"/>
  <c r="BN174" i="3"/>
  <c r="BM174" i="3"/>
  <c r="BP16" i="2" s="1"/>
  <c r="BL174" i="3"/>
  <c r="BK174" i="3"/>
  <c r="BI174" i="3"/>
  <c r="BH174" i="3"/>
  <c r="BG174" i="3"/>
  <c r="BF174" i="3"/>
  <c r="BJ174" i="3" s="1"/>
  <c r="BD174" i="3"/>
  <c r="BC174" i="3"/>
  <c r="BB174" i="3"/>
  <c r="BA174" i="3"/>
  <c r="BE174" i="3" s="1"/>
  <c r="AY174" i="3"/>
  <c r="AX174" i="3"/>
  <c r="AW174" i="3"/>
  <c r="AV174" i="3"/>
  <c r="AT174" i="3"/>
  <c r="AS174" i="3"/>
  <c r="AR174" i="3"/>
  <c r="AQ174" i="3"/>
  <c r="AO174" i="3"/>
  <c r="AO16" i="2" s="1"/>
  <c r="AN174" i="3"/>
  <c r="AM174" i="3"/>
  <c r="AL174" i="3"/>
  <c r="AJ174" i="3"/>
  <c r="AI174" i="3"/>
  <c r="AH174" i="3"/>
  <c r="AG174" i="3"/>
  <c r="AK174" i="3" s="1"/>
  <c r="AE174" i="3"/>
  <c r="AD174" i="3"/>
  <c r="AC174" i="3"/>
  <c r="AB174" i="3"/>
  <c r="AF174" i="3" s="1"/>
  <c r="Z174" i="3"/>
  <c r="Y174" i="3"/>
  <c r="X174" i="3"/>
  <c r="W174" i="3"/>
  <c r="AA174" i="3" s="1"/>
  <c r="U174" i="3"/>
  <c r="T174" i="3"/>
  <c r="S174" i="3"/>
  <c r="R174" i="3"/>
  <c r="V174" i="3" s="1"/>
  <c r="P174" i="3"/>
  <c r="O174" i="3"/>
  <c r="N174" i="3"/>
  <c r="M174" i="3"/>
  <c r="Q174" i="3" s="1"/>
  <c r="K174" i="3"/>
  <c r="J174" i="3"/>
  <c r="I174" i="3"/>
  <c r="I16" i="2" s="1"/>
  <c r="H174" i="3"/>
  <c r="CC161" i="3"/>
  <c r="CB161" i="3"/>
  <c r="CA161" i="3"/>
  <c r="BZ161" i="3"/>
  <c r="CD161" i="3" s="1"/>
  <c r="BX161" i="3"/>
  <c r="BW161" i="3"/>
  <c r="BV161" i="3"/>
  <c r="BU161" i="3"/>
  <c r="BY161" i="3" s="1"/>
  <c r="CB15" i="2" s="1"/>
  <c r="BS161" i="3"/>
  <c r="BR161" i="3"/>
  <c r="BQ161" i="3"/>
  <c r="BP161" i="3"/>
  <c r="BT161" i="3" s="1"/>
  <c r="BW15" i="2" s="1"/>
  <c r="BN161" i="3"/>
  <c r="BM161" i="3"/>
  <c r="BL161" i="3"/>
  <c r="BK161" i="3"/>
  <c r="BO161" i="3" s="1"/>
  <c r="BR15" i="2" s="1"/>
  <c r="BI161" i="3"/>
  <c r="BH161" i="3"/>
  <c r="BG161" i="3"/>
  <c r="BJ15" i="2" s="1"/>
  <c r="BF161" i="3"/>
  <c r="BD161" i="3"/>
  <c r="BC161" i="3"/>
  <c r="BB161" i="3"/>
  <c r="BA161" i="3"/>
  <c r="BE161" i="3" s="1"/>
  <c r="AY161" i="3"/>
  <c r="AX161" i="3"/>
  <c r="AW161" i="3"/>
  <c r="AV161" i="3"/>
  <c r="AT161" i="3"/>
  <c r="AS161" i="3"/>
  <c r="AR161" i="3"/>
  <c r="AQ161" i="3"/>
  <c r="AU161" i="3" s="1"/>
  <c r="AO161" i="3"/>
  <c r="AN161" i="3"/>
  <c r="AM161" i="3"/>
  <c r="AL161" i="3"/>
  <c r="AP161" i="3" s="1"/>
  <c r="AJ161" i="3"/>
  <c r="AI161" i="3"/>
  <c r="AI15" i="2" s="1"/>
  <c r="AH161" i="3"/>
  <c r="AG161" i="3"/>
  <c r="AE161" i="3"/>
  <c r="AD161" i="3"/>
  <c r="AC161" i="3"/>
  <c r="AB161" i="3"/>
  <c r="AF161" i="3" s="1"/>
  <c r="Z161" i="3"/>
  <c r="Y161" i="3"/>
  <c r="X161" i="3"/>
  <c r="W161" i="3"/>
  <c r="AA161" i="3" s="1"/>
  <c r="U161" i="3"/>
  <c r="T161" i="3"/>
  <c r="S161" i="3"/>
  <c r="R161" i="3"/>
  <c r="P161" i="3"/>
  <c r="O161" i="3"/>
  <c r="N161" i="3"/>
  <c r="M161" i="3"/>
  <c r="K161" i="3"/>
  <c r="K15" i="2" s="1"/>
  <c r="J161" i="3"/>
  <c r="I161" i="3"/>
  <c r="H161" i="3"/>
  <c r="CC151" i="3"/>
  <c r="CB151" i="3"/>
  <c r="CA151" i="3"/>
  <c r="BZ151" i="3"/>
  <c r="CD151" i="3" s="1"/>
  <c r="CG14" i="2" s="1"/>
  <c r="BX151" i="3"/>
  <c r="BW151" i="3"/>
  <c r="BV151" i="3"/>
  <c r="BU151" i="3"/>
  <c r="BY151" i="3" s="1"/>
  <c r="BS151" i="3"/>
  <c r="BR151" i="3"/>
  <c r="BU14" i="2" s="1"/>
  <c r="BQ151" i="3"/>
  <c r="BP151" i="3"/>
  <c r="BN151" i="3"/>
  <c r="BM151" i="3"/>
  <c r="BL151" i="3"/>
  <c r="BK151" i="3"/>
  <c r="BO151" i="3" s="1"/>
  <c r="BI151" i="3"/>
  <c r="BH151" i="3"/>
  <c r="BG151" i="3"/>
  <c r="BF151" i="3"/>
  <c r="BJ151" i="3" s="1"/>
  <c r="BM14" i="2" s="1"/>
  <c r="BD151" i="3"/>
  <c r="BC151" i="3"/>
  <c r="BB151" i="3"/>
  <c r="BA151" i="3"/>
  <c r="AY151" i="3"/>
  <c r="AX151" i="3"/>
  <c r="AW151" i="3"/>
  <c r="AV151" i="3"/>
  <c r="AT151" i="3"/>
  <c r="AT14" i="2" s="1"/>
  <c r="AS151" i="3"/>
  <c r="AR151" i="3"/>
  <c r="AQ151" i="3"/>
  <c r="AO151" i="3"/>
  <c r="AN151" i="3"/>
  <c r="AM151" i="3"/>
  <c r="AL151" i="3"/>
  <c r="AL14" i="2" s="1"/>
  <c r="AP14" i="2" s="1"/>
  <c r="AJ151" i="3"/>
  <c r="AI151" i="3"/>
  <c r="AH151" i="3"/>
  <c r="AG151" i="3"/>
  <c r="AK151" i="3" s="1"/>
  <c r="AE151" i="3"/>
  <c r="AD151" i="3"/>
  <c r="AC151" i="3"/>
  <c r="AB151" i="3"/>
  <c r="AF151" i="3" s="1"/>
  <c r="Z151" i="3"/>
  <c r="Y151" i="3"/>
  <c r="X151" i="3"/>
  <c r="W151" i="3"/>
  <c r="AA151" i="3" s="1"/>
  <c r="U151" i="3"/>
  <c r="T151" i="3"/>
  <c r="S151" i="3"/>
  <c r="R151" i="3"/>
  <c r="V151" i="3" s="1"/>
  <c r="P151" i="3"/>
  <c r="O151" i="3"/>
  <c r="N151" i="3"/>
  <c r="N14" i="2" s="1"/>
  <c r="M151" i="3"/>
  <c r="K151" i="3"/>
  <c r="J151" i="3"/>
  <c r="I151" i="3"/>
  <c r="H151" i="3"/>
  <c r="L151" i="3" s="1"/>
  <c r="CC131" i="3"/>
  <c r="CB131" i="3"/>
  <c r="CA131" i="3"/>
  <c r="BZ131" i="3"/>
  <c r="CD131" i="3" s="1"/>
  <c r="BX131" i="3"/>
  <c r="BW131" i="3"/>
  <c r="BZ13" i="2" s="1"/>
  <c r="BV131" i="3"/>
  <c r="BU131" i="3"/>
  <c r="BS131" i="3"/>
  <c r="BR131" i="3"/>
  <c r="BQ131" i="3"/>
  <c r="BP131" i="3"/>
  <c r="BT131" i="3" s="1"/>
  <c r="BN131" i="3"/>
  <c r="BM131" i="3"/>
  <c r="BL131" i="3"/>
  <c r="BK131" i="3"/>
  <c r="BO131" i="3" s="1"/>
  <c r="BR13" i="2" s="1"/>
  <c r="BI131" i="3"/>
  <c r="BH131" i="3"/>
  <c r="BG131" i="3"/>
  <c r="BF131" i="3"/>
  <c r="BD131" i="3"/>
  <c r="BC131" i="3"/>
  <c r="BB131" i="3"/>
  <c r="BA131" i="3"/>
  <c r="AY131" i="3"/>
  <c r="AZ13" i="2" s="1"/>
  <c r="AX131" i="3"/>
  <c r="AW131" i="3"/>
  <c r="AV131" i="3"/>
  <c r="AT131" i="3"/>
  <c r="AS131" i="3"/>
  <c r="AR131" i="3"/>
  <c r="AQ131" i="3"/>
  <c r="AU131" i="3" s="1"/>
  <c r="AO131" i="3"/>
  <c r="AN131" i="3"/>
  <c r="AM131" i="3"/>
  <c r="AL131" i="3"/>
  <c r="AP131" i="3" s="1"/>
  <c r="AJ131" i="3"/>
  <c r="AI131" i="3"/>
  <c r="AH131" i="3"/>
  <c r="AG131" i="3"/>
  <c r="AK131" i="3" s="1"/>
  <c r="AE131" i="3"/>
  <c r="AD131" i="3"/>
  <c r="AC131" i="3"/>
  <c r="AB131" i="3"/>
  <c r="AF131" i="3" s="1"/>
  <c r="Z131" i="3"/>
  <c r="Y131" i="3"/>
  <c r="X131" i="3"/>
  <c r="W131" i="3"/>
  <c r="AA131" i="3" s="1"/>
  <c r="U131" i="3"/>
  <c r="T131" i="3"/>
  <c r="S131" i="3"/>
  <c r="S13" i="2" s="1"/>
  <c r="R131" i="3"/>
  <c r="P131" i="3"/>
  <c r="O131" i="3"/>
  <c r="N131" i="3"/>
  <c r="M131" i="3"/>
  <c r="Q131" i="3" s="1"/>
  <c r="K131" i="3"/>
  <c r="J131" i="3"/>
  <c r="I131" i="3"/>
  <c r="H131" i="3"/>
  <c r="CC117" i="3"/>
  <c r="CB117" i="3"/>
  <c r="CA117" i="3"/>
  <c r="BZ117" i="3"/>
  <c r="CD117" i="3" s="1"/>
  <c r="CG12" i="2" s="1"/>
  <c r="BX117" i="3"/>
  <c r="BW117" i="3"/>
  <c r="BV117" i="3"/>
  <c r="BY12" i="2" s="1"/>
  <c r="BU117" i="3"/>
  <c r="BS117" i="3"/>
  <c r="BR117" i="3"/>
  <c r="BQ117" i="3"/>
  <c r="BP117" i="3"/>
  <c r="BT117" i="3" s="1"/>
  <c r="BN117" i="3"/>
  <c r="BM117" i="3"/>
  <c r="BL117" i="3"/>
  <c r="BK117" i="3"/>
  <c r="BI117" i="3"/>
  <c r="BH117" i="3"/>
  <c r="BG117" i="3"/>
  <c r="BF117" i="3"/>
  <c r="BJ117" i="3" s="1"/>
  <c r="BM12" i="2" s="1"/>
  <c r="BD117" i="3"/>
  <c r="BC117" i="3"/>
  <c r="BB117" i="3"/>
  <c r="BA117" i="3"/>
  <c r="BE117" i="3" s="1"/>
  <c r="AY117" i="3"/>
  <c r="AX117" i="3"/>
  <c r="AW117" i="3"/>
  <c r="AV117" i="3"/>
  <c r="AT117" i="3"/>
  <c r="AS117" i="3"/>
  <c r="AR117" i="3"/>
  <c r="AQ117" i="3"/>
  <c r="AU117" i="3" s="1"/>
  <c r="AO117" i="3"/>
  <c r="AN117" i="3"/>
  <c r="AM117" i="3"/>
  <c r="AL117" i="3"/>
  <c r="AP117" i="3" s="1"/>
  <c r="AJ117" i="3"/>
  <c r="AI117" i="3"/>
  <c r="AH117" i="3"/>
  <c r="AG117" i="3"/>
  <c r="AE117" i="3"/>
  <c r="AD117" i="3"/>
  <c r="AC117" i="3"/>
  <c r="AB117" i="3"/>
  <c r="Z117" i="3"/>
  <c r="Z12" i="2" s="1"/>
  <c r="Y117" i="3"/>
  <c r="X117" i="3"/>
  <c r="W117" i="3"/>
  <c r="U117" i="3"/>
  <c r="T117" i="3"/>
  <c r="S117" i="3"/>
  <c r="R117" i="3"/>
  <c r="R12" i="2" s="1"/>
  <c r="P117" i="3"/>
  <c r="O117" i="3"/>
  <c r="N117" i="3"/>
  <c r="M117" i="3"/>
  <c r="Q117" i="3" s="1"/>
  <c r="K117" i="3"/>
  <c r="J117" i="3"/>
  <c r="I117" i="3"/>
  <c r="H117" i="3"/>
  <c r="L117" i="3" s="1"/>
  <c r="CC107" i="3"/>
  <c r="CB107" i="3"/>
  <c r="CA107" i="3"/>
  <c r="BZ107" i="3"/>
  <c r="CD107" i="3" s="1"/>
  <c r="BX107" i="3"/>
  <c r="BW107" i="3"/>
  <c r="BV107" i="3"/>
  <c r="BU107" i="3"/>
  <c r="BY107" i="3" s="1"/>
  <c r="CB11" i="2" s="1"/>
  <c r="BS107" i="3"/>
  <c r="BR107" i="3"/>
  <c r="BQ107" i="3"/>
  <c r="BP107" i="3"/>
  <c r="BN107" i="3"/>
  <c r="BM107" i="3"/>
  <c r="BL107" i="3"/>
  <c r="BK107" i="3"/>
  <c r="BI107" i="3"/>
  <c r="BL11" i="2" s="1"/>
  <c r="BH107" i="3"/>
  <c r="BG107" i="3"/>
  <c r="BF107" i="3"/>
  <c r="BD107" i="3"/>
  <c r="BC107" i="3"/>
  <c r="BB107" i="3"/>
  <c r="BA107" i="3"/>
  <c r="BC11" i="2" s="1"/>
  <c r="BG11" i="2" s="1"/>
  <c r="BH11" i="2" s="1"/>
  <c r="AY107" i="3"/>
  <c r="AX107" i="3"/>
  <c r="AW107" i="3"/>
  <c r="AV107" i="3"/>
  <c r="AZ107" i="3" s="1"/>
  <c r="AT107" i="3"/>
  <c r="AS107" i="3"/>
  <c r="AR107" i="3"/>
  <c r="AQ107" i="3"/>
  <c r="AU107" i="3" s="1"/>
  <c r="AO107" i="3"/>
  <c r="AN107" i="3"/>
  <c r="AM107" i="3"/>
  <c r="AL107" i="3"/>
  <c r="AP107" i="3" s="1"/>
  <c r="AJ107" i="3"/>
  <c r="AI107" i="3"/>
  <c r="AH107" i="3"/>
  <c r="AG107" i="3"/>
  <c r="AK107" i="3" s="1"/>
  <c r="AE107" i="3"/>
  <c r="AD107" i="3"/>
  <c r="AC107" i="3"/>
  <c r="AB107" i="3"/>
  <c r="Z107" i="3"/>
  <c r="Y107" i="3"/>
  <c r="X107" i="3"/>
  <c r="W107" i="3"/>
  <c r="AA107" i="3" s="1"/>
  <c r="U107" i="3"/>
  <c r="T107" i="3"/>
  <c r="S107" i="3"/>
  <c r="R107" i="3"/>
  <c r="P107" i="3"/>
  <c r="O107" i="3"/>
  <c r="N107" i="3"/>
  <c r="M107" i="3"/>
  <c r="Q107" i="3" s="1"/>
  <c r="K107" i="3"/>
  <c r="J107" i="3"/>
  <c r="I107" i="3"/>
  <c r="H107" i="3"/>
  <c r="L107" i="3" s="1"/>
  <c r="CC92" i="3"/>
  <c r="CB92" i="3"/>
  <c r="CA92" i="3"/>
  <c r="BZ92" i="3"/>
  <c r="BX92" i="3"/>
  <c r="BW92" i="3"/>
  <c r="BV92" i="3"/>
  <c r="BU92" i="3"/>
  <c r="BY92" i="3" s="1"/>
  <c r="CB10" i="2" s="1"/>
  <c r="BS92" i="3"/>
  <c r="BR92" i="3"/>
  <c r="BQ92" i="3"/>
  <c r="BP92" i="3"/>
  <c r="BT92" i="3" s="1"/>
  <c r="BN92" i="3"/>
  <c r="BM92" i="3"/>
  <c r="BP10" i="2" s="1"/>
  <c r="BL92" i="3"/>
  <c r="BK92" i="3"/>
  <c r="BI92" i="3"/>
  <c r="BH92" i="3"/>
  <c r="BG92" i="3"/>
  <c r="BF92" i="3"/>
  <c r="BJ92" i="3" s="1"/>
  <c r="BD92" i="3"/>
  <c r="BC92" i="3"/>
  <c r="BB92" i="3"/>
  <c r="BA92" i="3"/>
  <c r="BE92" i="3" s="1"/>
  <c r="AY92" i="3"/>
  <c r="AX92" i="3"/>
  <c r="AW92" i="3"/>
  <c r="AV92" i="3"/>
  <c r="AT92" i="3"/>
  <c r="AS92" i="3"/>
  <c r="AR92" i="3"/>
  <c r="AQ92" i="3"/>
  <c r="AO92" i="3"/>
  <c r="AO10" i="2" s="1"/>
  <c r="AN92" i="3"/>
  <c r="AM92" i="3"/>
  <c r="AL92" i="3"/>
  <c r="AJ92" i="3"/>
  <c r="AI92" i="3"/>
  <c r="AH92" i="3"/>
  <c r="AG92" i="3"/>
  <c r="AK92" i="3" s="1"/>
  <c r="AE92" i="3"/>
  <c r="AD92" i="3"/>
  <c r="AC92" i="3"/>
  <c r="AB92" i="3"/>
  <c r="AF92" i="3" s="1"/>
  <c r="Z92" i="3"/>
  <c r="Y92" i="3"/>
  <c r="X92" i="3"/>
  <c r="W92" i="3"/>
  <c r="AA92" i="3" s="1"/>
  <c r="U92" i="3"/>
  <c r="T92" i="3"/>
  <c r="S92" i="3"/>
  <c r="R92" i="3"/>
  <c r="V92" i="3" s="1"/>
  <c r="P92" i="3"/>
  <c r="O92" i="3"/>
  <c r="N92" i="3"/>
  <c r="M92" i="3"/>
  <c r="Q92" i="3" s="1"/>
  <c r="K92" i="3"/>
  <c r="J92" i="3"/>
  <c r="I92" i="3"/>
  <c r="I10" i="2" s="1"/>
  <c r="H92" i="3"/>
  <c r="CC70" i="3"/>
  <c r="CB70" i="3"/>
  <c r="CE9" i="2" s="1"/>
  <c r="CA70" i="3"/>
  <c r="BZ70" i="3"/>
  <c r="BX70" i="3"/>
  <c r="BW70" i="3"/>
  <c r="BV70" i="3"/>
  <c r="BU70" i="3"/>
  <c r="BY70" i="3" s="1"/>
  <c r="BS70" i="3"/>
  <c r="BR70" i="3"/>
  <c r="BQ70" i="3"/>
  <c r="BP70" i="3"/>
  <c r="BT70" i="3" s="1"/>
  <c r="BW9" i="2" s="1"/>
  <c r="BN70" i="3"/>
  <c r="BM70" i="3"/>
  <c r="BL70" i="3"/>
  <c r="BK70" i="3"/>
  <c r="BI70" i="3"/>
  <c r="BH70" i="3"/>
  <c r="BG70" i="3"/>
  <c r="BF70" i="3"/>
  <c r="BD70" i="3"/>
  <c r="BF9" i="2" s="1"/>
  <c r="BC70" i="3"/>
  <c r="BB70" i="3"/>
  <c r="BA70" i="3"/>
  <c r="AY70" i="3"/>
  <c r="AX70" i="3"/>
  <c r="AW70" i="3"/>
  <c r="AV70" i="3"/>
  <c r="AZ70" i="3" s="1"/>
  <c r="AT70" i="3"/>
  <c r="AS70" i="3"/>
  <c r="AR70" i="3"/>
  <c r="AQ70" i="3"/>
  <c r="AU70" i="3" s="1"/>
  <c r="AO70" i="3"/>
  <c r="AN70" i="3"/>
  <c r="AM70" i="3"/>
  <c r="AL70" i="3"/>
  <c r="AP70" i="3" s="1"/>
  <c r="AJ70" i="3"/>
  <c r="AI70" i="3"/>
  <c r="AH70" i="3"/>
  <c r="AG70" i="3"/>
  <c r="AK70" i="3" s="1"/>
  <c r="AE70" i="3"/>
  <c r="AD70" i="3"/>
  <c r="AC70" i="3"/>
  <c r="AB70" i="3"/>
  <c r="AF70" i="3" s="1"/>
  <c r="Z70" i="3"/>
  <c r="Y70" i="3"/>
  <c r="X70" i="3"/>
  <c r="X9" i="2" s="1"/>
  <c r="W70" i="3"/>
  <c r="U70" i="3"/>
  <c r="T70" i="3"/>
  <c r="S70" i="3"/>
  <c r="R70" i="3"/>
  <c r="V70" i="3" s="1"/>
  <c r="P70" i="3"/>
  <c r="O70" i="3"/>
  <c r="N70" i="3"/>
  <c r="M70" i="3"/>
  <c r="K70" i="3"/>
  <c r="J70" i="3"/>
  <c r="I70" i="3"/>
  <c r="H70" i="3"/>
  <c r="L70" i="3" s="1"/>
  <c r="CC34" i="3"/>
  <c r="CC33" i="3" s="1"/>
  <c r="CB34" i="3"/>
  <c r="CB33" i="3" s="1"/>
  <c r="CA34" i="3"/>
  <c r="BZ34" i="3"/>
  <c r="CD34" i="3" s="1"/>
  <c r="BX34" i="3"/>
  <c r="BW34" i="3"/>
  <c r="BW33" i="3" s="1"/>
  <c r="BV34" i="3"/>
  <c r="BU34" i="3"/>
  <c r="BU33" i="3" s="1"/>
  <c r="BS34" i="3"/>
  <c r="BR34" i="3"/>
  <c r="BQ34" i="3"/>
  <c r="BQ33" i="3" s="1"/>
  <c r="BP34" i="3"/>
  <c r="BN34" i="3"/>
  <c r="BM34" i="3"/>
  <c r="BM33" i="3" s="1"/>
  <c r="BL34" i="3"/>
  <c r="BK34" i="3"/>
  <c r="BI34" i="3"/>
  <c r="BI33" i="3" s="1"/>
  <c r="BH34" i="3"/>
  <c r="BH33" i="3" s="1"/>
  <c r="BG34" i="3"/>
  <c r="BF34" i="3"/>
  <c r="BD34" i="3"/>
  <c r="BC34" i="3"/>
  <c r="BB34" i="3"/>
  <c r="BA34" i="3"/>
  <c r="BA33" i="3" s="1"/>
  <c r="AY34" i="3"/>
  <c r="AX34" i="3"/>
  <c r="AW34" i="3"/>
  <c r="AV34" i="3"/>
  <c r="AZ34" i="3" s="1"/>
  <c r="AT34" i="3"/>
  <c r="AS34" i="3"/>
  <c r="AR34" i="3"/>
  <c r="AQ34" i="3"/>
  <c r="AU34" i="3" s="1"/>
  <c r="AO34" i="3"/>
  <c r="AO618" i="3" s="1"/>
  <c r="F12" i="1" s="1"/>
  <c r="AN34" i="3"/>
  <c r="AM34" i="3"/>
  <c r="AL34" i="3"/>
  <c r="AP34" i="3" s="1"/>
  <c r="AJ34" i="3"/>
  <c r="AI34" i="3"/>
  <c r="AH34" i="3"/>
  <c r="AG34" i="3"/>
  <c r="AK34" i="3" s="1"/>
  <c r="AE34" i="3"/>
  <c r="AD34" i="3"/>
  <c r="AC34" i="3"/>
  <c r="AC8" i="2" s="1"/>
  <c r="AB34" i="3"/>
  <c r="Z34" i="3"/>
  <c r="Y34" i="3"/>
  <c r="X34" i="3"/>
  <c r="W34" i="3"/>
  <c r="AA34" i="3" s="1"/>
  <c r="U34" i="3"/>
  <c r="T34" i="3"/>
  <c r="S34" i="3"/>
  <c r="R34" i="3"/>
  <c r="P34" i="3"/>
  <c r="O34" i="3"/>
  <c r="N34" i="3"/>
  <c r="M34" i="3"/>
  <c r="Q34" i="3" s="1"/>
  <c r="K34" i="3"/>
  <c r="J34" i="3"/>
  <c r="I34" i="3"/>
  <c r="I618" i="3" s="1"/>
  <c r="D18" i="1" s="1"/>
  <c r="H34" i="3"/>
  <c r="L34" i="3" s="1"/>
  <c r="CA33" i="3"/>
  <c r="BZ33" i="3"/>
  <c r="BX33" i="3"/>
  <c r="BV33" i="3"/>
  <c r="BS33" i="3"/>
  <c r="BR33" i="3"/>
  <c r="BP33" i="3"/>
  <c r="BN33" i="3"/>
  <c r="BL33" i="3"/>
  <c r="BK33" i="3"/>
  <c r="BG33" i="3"/>
  <c r="BF33" i="3"/>
  <c r="A15" i="3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8" i="3" s="1"/>
  <c r="A109" i="3" s="1"/>
  <c r="A110" i="3" s="1"/>
  <c r="A111" i="3" s="1"/>
  <c r="A112" i="3" s="1"/>
  <c r="A113" i="3" s="1"/>
  <c r="A114" i="3" s="1"/>
  <c r="A115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2" i="3" s="1"/>
  <c r="A153" i="3" s="1"/>
  <c r="A154" i="3" s="1"/>
  <c r="A155" i="3" s="1"/>
  <c r="A156" i="3" s="1"/>
  <c r="A157" i="3" s="1"/>
  <c r="A158" i="3" s="1"/>
  <c r="A159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3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6" i="3" s="1"/>
  <c r="A227" i="3" s="1"/>
  <c r="A228" i="3" s="1"/>
  <c r="A229" i="3" s="1"/>
  <c r="A230" i="3" s="1"/>
  <c r="A231" i="3" s="1"/>
  <c r="A232" i="3" s="1"/>
  <c r="A233" i="3" s="1"/>
  <c r="A234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5" i="3" s="1"/>
  <c r="A276" i="3" s="1"/>
  <c r="A277" i="3" s="1"/>
  <c r="A278" i="3" s="1"/>
  <c r="A279" i="3" s="1"/>
  <c r="A280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7" i="3" s="1"/>
  <c r="A388" i="3" s="1"/>
  <c r="A389" i="3" s="1"/>
  <c r="A390" i="3" s="1"/>
  <c r="A391" i="3" s="1"/>
  <c r="A392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3" i="3" s="1"/>
  <c r="A414" i="3" s="1"/>
  <c r="A415" i="3" s="1"/>
  <c r="A416" i="3" s="1"/>
  <c r="A417" i="3" s="1"/>
  <c r="A418" i="3" s="1"/>
  <c r="A419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5" i="3" s="1"/>
  <c r="A466" i="3" s="1"/>
  <c r="A467" i="3" s="1"/>
  <c r="A468" i="3" s="1"/>
  <c r="A469" i="3" s="1"/>
  <c r="A470" i="3" s="1"/>
  <c r="A471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11" i="3"/>
  <c r="A12" i="3" s="1"/>
  <c r="A13" i="3" s="1"/>
  <c r="A14" i="3" s="1"/>
  <c r="A10" i="3"/>
  <c r="CC8" i="3"/>
  <c r="CB8" i="3"/>
  <c r="CE7" i="2" s="1"/>
  <c r="CE42" i="2" s="1"/>
  <c r="CA8" i="3"/>
  <c r="CA7" i="3" s="1"/>
  <c r="BZ8" i="3"/>
  <c r="BX8" i="3"/>
  <c r="BW8" i="3"/>
  <c r="BV8" i="3"/>
  <c r="BV7" i="3" s="1"/>
  <c r="BU8" i="3"/>
  <c r="BY8" i="3" s="1"/>
  <c r="BS8" i="3"/>
  <c r="BR8" i="3"/>
  <c r="BQ8" i="3"/>
  <c r="BP8" i="3"/>
  <c r="BN8" i="3"/>
  <c r="BM8" i="3"/>
  <c r="BL8" i="3"/>
  <c r="BK8" i="3"/>
  <c r="BI8" i="3"/>
  <c r="BH8" i="3"/>
  <c r="BG8" i="3"/>
  <c r="BG7" i="3" s="1"/>
  <c r="BF8" i="3"/>
  <c r="BD8" i="3"/>
  <c r="BC8" i="3"/>
  <c r="BB8" i="3"/>
  <c r="BB7" i="3" s="1"/>
  <c r="BA8" i="3"/>
  <c r="AY8" i="3"/>
  <c r="AX8" i="3"/>
  <c r="AW8" i="3"/>
  <c r="AV8" i="3"/>
  <c r="AV618" i="3" s="1"/>
  <c r="C10" i="1" s="1"/>
  <c r="AT8" i="3"/>
  <c r="AS8" i="3"/>
  <c r="AR8" i="3"/>
  <c r="AR618" i="3" s="1"/>
  <c r="AQ8" i="3"/>
  <c r="AO8" i="3"/>
  <c r="AN8" i="3"/>
  <c r="AM8" i="3"/>
  <c r="AL8" i="3"/>
  <c r="AJ8" i="3"/>
  <c r="AJ618" i="3" s="1"/>
  <c r="AI8" i="3"/>
  <c r="AH8" i="3"/>
  <c r="AG8" i="3"/>
  <c r="AG618" i="3" s="1"/>
  <c r="AE8" i="3"/>
  <c r="AD8" i="3"/>
  <c r="AC8" i="3"/>
  <c r="AB8" i="3"/>
  <c r="AB618" i="3" s="1"/>
  <c r="Z8" i="3"/>
  <c r="Y8" i="3"/>
  <c r="X8" i="3"/>
  <c r="X618" i="3" s="1"/>
  <c r="D15" i="1" s="1"/>
  <c r="W8" i="3"/>
  <c r="U8" i="3"/>
  <c r="T8" i="3"/>
  <c r="S8" i="3"/>
  <c r="R8" i="3"/>
  <c r="P8" i="3"/>
  <c r="O8" i="3"/>
  <c r="N8" i="3"/>
  <c r="M8" i="3"/>
  <c r="K8" i="3"/>
  <c r="J8" i="3"/>
  <c r="I8" i="3"/>
  <c r="H8" i="3"/>
  <c r="CC7" i="3"/>
  <c r="BZ7" i="3"/>
  <c r="BW7" i="3"/>
  <c r="BU7" i="3"/>
  <c r="BS7" i="3"/>
  <c r="BR7" i="3"/>
  <c r="BQ7" i="3"/>
  <c r="BP7" i="3"/>
  <c r="BN7" i="3"/>
  <c r="BM7" i="3"/>
  <c r="BK7" i="3"/>
  <c r="BI7" i="3"/>
  <c r="BF7" i="3"/>
  <c r="BC7" i="3"/>
  <c r="BA7" i="3"/>
  <c r="F3" i="3"/>
  <c r="G42" i="2"/>
  <c r="F42" i="2"/>
  <c r="CF40" i="2"/>
  <c r="CE40" i="2"/>
  <c r="CD40" i="2"/>
  <c r="CC40" i="2"/>
  <c r="CB40" i="2"/>
  <c r="CA40" i="2"/>
  <c r="BZ40" i="2"/>
  <c r="BY40" i="2"/>
  <c r="BX40" i="2"/>
  <c r="BV40" i="2"/>
  <c r="BU40" i="2"/>
  <c r="BT40" i="2"/>
  <c r="BS40" i="2"/>
  <c r="BQ40" i="2"/>
  <c r="BP40" i="2"/>
  <c r="BO40" i="2"/>
  <c r="BN40" i="2"/>
  <c r="BM40" i="2"/>
  <c r="BL40" i="2"/>
  <c r="BK40" i="2"/>
  <c r="BJ40" i="2"/>
  <c r="BI40" i="2"/>
  <c r="BF40" i="2"/>
  <c r="BE40" i="2"/>
  <c r="BD40" i="2"/>
  <c r="BC40" i="2"/>
  <c r="AZ40" i="2"/>
  <c r="AY40" i="2"/>
  <c r="AX40" i="2"/>
  <c r="AW40" i="2"/>
  <c r="BA40" i="2" s="1"/>
  <c r="BB40" i="2" s="1"/>
  <c r="AT40" i="2"/>
  <c r="AS40" i="2"/>
  <c r="AR40" i="2"/>
  <c r="AQ40" i="2"/>
  <c r="AU40" i="2" s="1"/>
  <c r="AV40" i="2" s="1"/>
  <c r="AO40" i="2"/>
  <c r="AN40" i="2"/>
  <c r="AM40" i="2"/>
  <c r="AL40" i="2"/>
  <c r="AP40" i="2" s="1"/>
  <c r="AJ40" i="2"/>
  <c r="AI40" i="2"/>
  <c r="AH40" i="2"/>
  <c r="AG40" i="2"/>
  <c r="AE40" i="2"/>
  <c r="AD40" i="2"/>
  <c r="AC40" i="2"/>
  <c r="AB40" i="2"/>
  <c r="AF40" i="2" s="1"/>
  <c r="Z40" i="2"/>
  <c r="Y40" i="2"/>
  <c r="X40" i="2"/>
  <c r="W40" i="2"/>
  <c r="U40" i="2"/>
  <c r="T40" i="2"/>
  <c r="S40" i="2"/>
  <c r="R40" i="2"/>
  <c r="V40" i="2" s="1"/>
  <c r="P40" i="2"/>
  <c r="O40" i="2"/>
  <c r="N40" i="2"/>
  <c r="M40" i="2"/>
  <c r="Q40" i="2" s="1"/>
  <c r="K40" i="2"/>
  <c r="J40" i="2"/>
  <c r="I40" i="2"/>
  <c r="H40" i="2"/>
  <c r="CG39" i="2"/>
  <c r="CF39" i="2"/>
  <c r="CE39" i="2"/>
  <c r="CD39" i="2"/>
  <c r="CC39" i="2"/>
  <c r="CA39" i="2"/>
  <c r="BZ39" i="2"/>
  <c r="BY39" i="2"/>
  <c r="BX39" i="2"/>
  <c r="BU39" i="2"/>
  <c r="BT39" i="2"/>
  <c r="BS39" i="2"/>
  <c r="BQ39" i="2"/>
  <c r="BP39" i="2"/>
  <c r="BO39" i="2"/>
  <c r="BL39" i="2"/>
  <c r="BK39" i="2"/>
  <c r="BJ39" i="2"/>
  <c r="BI39" i="2"/>
  <c r="BF39" i="2"/>
  <c r="BE39" i="2"/>
  <c r="BD39" i="2"/>
  <c r="BC39" i="2"/>
  <c r="AZ39" i="2"/>
  <c r="AY39" i="2"/>
  <c r="AX39" i="2"/>
  <c r="AW39" i="2"/>
  <c r="AT39" i="2"/>
  <c r="AS39" i="2"/>
  <c r="AR39" i="2"/>
  <c r="AQ39" i="2"/>
  <c r="AU39" i="2" s="1"/>
  <c r="AV39" i="2" s="1"/>
  <c r="AO39" i="2"/>
  <c r="AN39" i="2"/>
  <c r="AM39" i="2"/>
  <c r="AL39" i="2"/>
  <c r="AP39" i="2" s="1"/>
  <c r="AJ39" i="2"/>
  <c r="AI39" i="2"/>
  <c r="AH39" i="2"/>
  <c r="AG39" i="2"/>
  <c r="AK39" i="2" s="1"/>
  <c r="AE39" i="2"/>
  <c r="AD39" i="2"/>
  <c r="AC39" i="2"/>
  <c r="AB39" i="2"/>
  <c r="AF39" i="2" s="1"/>
  <c r="Z39" i="2"/>
  <c r="Y39" i="2"/>
  <c r="X39" i="2"/>
  <c r="W39" i="2"/>
  <c r="U39" i="2"/>
  <c r="T39" i="2"/>
  <c r="R39" i="2"/>
  <c r="V39" i="2" s="1"/>
  <c r="P39" i="2"/>
  <c r="O39" i="2"/>
  <c r="M39" i="2"/>
  <c r="L39" i="2"/>
  <c r="K39" i="2"/>
  <c r="J39" i="2"/>
  <c r="H39" i="2"/>
  <c r="CF38" i="2"/>
  <c r="CE38" i="2"/>
  <c r="CD38" i="2"/>
  <c r="CC38" i="2"/>
  <c r="BZ38" i="2"/>
  <c r="BY38" i="2"/>
  <c r="BX38" i="2"/>
  <c r="BV38" i="2"/>
  <c r="BU38" i="2"/>
  <c r="BT38" i="2"/>
  <c r="BR38" i="2"/>
  <c r="BQ38" i="2"/>
  <c r="BP38" i="2"/>
  <c r="BO38" i="2"/>
  <c r="BN38" i="2"/>
  <c r="BL38" i="2"/>
  <c r="BK38" i="2"/>
  <c r="BJ38" i="2"/>
  <c r="BI38" i="2"/>
  <c r="BF38" i="2"/>
  <c r="BE38" i="2"/>
  <c r="BD38" i="2"/>
  <c r="BC38" i="2"/>
  <c r="BG38" i="2" s="1"/>
  <c r="BH38" i="2" s="1"/>
  <c r="AZ38" i="2"/>
  <c r="AY38" i="2"/>
  <c r="AX38" i="2"/>
  <c r="AW38" i="2"/>
  <c r="AT38" i="2"/>
  <c r="AS38" i="2"/>
  <c r="AR38" i="2"/>
  <c r="AQ38" i="2"/>
  <c r="AO38" i="2"/>
  <c r="AN38" i="2"/>
  <c r="AM38" i="2"/>
  <c r="AL38" i="2"/>
  <c r="AP38" i="2" s="1"/>
  <c r="AJ38" i="2"/>
  <c r="AI38" i="2"/>
  <c r="AH38" i="2"/>
  <c r="AG38" i="2"/>
  <c r="AK38" i="2" s="1"/>
  <c r="AE38" i="2"/>
  <c r="AD38" i="2"/>
  <c r="AC38" i="2"/>
  <c r="AB38" i="2"/>
  <c r="AF38" i="2" s="1"/>
  <c r="Z38" i="2"/>
  <c r="Y38" i="2"/>
  <c r="X38" i="2"/>
  <c r="W38" i="2"/>
  <c r="AA38" i="2" s="1"/>
  <c r="U38" i="2"/>
  <c r="T38" i="2"/>
  <c r="S38" i="2"/>
  <c r="R38" i="2"/>
  <c r="V38" i="2" s="1"/>
  <c r="P38" i="2"/>
  <c r="O38" i="2"/>
  <c r="N38" i="2"/>
  <c r="M38" i="2"/>
  <c r="K38" i="2"/>
  <c r="J38" i="2"/>
  <c r="I38" i="2"/>
  <c r="H38" i="2"/>
  <c r="L38" i="2" s="1"/>
  <c r="CF37" i="2"/>
  <c r="CE37" i="2"/>
  <c r="CC37" i="2"/>
  <c r="CB37" i="2"/>
  <c r="CA37" i="2"/>
  <c r="BZ37" i="2"/>
  <c r="BY37" i="2"/>
  <c r="BX37" i="2"/>
  <c r="BW37" i="2"/>
  <c r="BV37" i="2"/>
  <c r="BU37" i="2"/>
  <c r="BT37" i="2"/>
  <c r="BS37" i="2"/>
  <c r="BQ37" i="2"/>
  <c r="BP37" i="2"/>
  <c r="BO37" i="2"/>
  <c r="BN37" i="2"/>
  <c r="BL37" i="2"/>
  <c r="BK37" i="2"/>
  <c r="BJ37" i="2"/>
  <c r="BI37" i="2"/>
  <c r="BF37" i="2"/>
  <c r="BD37" i="2"/>
  <c r="BC37" i="2"/>
  <c r="AZ37" i="2"/>
  <c r="AY37" i="2"/>
  <c r="AX37" i="2"/>
  <c r="AW37" i="2"/>
  <c r="BA37" i="2" s="1"/>
  <c r="BB37" i="2" s="1"/>
  <c r="AT37" i="2"/>
  <c r="AS37" i="2"/>
  <c r="AR37" i="2"/>
  <c r="AQ37" i="2"/>
  <c r="AO37" i="2"/>
  <c r="AN37" i="2"/>
  <c r="AM37" i="2"/>
  <c r="AL37" i="2"/>
  <c r="AJ37" i="2"/>
  <c r="AI37" i="2"/>
  <c r="AH37" i="2"/>
  <c r="AG37" i="2"/>
  <c r="AF37" i="2"/>
  <c r="AD37" i="2"/>
  <c r="AC37" i="2"/>
  <c r="AB37" i="2"/>
  <c r="Z37" i="2"/>
  <c r="Y37" i="2"/>
  <c r="X37" i="2"/>
  <c r="U37" i="2"/>
  <c r="T37" i="2"/>
  <c r="S37" i="2"/>
  <c r="R37" i="2"/>
  <c r="P37" i="2"/>
  <c r="O37" i="2"/>
  <c r="N37" i="2"/>
  <c r="M37" i="2"/>
  <c r="Q37" i="2" s="1"/>
  <c r="K37" i="2"/>
  <c r="J37" i="2"/>
  <c r="I37" i="2"/>
  <c r="H37" i="2"/>
  <c r="L37" i="2" s="1"/>
  <c r="CG36" i="2"/>
  <c r="CF36" i="2"/>
  <c r="CE36" i="2"/>
  <c r="CD36" i="2"/>
  <c r="CC36" i="2"/>
  <c r="CA36" i="2"/>
  <c r="BZ36" i="2"/>
  <c r="BY36" i="2"/>
  <c r="BX36" i="2"/>
  <c r="BV36" i="2"/>
  <c r="BU36" i="2"/>
  <c r="BT36" i="2"/>
  <c r="BS36" i="2"/>
  <c r="BQ36" i="2"/>
  <c r="BP36" i="2"/>
  <c r="BO36" i="2"/>
  <c r="BN36" i="2"/>
  <c r="BK36" i="2"/>
  <c r="BJ36" i="2"/>
  <c r="BI36" i="2"/>
  <c r="BF36" i="2"/>
  <c r="BE36" i="2"/>
  <c r="BD36" i="2"/>
  <c r="AZ36" i="2"/>
  <c r="AY36" i="2"/>
  <c r="AX36" i="2"/>
  <c r="AW36" i="2"/>
  <c r="BA36" i="2" s="1"/>
  <c r="BB36" i="2" s="1"/>
  <c r="AT36" i="2"/>
  <c r="AS36" i="2"/>
  <c r="AR36" i="2"/>
  <c r="AQ36" i="2"/>
  <c r="AU36" i="2" s="1"/>
  <c r="AV36" i="2" s="1"/>
  <c r="AO36" i="2"/>
  <c r="AN36" i="2"/>
  <c r="AM36" i="2"/>
  <c r="AL36" i="2"/>
  <c r="AP36" i="2" s="1"/>
  <c r="AJ36" i="2"/>
  <c r="AI36" i="2"/>
  <c r="AH36" i="2"/>
  <c r="AG36" i="2"/>
  <c r="AE36" i="2"/>
  <c r="AD36" i="2"/>
  <c r="AB36" i="2"/>
  <c r="AF36" i="2" s="1"/>
  <c r="Z36" i="2"/>
  <c r="Y36" i="2"/>
  <c r="X36" i="2"/>
  <c r="W36" i="2"/>
  <c r="AA36" i="2" s="1"/>
  <c r="U36" i="2"/>
  <c r="T36" i="2"/>
  <c r="S36" i="2"/>
  <c r="R36" i="2"/>
  <c r="V36" i="2" s="1"/>
  <c r="P36" i="2"/>
  <c r="O36" i="2"/>
  <c r="N36" i="2"/>
  <c r="M36" i="2"/>
  <c r="K36" i="2"/>
  <c r="J36" i="2"/>
  <c r="I36" i="2"/>
  <c r="H36" i="2"/>
  <c r="L36" i="2" s="1"/>
  <c r="CF35" i="2"/>
  <c r="CE35" i="2"/>
  <c r="CC35" i="2"/>
  <c r="CB35" i="2"/>
  <c r="CA35" i="2"/>
  <c r="BZ35" i="2"/>
  <c r="BY35" i="2"/>
  <c r="BX35" i="2"/>
  <c r="BV35" i="2"/>
  <c r="BU35" i="2"/>
  <c r="BT35" i="2"/>
  <c r="BS35" i="2"/>
  <c r="BQ35" i="2"/>
  <c r="BP35" i="2"/>
  <c r="BO35" i="2"/>
  <c r="BN35" i="2"/>
  <c r="BM35" i="2"/>
  <c r="BL35" i="2"/>
  <c r="BK35" i="2"/>
  <c r="BJ35" i="2"/>
  <c r="BI35" i="2"/>
  <c r="BF35" i="2"/>
  <c r="BD35" i="2"/>
  <c r="BC35" i="2"/>
  <c r="AZ35" i="2"/>
  <c r="AY35" i="2"/>
  <c r="AX35" i="2"/>
  <c r="AW35" i="2"/>
  <c r="BA35" i="2" s="1"/>
  <c r="BB35" i="2" s="1"/>
  <c r="AT35" i="2"/>
  <c r="AS35" i="2"/>
  <c r="AR35" i="2"/>
  <c r="AQ35" i="2"/>
  <c r="AO35" i="2"/>
  <c r="AN35" i="2"/>
  <c r="AM35" i="2"/>
  <c r="AL35" i="2"/>
  <c r="AJ35" i="2"/>
  <c r="AI35" i="2"/>
  <c r="AH35" i="2"/>
  <c r="AG35" i="2"/>
  <c r="AF35" i="2"/>
  <c r="AD35" i="2"/>
  <c r="AC35" i="2"/>
  <c r="AB35" i="2"/>
  <c r="Z35" i="2"/>
  <c r="Y35" i="2"/>
  <c r="X35" i="2"/>
  <c r="U35" i="2"/>
  <c r="T35" i="2"/>
  <c r="S35" i="2"/>
  <c r="R35" i="2"/>
  <c r="P35" i="2"/>
  <c r="O35" i="2"/>
  <c r="N35" i="2"/>
  <c r="M35" i="2"/>
  <c r="Q35" i="2" s="1"/>
  <c r="K35" i="2"/>
  <c r="J35" i="2"/>
  <c r="I35" i="2"/>
  <c r="H35" i="2"/>
  <c r="L35" i="2" s="1"/>
  <c r="CF34" i="2"/>
  <c r="CE34" i="2"/>
  <c r="CD34" i="2"/>
  <c r="CC34" i="2"/>
  <c r="BZ34" i="2"/>
  <c r="BY34" i="2"/>
  <c r="BX34" i="2"/>
  <c r="BV34" i="2"/>
  <c r="BU34" i="2"/>
  <c r="BT34" i="2"/>
  <c r="BQ34" i="2"/>
  <c r="BP34" i="2"/>
  <c r="BO34" i="2"/>
  <c r="BN34" i="2"/>
  <c r="BL34" i="2"/>
  <c r="BK34" i="2"/>
  <c r="BJ34" i="2"/>
  <c r="BI34" i="2"/>
  <c r="BF34" i="2"/>
  <c r="BE34" i="2"/>
  <c r="BD34" i="2"/>
  <c r="BC34" i="2"/>
  <c r="BG34" i="2" s="1"/>
  <c r="BH34" i="2" s="1"/>
  <c r="AZ34" i="2"/>
  <c r="AY34" i="2"/>
  <c r="AX34" i="2"/>
  <c r="AW34" i="2"/>
  <c r="AT34" i="2"/>
  <c r="AS34" i="2"/>
  <c r="AQ34" i="2"/>
  <c r="AO34" i="2"/>
  <c r="AN34" i="2"/>
  <c r="AM34" i="2"/>
  <c r="AL34" i="2"/>
  <c r="AP34" i="2" s="1"/>
  <c r="AJ34" i="2"/>
  <c r="AI34" i="2"/>
  <c r="AH34" i="2"/>
  <c r="AG34" i="2"/>
  <c r="AE34" i="2"/>
  <c r="AD34" i="2"/>
  <c r="AC34" i="2"/>
  <c r="AB34" i="2"/>
  <c r="Z34" i="2"/>
  <c r="Y34" i="2"/>
  <c r="X34" i="2"/>
  <c r="W34" i="2"/>
  <c r="V34" i="2"/>
  <c r="U34" i="2"/>
  <c r="S34" i="2"/>
  <c r="R34" i="2"/>
  <c r="P34" i="2"/>
  <c r="O34" i="2"/>
  <c r="N34" i="2"/>
  <c r="M34" i="2"/>
  <c r="Q34" i="2" s="1"/>
  <c r="K34" i="2"/>
  <c r="J34" i="2"/>
  <c r="I34" i="2"/>
  <c r="H34" i="2"/>
  <c r="L34" i="2" s="1"/>
  <c r="CF33" i="2"/>
  <c r="CE33" i="2"/>
  <c r="CD33" i="2"/>
  <c r="CC33" i="2"/>
  <c r="CA33" i="2"/>
  <c r="BZ33" i="2"/>
  <c r="BY33" i="2"/>
  <c r="BX33" i="2"/>
  <c r="BW33" i="2"/>
  <c r="BV33" i="2"/>
  <c r="BU33" i="2"/>
  <c r="BT33" i="2"/>
  <c r="BS33" i="2"/>
  <c r="BR33" i="2"/>
  <c r="BQ33" i="2"/>
  <c r="BP33" i="2"/>
  <c r="BO33" i="2"/>
  <c r="BN33" i="2"/>
  <c r="BL33" i="2"/>
  <c r="BK33" i="2"/>
  <c r="BJ33" i="2"/>
  <c r="BI33" i="2"/>
  <c r="BF33" i="2"/>
  <c r="BE33" i="2"/>
  <c r="BD33" i="2"/>
  <c r="BC33" i="2"/>
  <c r="BG33" i="2" s="1"/>
  <c r="BH33" i="2" s="1"/>
  <c r="AZ33" i="2"/>
  <c r="AY33" i="2"/>
  <c r="AX33" i="2"/>
  <c r="AW33" i="2"/>
  <c r="AT33" i="2"/>
  <c r="AS33" i="2"/>
  <c r="AR33" i="2"/>
  <c r="AQ33" i="2"/>
  <c r="AU33" i="2" s="1"/>
  <c r="AV33" i="2" s="1"/>
  <c r="AO33" i="2"/>
  <c r="AN33" i="2"/>
  <c r="AM33" i="2"/>
  <c r="AL33" i="2"/>
  <c r="AP33" i="2" s="1"/>
  <c r="AJ33" i="2"/>
  <c r="AI33" i="2"/>
  <c r="AH33" i="2"/>
  <c r="AG33" i="2"/>
  <c r="AE33" i="2"/>
  <c r="AD33" i="2"/>
  <c r="AC33" i="2"/>
  <c r="AB33" i="2"/>
  <c r="AF33" i="2" s="1"/>
  <c r="AA33" i="2"/>
  <c r="Z33" i="2"/>
  <c r="X33" i="2"/>
  <c r="W33" i="2"/>
  <c r="U33" i="2"/>
  <c r="T33" i="2"/>
  <c r="S33" i="2"/>
  <c r="R33" i="2"/>
  <c r="V33" i="2" s="1"/>
  <c r="P33" i="2"/>
  <c r="O33" i="2"/>
  <c r="N33" i="2"/>
  <c r="M33" i="2"/>
  <c r="Q33" i="2" s="1"/>
  <c r="K33" i="2"/>
  <c r="J33" i="2"/>
  <c r="I33" i="2"/>
  <c r="H33" i="2"/>
  <c r="L33" i="2" s="1"/>
  <c r="CF32" i="2"/>
  <c r="CE32" i="2"/>
  <c r="CD32" i="2"/>
  <c r="CC32" i="2"/>
  <c r="CB32" i="2"/>
  <c r="CA32" i="2"/>
  <c r="BZ32" i="2"/>
  <c r="BY32" i="2"/>
  <c r="BX32" i="2"/>
  <c r="BV32" i="2"/>
  <c r="BU32" i="2"/>
  <c r="BT32" i="2"/>
  <c r="BS32" i="2"/>
  <c r="BR32" i="2"/>
  <c r="BQ32" i="2"/>
  <c r="BP32" i="2"/>
  <c r="BO32" i="2"/>
  <c r="BN32" i="2"/>
  <c r="BM32" i="2"/>
  <c r="BL32" i="2"/>
  <c r="BK32" i="2"/>
  <c r="BJ32" i="2"/>
  <c r="BI32" i="2"/>
  <c r="BF32" i="2"/>
  <c r="BE32" i="2"/>
  <c r="BD32" i="2"/>
  <c r="BC32" i="2"/>
  <c r="AZ32" i="2"/>
  <c r="AY32" i="2"/>
  <c r="AX32" i="2"/>
  <c r="AW32" i="2"/>
  <c r="BA32" i="2" s="1"/>
  <c r="BB32" i="2" s="1"/>
  <c r="AT32" i="2"/>
  <c r="AS32" i="2"/>
  <c r="AR32" i="2"/>
  <c r="AQ32" i="2"/>
  <c r="AO32" i="2"/>
  <c r="AN32" i="2"/>
  <c r="AM32" i="2"/>
  <c r="AL32" i="2"/>
  <c r="AP32" i="2" s="1"/>
  <c r="AJ32" i="2"/>
  <c r="AI32" i="2"/>
  <c r="AH32" i="2"/>
  <c r="AG32" i="2"/>
  <c r="AK32" i="2" s="1"/>
  <c r="AF32" i="2"/>
  <c r="AD32" i="2"/>
  <c r="AC32" i="2"/>
  <c r="AB32" i="2"/>
  <c r="Z32" i="2"/>
  <c r="Y32" i="2"/>
  <c r="X32" i="2"/>
  <c r="U32" i="2"/>
  <c r="T32" i="2"/>
  <c r="S32" i="2"/>
  <c r="R32" i="2"/>
  <c r="V32" i="2" s="1"/>
  <c r="P32" i="2"/>
  <c r="O32" i="2"/>
  <c r="N32" i="2"/>
  <c r="M32" i="2"/>
  <c r="Q32" i="2" s="1"/>
  <c r="K32" i="2"/>
  <c r="J32" i="2"/>
  <c r="I32" i="2"/>
  <c r="H32" i="2"/>
  <c r="L32" i="2" s="1"/>
  <c r="CF31" i="2"/>
  <c r="CE31" i="2"/>
  <c r="CD31" i="2"/>
  <c r="CC31" i="2"/>
  <c r="CA31" i="2"/>
  <c r="BZ31" i="2"/>
  <c r="BY31" i="2"/>
  <c r="BX31" i="2"/>
  <c r="BV31" i="2"/>
  <c r="BU31" i="2"/>
  <c r="BT31" i="2"/>
  <c r="BS31" i="2"/>
  <c r="BQ31" i="2"/>
  <c r="BP31" i="2"/>
  <c r="BO31" i="2"/>
  <c r="BN31" i="2"/>
  <c r="BL31" i="2"/>
  <c r="BK31" i="2"/>
  <c r="BJ31" i="2"/>
  <c r="BI31" i="2"/>
  <c r="BF31" i="2"/>
  <c r="BE31" i="2"/>
  <c r="BD31" i="2"/>
  <c r="BC31" i="2"/>
  <c r="BG31" i="2" s="1"/>
  <c r="BH31" i="2" s="1"/>
  <c r="AZ31" i="2"/>
  <c r="AY31" i="2"/>
  <c r="AX31" i="2"/>
  <c r="AW31" i="2"/>
  <c r="AT31" i="2"/>
  <c r="AS31" i="2"/>
  <c r="AR31" i="2"/>
  <c r="AQ31" i="2"/>
  <c r="AU31" i="2" s="1"/>
  <c r="AV31" i="2" s="1"/>
  <c r="AO31" i="2"/>
  <c r="AN31" i="2"/>
  <c r="AM31" i="2"/>
  <c r="AL31" i="2"/>
  <c r="AP31" i="2" s="1"/>
  <c r="AJ31" i="2"/>
  <c r="AI31" i="2"/>
  <c r="AH31" i="2"/>
  <c r="AG31" i="2"/>
  <c r="AE31" i="2"/>
  <c r="AD31" i="2"/>
  <c r="AC31" i="2"/>
  <c r="AB31" i="2"/>
  <c r="AF31" i="2" s="1"/>
  <c r="Z31" i="2"/>
  <c r="Y31" i="2"/>
  <c r="X31" i="2"/>
  <c r="W31" i="2"/>
  <c r="AA31" i="2" s="1"/>
  <c r="U31" i="2"/>
  <c r="T31" i="2"/>
  <c r="S31" i="2"/>
  <c r="R31" i="2"/>
  <c r="V31" i="2" s="1"/>
  <c r="P31" i="2"/>
  <c r="N31" i="2"/>
  <c r="M31" i="2"/>
  <c r="K31" i="2"/>
  <c r="J31" i="2"/>
  <c r="I31" i="2"/>
  <c r="H31" i="2"/>
  <c r="L31" i="2" s="1"/>
  <c r="CF30" i="2"/>
  <c r="CD30" i="2"/>
  <c r="CC30" i="2"/>
  <c r="CB30" i="2"/>
  <c r="CA30" i="2"/>
  <c r="BZ30" i="2"/>
  <c r="BY30" i="2"/>
  <c r="BX30" i="2"/>
  <c r="BV30" i="2"/>
  <c r="BU30" i="2"/>
  <c r="BT30" i="2"/>
  <c r="BS30" i="2"/>
  <c r="BQ30" i="2"/>
  <c r="BP30" i="2"/>
  <c r="BO30" i="2"/>
  <c r="BN30" i="2"/>
  <c r="BL30" i="2"/>
  <c r="BK30" i="2"/>
  <c r="BJ30" i="2"/>
  <c r="BI30" i="2"/>
  <c r="BE30" i="2"/>
  <c r="BD30" i="2"/>
  <c r="BC30" i="2"/>
  <c r="AZ30" i="2"/>
  <c r="AY30" i="2"/>
  <c r="AX30" i="2"/>
  <c r="AW30" i="2"/>
  <c r="BA30" i="2" s="1"/>
  <c r="BB30" i="2" s="1"/>
  <c r="AT30" i="2"/>
  <c r="AS30" i="2"/>
  <c r="AR30" i="2"/>
  <c r="AQ30" i="2"/>
  <c r="AO30" i="2"/>
  <c r="AN30" i="2"/>
  <c r="AM30" i="2"/>
  <c r="AL30" i="2"/>
  <c r="AP30" i="2" s="1"/>
  <c r="AJ30" i="2"/>
  <c r="AI30" i="2"/>
  <c r="AH30" i="2"/>
  <c r="AG30" i="2"/>
  <c r="AK30" i="2" s="1"/>
  <c r="AF30" i="2"/>
  <c r="AE30" i="2"/>
  <c r="AD30" i="2"/>
  <c r="AC30" i="2"/>
  <c r="AB30" i="2"/>
  <c r="Z30" i="2"/>
  <c r="Y30" i="2"/>
  <c r="X30" i="2"/>
  <c r="W30" i="2"/>
  <c r="AA30" i="2" s="1"/>
  <c r="U30" i="2"/>
  <c r="T30" i="2"/>
  <c r="S30" i="2"/>
  <c r="R30" i="2"/>
  <c r="V30" i="2" s="1"/>
  <c r="P30" i="2"/>
  <c r="O30" i="2"/>
  <c r="N30" i="2"/>
  <c r="M30" i="2"/>
  <c r="Q30" i="2" s="1"/>
  <c r="K30" i="2"/>
  <c r="J30" i="2"/>
  <c r="I30" i="2"/>
  <c r="H30" i="2"/>
  <c r="L30" i="2" s="1"/>
  <c r="CF29" i="2"/>
  <c r="CE29" i="2"/>
  <c r="CD29" i="2"/>
  <c r="CB29" i="2"/>
  <c r="CA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L29" i="2"/>
  <c r="BK29" i="2"/>
  <c r="BJ29" i="2"/>
  <c r="BI29" i="2"/>
  <c r="BF29" i="2"/>
  <c r="BE29" i="2"/>
  <c r="BC29" i="2"/>
  <c r="BG29" i="2" s="1"/>
  <c r="BH29" i="2" s="1"/>
  <c r="AZ29" i="2"/>
  <c r="AY29" i="2"/>
  <c r="AX29" i="2"/>
  <c r="AW29" i="2"/>
  <c r="BA29" i="2" s="1"/>
  <c r="BB29" i="2" s="1"/>
  <c r="AT29" i="2"/>
  <c r="AS29" i="2"/>
  <c r="AR29" i="2"/>
  <c r="AQ29" i="2"/>
  <c r="AU29" i="2" s="1"/>
  <c r="AV29" i="2" s="1"/>
  <c r="AO29" i="2"/>
  <c r="AN29" i="2"/>
  <c r="AM29" i="2"/>
  <c r="AL29" i="2"/>
  <c r="AP29" i="2" s="1"/>
  <c r="AJ29" i="2"/>
  <c r="AI29" i="2"/>
  <c r="AH29" i="2"/>
  <c r="AG29" i="2"/>
  <c r="AE29" i="2"/>
  <c r="AD29" i="2"/>
  <c r="AC29" i="2"/>
  <c r="AB29" i="2"/>
  <c r="AF29" i="2" s="1"/>
  <c r="Z29" i="2"/>
  <c r="Y29" i="2"/>
  <c r="X29" i="2"/>
  <c r="W29" i="2"/>
  <c r="AA29" i="2" s="1"/>
  <c r="U29" i="2"/>
  <c r="T29" i="2"/>
  <c r="S29" i="2"/>
  <c r="R29" i="2"/>
  <c r="V29" i="2" s="1"/>
  <c r="P29" i="2"/>
  <c r="O29" i="2"/>
  <c r="N29" i="2"/>
  <c r="M29" i="2"/>
  <c r="K29" i="2"/>
  <c r="J29" i="2"/>
  <c r="I29" i="2"/>
  <c r="H29" i="2"/>
  <c r="L29" i="2" s="1"/>
  <c r="CF28" i="2"/>
  <c r="CE28" i="2"/>
  <c r="CD28" i="2"/>
  <c r="CC28" i="2"/>
  <c r="CA28" i="2"/>
  <c r="BZ28" i="2"/>
  <c r="BY28" i="2"/>
  <c r="BX28" i="2"/>
  <c r="BV28" i="2"/>
  <c r="BU28" i="2"/>
  <c r="BT28" i="2"/>
  <c r="BS28" i="2"/>
  <c r="BR28" i="2"/>
  <c r="BQ28" i="2"/>
  <c r="BP28" i="2"/>
  <c r="BO28" i="2"/>
  <c r="BN28" i="2"/>
  <c r="BM28" i="2"/>
  <c r="BL28" i="2"/>
  <c r="BK28" i="2"/>
  <c r="BJ28" i="2"/>
  <c r="BI28" i="2"/>
  <c r="BF28" i="2"/>
  <c r="BE28" i="2"/>
  <c r="BD28" i="2"/>
  <c r="BC28" i="2"/>
  <c r="BG28" i="2" s="1"/>
  <c r="BH28" i="2" s="1"/>
  <c r="AZ28" i="2"/>
  <c r="AY28" i="2"/>
  <c r="AX28" i="2"/>
  <c r="AW28" i="2"/>
  <c r="BA28" i="2" s="1"/>
  <c r="BB28" i="2" s="1"/>
  <c r="AT28" i="2"/>
  <c r="AS28" i="2"/>
  <c r="AR28" i="2"/>
  <c r="AQ28" i="2"/>
  <c r="AO28" i="2"/>
  <c r="AN28" i="2"/>
  <c r="AM28" i="2"/>
  <c r="AL28" i="2"/>
  <c r="AP28" i="2" s="1"/>
  <c r="AJ28" i="2"/>
  <c r="AI28" i="2"/>
  <c r="AH28" i="2"/>
  <c r="AG28" i="2"/>
  <c r="AK28" i="2" s="1"/>
  <c r="AE28" i="2"/>
  <c r="AD28" i="2"/>
  <c r="AC28" i="2"/>
  <c r="AB28" i="2"/>
  <c r="AF28" i="2" s="1"/>
  <c r="Z28" i="2"/>
  <c r="Y28" i="2"/>
  <c r="X28" i="2"/>
  <c r="W28" i="2"/>
  <c r="U28" i="2"/>
  <c r="T28" i="2"/>
  <c r="S28" i="2"/>
  <c r="R28" i="2"/>
  <c r="V28" i="2" s="1"/>
  <c r="P28" i="2"/>
  <c r="O28" i="2"/>
  <c r="N28" i="2"/>
  <c r="M28" i="2"/>
  <c r="Q28" i="2" s="1"/>
  <c r="K28" i="2"/>
  <c r="J28" i="2"/>
  <c r="I28" i="2"/>
  <c r="H28" i="2"/>
  <c r="L28" i="2" s="1"/>
  <c r="CF27" i="2"/>
  <c r="CE27" i="2"/>
  <c r="CD27" i="2"/>
  <c r="CC27" i="2"/>
  <c r="CA27" i="2"/>
  <c r="BZ27" i="2"/>
  <c r="BX27" i="2"/>
  <c r="BW27" i="2"/>
  <c r="BV27" i="2"/>
  <c r="BU27" i="2"/>
  <c r="BT27" i="2"/>
  <c r="BS27" i="2"/>
  <c r="BQ27" i="2"/>
  <c r="BP27" i="2"/>
  <c r="BO27" i="2"/>
  <c r="BN27" i="2"/>
  <c r="BL27" i="2"/>
  <c r="BK27" i="2"/>
  <c r="BJ27" i="2"/>
  <c r="BI27" i="2"/>
  <c r="BF27" i="2"/>
  <c r="BE27" i="2"/>
  <c r="BD27" i="2"/>
  <c r="BC27" i="2"/>
  <c r="BG27" i="2" s="1"/>
  <c r="BH27" i="2" s="1"/>
  <c r="AZ27" i="2"/>
  <c r="AY27" i="2"/>
  <c r="AX27" i="2"/>
  <c r="AW27" i="2"/>
  <c r="AT27" i="2"/>
  <c r="AS27" i="2"/>
  <c r="AR27" i="2"/>
  <c r="AQ27" i="2"/>
  <c r="AU27" i="2" s="1"/>
  <c r="AV27" i="2" s="1"/>
  <c r="AO27" i="2"/>
  <c r="AN27" i="2"/>
  <c r="AM27" i="2"/>
  <c r="AL27" i="2"/>
  <c r="AP27" i="2" s="1"/>
  <c r="AJ27" i="2"/>
  <c r="AI27" i="2"/>
  <c r="AH27" i="2"/>
  <c r="AG27" i="2"/>
  <c r="AE27" i="2"/>
  <c r="AD27" i="2"/>
  <c r="AC27" i="2"/>
  <c r="AB27" i="2"/>
  <c r="AF27" i="2" s="1"/>
  <c r="Z27" i="2"/>
  <c r="Y27" i="2"/>
  <c r="X27" i="2"/>
  <c r="W27" i="2"/>
  <c r="AA27" i="2" s="1"/>
  <c r="U27" i="2"/>
  <c r="T27" i="2"/>
  <c r="S27" i="2"/>
  <c r="R27" i="2"/>
  <c r="V27" i="2" s="1"/>
  <c r="P27" i="2"/>
  <c r="O27" i="2"/>
  <c r="N27" i="2"/>
  <c r="M27" i="2"/>
  <c r="Q27" i="2" s="1"/>
  <c r="K27" i="2"/>
  <c r="J27" i="2"/>
  <c r="I27" i="2"/>
  <c r="H27" i="2"/>
  <c r="L27" i="2" s="1"/>
  <c r="CF26" i="2"/>
  <c r="CE26" i="2"/>
  <c r="CD26" i="2"/>
  <c r="CC26" i="2"/>
  <c r="BZ26" i="2"/>
  <c r="BY26" i="2"/>
  <c r="BX26" i="2"/>
  <c r="BV26" i="2"/>
  <c r="BU26" i="2"/>
  <c r="BT26" i="2"/>
  <c r="BR26" i="2"/>
  <c r="BQ26" i="2"/>
  <c r="BP26" i="2"/>
  <c r="BO26" i="2"/>
  <c r="BN26" i="2"/>
  <c r="BM26" i="2"/>
  <c r="BL26" i="2"/>
  <c r="BK26" i="2"/>
  <c r="BJ26" i="2"/>
  <c r="BI26" i="2"/>
  <c r="BF26" i="2"/>
  <c r="BE26" i="2"/>
  <c r="BD26" i="2"/>
  <c r="BC26" i="2"/>
  <c r="BG26" i="2" s="1"/>
  <c r="BH26" i="2" s="1"/>
  <c r="AZ26" i="2"/>
  <c r="AY26" i="2"/>
  <c r="AX26" i="2"/>
  <c r="AW26" i="2"/>
  <c r="BA26" i="2" s="1"/>
  <c r="BB26" i="2" s="1"/>
  <c r="AT26" i="2"/>
  <c r="AS26" i="2"/>
  <c r="AR26" i="2"/>
  <c r="AQ26" i="2"/>
  <c r="AO26" i="2"/>
  <c r="AN26" i="2"/>
  <c r="AM26" i="2"/>
  <c r="AL26" i="2"/>
  <c r="AP26" i="2" s="1"/>
  <c r="AJ26" i="2"/>
  <c r="AI26" i="2"/>
  <c r="AH26" i="2"/>
  <c r="AH42" i="2" s="1"/>
  <c r="AG26" i="2"/>
  <c r="AK26" i="2" s="1"/>
  <c r="AE26" i="2"/>
  <c r="AD26" i="2"/>
  <c r="AC26" i="2"/>
  <c r="AB26" i="2"/>
  <c r="AF26" i="2" s="1"/>
  <c r="Z26" i="2"/>
  <c r="Y26" i="2"/>
  <c r="X26" i="2"/>
  <c r="W26" i="2"/>
  <c r="U26" i="2"/>
  <c r="S26" i="2"/>
  <c r="R26" i="2"/>
  <c r="V26" i="2" s="1"/>
  <c r="P26" i="2"/>
  <c r="O26" i="2"/>
  <c r="N26" i="2"/>
  <c r="M26" i="2"/>
  <c r="Q26" i="2" s="1"/>
  <c r="K26" i="2"/>
  <c r="J26" i="2"/>
  <c r="I26" i="2"/>
  <c r="H26" i="2"/>
  <c r="L26" i="2" s="1"/>
  <c r="CG25" i="2"/>
  <c r="CF25" i="2"/>
  <c r="CE25" i="2"/>
  <c r="CD25" i="2"/>
  <c r="CC25" i="2"/>
  <c r="CB25" i="2"/>
  <c r="CA25" i="2"/>
  <c r="BZ25" i="2"/>
  <c r="BY25" i="2"/>
  <c r="BX25" i="2"/>
  <c r="BV25" i="2"/>
  <c r="BU25" i="2"/>
  <c r="BT25" i="2"/>
  <c r="BS25" i="2"/>
  <c r="BQ25" i="2"/>
  <c r="BP25" i="2"/>
  <c r="BO25" i="2"/>
  <c r="BN25" i="2"/>
  <c r="BK25" i="2"/>
  <c r="BJ25" i="2"/>
  <c r="BI25" i="2"/>
  <c r="BF25" i="2"/>
  <c r="BE25" i="2"/>
  <c r="BD25" i="2"/>
  <c r="AZ25" i="2"/>
  <c r="AY25" i="2"/>
  <c r="AX25" i="2"/>
  <c r="AW25" i="2"/>
  <c r="BA25" i="2" s="1"/>
  <c r="BB25" i="2" s="1"/>
  <c r="AT25" i="2"/>
  <c r="AS25" i="2"/>
  <c r="AR25" i="2"/>
  <c r="AQ25" i="2"/>
  <c r="AU25" i="2" s="1"/>
  <c r="AV25" i="2" s="1"/>
  <c r="AO25" i="2"/>
  <c r="AN25" i="2"/>
  <c r="AM25" i="2"/>
  <c r="AL25" i="2"/>
  <c r="AP25" i="2" s="1"/>
  <c r="AJ25" i="2"/>
  <c r="AI25" i="2"/>
  <c r="AH25" i="2"/>
  <c r="AG25" i="2"/>
  <c r="AF25" i="2"/>
  <c r="AE25" i="2"/>
  <c r="AD25" i="2"/>
  <c r="AB25" i="2"/>
  <c r="Z25" i="2"/>
  <c r="Y25" i="2"/>
  <c r="X25" i="2"/>
  <c r="W25" i="2"/>
  <c r="AA25" i="2" s="1"/>
  <c r="U25" i="2"/>
  <c r="T25" i="2"/>
  <c r="S25" i="2"/>
  <c r="R25" i="2"/>
  <c r="V25" i="2" s="1"/>
  <c r="P25" i="2"/>
  <c r="O25" i="2"/>
  <c r="N25" i="2"/>
  <c r="M25" i="2"/>
  <c r="K25" i="2"/>
  <c r="J25" i="2"/>
  <c r="I25" i="2"/>
  <c r="H25" i="2"/>
  <c r="L25" i="2" s="1"/>
  <c r="CG24" i="2"/>
  <c r="CF24" i="2"/>
  <c r="CE24" i="2"/>
  <c r="CD24" i="2"/>
  <c r="CC24" i="2"/>
  <c r="CA24" i="2"/>
  <c r="BZ24" i="2"/>
  <c r="BY24" i="2"/>
  <c r="BX24" i="2"/>
  <c r="BW24" i="2"/>
  <c r="BV24" i="2"/>
  <c r="BU24" i="2"/>
  <c r="BT24" i="2"/>
  <c r="BS24" i="2"/>
  <c r="BR24" i="2"/>
  <c r="BQ24" i="2"/>
  <c r="BP24" i="2"/>
  <c r="BO24" i="2"/>
  <c r="BN24" i="2"/>
  <c r="BL24" i="2"/>
  <c r="BK24" i="2"/>
  <c r="BJ24" i="2"/>
  <c r="BI24" i="2"/>
  <c r="BF24" i="2"/>
  <c r="BE24" i="2"/>
  <c r="BD24" i="2"/>
  <c r="BC24" i="2"/>
  <c r="BG24" i="2" s="1"/>
  <c r="BH24" i="2" s="1"/>
  <c r="AZ24" i="2"/>
  <c r="AY24" i="2"/>
  <c r="AX24" i="2"/>
  <c r="AW24" i="2"/>
  <c r="BA24" i="2" s="1"/>
  <c r="BB24" i="2" s="1"/>
  <c r="AT24" i="2"/>
  <c r="AS24" i="2"/>
  <c r="AR24" i="2"/>
  <c r="AO24" i="2"/>
  <c r="AN24" i="2"/>
  <c r="AM24" i="2"/>
  <c r="AL24" i="2"/>
  <c r="AP24" i="2" s="1"/>
  <c r="AJ24" i="2"/>
  <c r="AI24" i="2"/>
  <c r="AH24" i="2"/>
  <c r="AG24" i="2"/>
  <c r="AK24" i="2" s="1"/>
  <c r="AE24" i="2"/>
  <c r="AD24" i="2"/>
  <c r="AC24" i="2"/>
  <c r="AB24" i="2"/>
  <c r="AF24" i="2" s="1"/>
  <c r="Z24" i="2"/>
  <c r="Y24" i="2"/>
  <c r="X24" i="2"/>
  <c r="W24" i="2"/>
  <c r="U24" i="2"/>
  <c r="T24" i="2"/>
  <c r="V24" i="2" s="1"/>
  <c r="R24" i="2"/>
  <c r="P24" i="2"/>
  <c r="O24" i="2"/>
  <c r="N24" i="2"/>
  <c r="M24" i="2"/>
  <c r="Q24" i="2" s="1"/>
  <c r="K24" i="2"/>
  <c r="J24" i="2"/>
  <c r="I24" i="2"/>
  <c r="H24" i="2"/>
  <c r="L24" i="2" s="1"/>
  <c r="CF23" i="2"/>
  <c r="CE23" i="2"/>
  <c r="CD23" i="2"/>
  <c r="CC23" i="2"/>
  <c r="CB23" i="2"/>
  <c r="CA23" i="2"/>
  <c r="BZ23" i="2"/>
  <c r="BY23" i="2"/>
  <c r="BX23" i="2"/>
  <c r="BW23" i="2"/>
  <c r="BV23" i="2"/>
  <c r="BU23" i="2"/>
  <c r="BT23" i="2"/>
  <c r="BS23" i="2"/>
  <c r="BQ23" i="2"/>
  <c r="BP23" i="2"/>
  <c r="BO23" i="2"/>
  <c r="BN23" i="2"/>
  <c r="BM23" i="2"/>
  <c r="BL23" i="2"/>
  <c r="BK23" i="2"/>
  <c r="BJ23" i="2"/>
  <c r="BI23" i="2"/>
  <c r="BF23" i="2"/>
  <c r="BE23" i="2"/>
  <c r="BD23" i="2"/>
  <c r="BC23" i="2"/>
  <c r="BG23" i="2" s="1"/>
  <c r="BH23" i="2" s="1"/>
  <c r="AZ23" i="2"/>
  <c r="AY23" i="2"/>
  <c r="AX23" i="2"/>
  <c r="AW23" i="2"/>
  <c r="AT23" i="2"/>
  <c r="AS23" i="2"/>
  <c r="AR23" i="2"/>
  <c r="AQ23" i="2"/>
  <c r="AU23" i="2" s="1"/>
  <c r="AV23" i="2" s="1"/>
  <c r="AN23" i="2"/>
  <c r="AM23" i="2"/>
  <c r="AL23" i="2"/>
  <c r="AP23" i="2" s="1"/>
  <c r="AJ23" i="2"/>
  <c r="AI23" i="2"/>
  <c r="AH23" i="2"/>
  <c r="AE23" i="2"/>
  <c r="AD23" i="2"/>
  <c r="AC23" i="2"/>
  <c r="AB23" i="2"/>
  <c r="AF23" i="2" s="1"/>
  <c r="Z23" i="2"/>
  <c r="Y23" i="2"/>
  <c r="X23" i="2"/>
  <c r="W23" i="2"/>
  <c r="AA23" i="2" s="1"/>
  <c r="U23" i="2"/>
  <c r="T23" i="2"/>
  <c r="S23" i="2"/>
  <c r="R23" i="2"/>
  <c r="V23" i="2" s="1"/>
  <c r="P23" i="2"/>
  <c r="O23" i="2"/>
  <c r="N23" i="2"/>
  <c r="M23" i="2"/>
  <c r="K23" i="2"/>
  <c r="J23" i="2"/>
  <c r="H23" i="2"/>
  <c r="L23" i="2" s="1"/>
  <c r="CF22" i="2"/>
  <c r="CE22" i="2"/>
  <c r="CD22" i="2"/>
  <c r="CC22" i="2"/>
  <c r="CA22" i="2"/>
  <c r="BZ22" i="2"/>
  <c r="BY22" i="2"/>
  <c r="BX22" i="2"/>
  <c r="BV22" i="2"/>
  <c r="BU22" i="2"/>
  <c r="BT22" i="2"/>
  <c r="BS22" i="2"/>
  <c r="BQ22" i="2"/>
  <c r="BP22" i="2"/>
  <c r="BO22" i="2"/>
  <c r="BN22" i="2"/>
  <c r="BM22" i="2"/>
  <c r="BL22" i="2"/>
  <c r="BK22" i="2"/>
  <c r="BJ22" i="2"/>
  <c r="BI22" i="2"/>
  <c r="BF22" i="2"/>
  <c r="BE22" i="2"/>
  <c r="BD22" i="2"/>
  <c r="BC22" i="2"/>
  <c r="AZ22" i="2"/>
  <c r="AY22" i="2"/>
  <c r="AX22" i="2"/>
  <c r="AX42" i="2" s="1"/>
  <c r="AW22" i="2"/>
  <c r="BA22" i="2" s="1"/>
  <c r="BB22" i="2" s="1"/>
  <c r="AT22" i="2"/>
  <c r="AS22" i="2"/>
  <c r="AR22" i="2"/>
  <c r="AQ22" i="2"/>
  <c r="AO22" i="2"/>
  <c r="AN22" i="2"/>
  <c r="AL22" i="2"/>
  <c r="AP22" i="2" s="1"/>
  <c r="AJ22" i="2"/>
  <c r="AI22" i="2"/>
  <c r="AH22" i="2"/>
  <c r="AG22" i="2"/>
  <c r="AK22" i="2" s="1"/>
  <c r="AE22" i="2"/>
  <c r="AD22" i="2"/>
  <c r="AC22" i="2"/>
  <c r="AB22" i="2"/>
  <c r="AF22" i="2" s="1"/>
  <c r="Z22" i="2"/>
  <c r="Y22" i="2"/>
  <c r="X22" i="2"/>
  <c r="W22" i="2"/>
  <c r="AA22" i="2" s="1"/>
  <c r="U22" i="2"/>
  <c r="T22" i="2"/>
  <c r="S22" i="2"/>
  <c r="R22" i="2"/>
  <c r="V22" i="2" s="1"/>
  <c r="P22" i="2"/>
  <c r="O22" i="2"/>
  <c r="N22" i="2"/>
  <c r="M22" i="2"/>
  <c r="Q22" i="2" s="1"/>
  <c r="K22" i="2"/>
  <c r="J22" i="2"/>
  <c r="I22" i="2"/>
  <c r="H22" i="2"/>
  <c r="L22" i="2" s="1"/>
  <c r="CG21" i="2"/>
  <c r="CF21" i="2"/>
  <c r="CE21" i="2"/>
  <c r="CD21" i="2"/>
  <c r="CC21" i="2"/>
  <c r="CA21" i="2"/>
  <c r="BZ21" i="2"/>
  <c r="BY21" i="2"/>
  <c r="BX21" i="2"/>
  <c r="BV21" i="2"/>
  <c r="BU21" i="2"/>
  <c r="BT21" i="2"/>
  <c r="BS21" i="2"/>
  <c r="BQ21" i="2"/>
  <c r="BP21" i="2"/>
  <c r="BN21" i="2"/>
  <c r="BM21" i="2"/>
  <c r="BL21" i="2"/>
  <c r="BK21" i="2"/>
  <c r="BJ21" i="2"/>
  <c r="BI21" i="2"/>
  <c r="BF21" i="2"/>
  <c r="BE21" i="2"/>
  <c r="BD21" i="2"/>
  <c r="BC21" i="2"/>
  <c r="BG21" i="2" s="1"/>
  <c r="BH21" i="2" s="1"/>
  <c r="AZ21" i="2"/>
  <c r="AY21" i="2"/>
  <c r="AX21" i="2"/>
  <c r="AW21" i="2"/>
  <c r="BA21" i="2" s="1"/>
  <c r="BB21" i="2" s="1"/>
  <c r="AT21" i="2"/>
  <c r="AS21" i="2"/>
  <c r="AR21" i="2"/>
  <c r="AQ21" i="2"/>
  <c r="AU21" i="2" s="1"/>
  <c r="AV21" i="2" s="1"/>
  <c r="AO21" i="2"/>
  <c r="AM21" i="2"/>
  <c r="AL21" i="2"/>
  <c r="AP21" i="2" s="1"/>
  <c r="AJ21" i="2"/>
  <c r="AI21" i="2"/>
  <c r="AH21" i="2"/>
  <c r="AG21" i="2"/>
  <c r="AK21" i="2" s="1"/>
  <c r="AE21" i="2"/>
  <c r="AD21" i="2"/>
  <c r="AC21" i="2"/>
  <c r="AB21" i="2"/>
  <c r="AF21" i="2" s="1"/>
  <c r="Z21" i="2"/>
  <c r="Y21" i="2"/>
  <c r="X21" i="2"/>
  <c r="W21" i="2"/>
  <c r="AA21" i="2" s="1"/>
  <c r="U21" i="2"/>
  <c r="T21" i="2"/>
  <c r="S21" i="2"/>
  <c r="R21" i="2"/>
  <c r="V21" i="2" s="1"/>
  <c r="O21" i="2"/>
  <c r="N21" i="2"/>
  <c r="M21" i="2"/>
  <c r="Q21" i="2" s="1"/>
  <c r="K21" i="2"/>
  <c r="J21" i="2"/>
  <c r="I21" i="2"/>
  <c r="CF20" i="2"/>
  <c r="CE20" i="2"/>
  <c r="CC20" i="2"/>
  <c r="CB20" i="2"/>
  <c r="CA20" i="2"/>
  <c r="BZ20" i="2"/>
  <c r="BY20" i="2"/>
  <c r="BX20" i="2"/>
  <c r="BV20" i="2"/>
  <c r="BU20" i="2"/>
  <c r="BT20" i="2"/>
  <c r="BS20" i="2"/>
  <c r="BQ20" i="2"/>
  <c r="BP20" i="2"/>
  <c r="BO20" i="2"/>
  <c r="BN20" i="2"/>
  <c r="BM20" i="2"/>
  <c r="BL20" i="2"/>
  <c r="BK20" i="2"/>
  <c r="BJ20" i="2"/>
  <c r="BI20" i="2"/>
  <c r="BF20" i="2"/>
  <c r="BD20" i="2"/>
  <c r="BC20" i="2"/>
  <c r="AZ20" i="2"/>
  <c r="AY20" i="2"/>
  <c r="AX20" i="2"/>
  <c r="AW20" i="2"/>
  <c r="BA20" i="2" s="1"/>
  <c r="BB20" i="2" s="1"/>
  <c r="AT20" i="2"/>
  <c r="AS20" i="2"/>
  <c r="AR20" i="2"/>
  <c r="AQ20" i="2"/>
  <c r="AU20" i="2" s="1"/>
  <c r="AV20" i="2" s="1"/>
  <c r="AO20" i="2"/>
  <c r="AN20" i="2"/>
  <c r="AM20" i="2"/>
  <c r="AL20" i="2"/>
  <c r="AP20" i="2" s="1"/>
  <c r="AJ20" i="2"/>
  <c r="AI20" i="2"/>
  <c r="AH20" i="2"/>
  <c r="AG20" i="2"/>
  <c r="AK20" i="2" s="1"/>
  <c r="AE20" i="2"/>
  <c r="AD20" i="2"/>
  <c r="AC20" i="2"/>
  <c r="AB20" i="2"/>
  <c r="AF20" i="2" s="1"/>
  <c r="Z20" i="2"/>
  <c r="Y20" i="2"/>
  <c r="X20" i="2"/>
  <c r="W20" i="2"/>
  <c r="AA20" i="2" s="1"/>
  <c r="U20" i="2"/>
  <c r="T20" i="2"/>
  <c r="S20" i="2"/>
  <c r="R20" i="2"/>
  <c r="V20" i="2" s="1"/>
  <c r="P20" i="2"/>
  <c r="O20" i="2"/>
  <c r="N20" i="2"/>
  <c r="M20" i="2"/>
  <c r="Q20" i="2" s="1"/>
  <c r="K20" i="2"/>
  <c r="J20" i="2"/>
  <c r="I20" i="2"/>
  <c r="H20" i="2"/>
  <c r="L20" i="2" s="1"/>
  <c r="CF19" i="2"/>
  <c r="CE19" i="2"/>
  <c r="CD19" i="2"/>
  <c r="CC19" i="2"/>
  <c r="CA19" i="2"/>
  <c r="BZ19" i="2"/>
  <c r="BY19" i="2"/>
  <c r="BX19" i="2"/>
  <c r="BU19" i="2"/>
  <c r="BT19" i="2"/>
  <c r="BS19" i="2"/>
  <c r="BQ19" i="2"/>
  <c r="BP19" i="2"/>
  <c r="BO19" i="2"/>
  <c r="BM19" i="2"/>
  <c r="BL19" i="2"/>
  <c r="BK19" i="2"/>
  <c r="BJ19" i="2"/>
  <c r="BI19" i="2"/>
  <c r="BF19" i="2"/>
  <c r="BE19" i="2"/>
  <c r="BD19" i="2"/>
  <c r="BC19" i="2"/>
  <c r="BG19" i="2" s="1"/>
  <c r="BH19" i="2" s="1"/>
  <c r="BA19" i="2"/>
  <c r="BB19" i="2" s="1"/>
  <c r="AZ19" i="2"/>
  <c r="AY19" i="2"/>
  <c r="AX19" i="2"/>
  <c r="AW19" i="2"/>
  <c r="AT19" i="2"/>
  <c r="AS19" i="2"/>
  <c r="AR19" i="2"/>
  <c r="AQ19" i="2"/>
  <c r="AU19" i="2" s="1"/>
  <c r="AV19" i="2" s="1"/>
  <c r="AO19" i="2"/>
  <c r="AN19" i="2"/>
  <c r="AL19" i="2"/>
  <c r="AP19" i="2" s="1"/>
  <c r="AJ19" i="2"/>
  <c r="AI19" i="2"/>
  <c r="AH19" i="2"/>
  <c r="AG19" i="2"/>
  <c r="AK19" i="2" s="1"/>
  <c r="AE19" i="2"/>
  <c r="AD19" i="2"/>
  <c r="AC19" i="2"/>
  <c r="AB19" i="2"/>
  <c r="AF19" i="2" s="1"/>
  <c r="Z19" i="2"/>
  <c r="Y19" i="2"/>
  <c r="X19" i="2"/>
  <c r="W19" i="2"/>
  <c r="AA19" i="2" s="1"/>
  <c r="U19" i="2"/>
  <c r="T19" i="2"/>
  <c r="S19" i="2"/>
  <c r="R19" i="2"/>
  <c r="V19" i="2" s="1"/>
  <c r="P19" i="2"/>
  <c r="N19" i="2"/>
  <c r="M19" i="2"/>
  <c r="K19" i="2"/>
  <c r="J19" i="2"/>
  <c r="I19" i="2"/>
  <c r="H19" i="2"/>
  <c r="L19" i="2" s="1"/>
  <c r="CF18" i="2"/>
  <c r="CE18" i="2"/>
  <c r="CD18" i="2"/>
  <c r="CC18" i="2"/>
  <c r="CB18" i="2"/>
  <c r="CA18" i="2"/>
  <c r="BZ18" i="2"/>
  <c r="BY18" i="2"/>
  <c r="BX18" i="2"/>
  <c r="BV18" i="2"/>
  <c r="BT18" i="2"/>
  <c r="BS18" i="2"/>
  <c r="BR18" i="2"/>
  <c r="BQ18" i="2"/>
  <c r="BP18" i="2"/>
  <c r="BO18" i="2"/>
  <c r="BN18" i="2"/>
  <c r="BL18" i="2"/>
  <c r="BK18" i="2"/>
  <c r="BJ18" i="2"/>
  <c r="BI18" i="2"/>
  <c r="BF18" i="2"/>
  <c r="BE18" i="2"/>
  <c r="BD18" i="2"/>
  <c r="BC18" i="2"/>
  <c r="BG18" i="2" s="1"/>
  <c r="BH18" i="2" s="1"/>
  <c r="AZ18" i="2"/>
  <c r="AY18" i="2"/>
  <c r="AX18" i="2"/>
  <c r="AW18" i="2"/>
  <c r="BA18" i="2" s="1"/>
  <c r="BB18" i="2" s="1"/>
  <c r="AS18" i="2"/>
  <c r="AR18" i="2"/>
  <c r="AQ18" i="2"/>
  <c r="AO18" i="2"/>
  <c r="AN18" i="2"/>
  <c r="AM18" i="2"/>
  <c r="AJ18" i="2"/>
  <c r="AI18" i="2"/>
  <c r="AH18" i="2"/>
  <c r="AG18" i="2"/>
  <c r="AK18" i="2" s="1"/>
  <c r="AE18" i="2"/>
  <c r="AD18" i="2"/>
  <c r="AC18" i="2"/>
  <c r="AB18" i="2"/>
  <c r="AF18" i="2" s="1"/>
  <c r="Z18" i="2"/>
  <c r="Y18" i="2"/>
  <c r="X18" i="2"/>
  <c r="W18" i="2"/>
  <c r="AA18" i="2" s="1"/>
  <c r="U18" i="2"/>
  <c r="T18" i="2"/>
  <c r="S18" i="2"/>
  <c r="R18" i="2"/>
  <c r="V18" i="2" s="1"/>
  <c r="P18" i="2"/>
  <c r="O18" i="2"/>
  <c r="M18" i="2"/>
  <c r="Q18" i="2" s="1"/>
  <c r="K18" i="2"/>
  <c r="J18" i="2"/>
  <c r="I18" i="2"/>
  <c r="H18" i="2"/>
  <c r="L18" i="2" s="1"/>
  <c r="CF17" i="2"/>
  <c r="CE17" i="2"/>
  <c r="CD17" i="2"/>
  <c r="CC17" i="2"/>
  <c r="CB17" i="2"/>
  <c r="CA17" i="2"/>
  <c r="BZ17" i="2"/>
  <c r="BY17" i="2"/>
  <c r="BX17" i="2"/>
  <c r="BV17" i="2"/>
  <c r="BU17" i="2"/>
  <c r="BT17" i="2"/>
  <c r="BS17" i="2"/>
  <c r="BR17" i="2"/>
  <c r="BQ17" i="2"/>
  <c r="BP17" i="2"/>
  <c r="BO17" i="2"/>
  <c r="BN17" i="2"/>
  <c r="BL17" i="2"/>
  <c r="BK17" i="2"/>
  <c r="BJ17" i="2"/>
  <c r="BI17" i="2"/>
  <c r="BG17" i="2"/>
  <c r="BH17" i="2" s="1"/>
  <c r="AZ17" i="2"/>
  <c r="AY17" i="2"/>
  <c r="AX17" i="2"/>
  <c r="AW17" i="2"/>
  <c r="BA17" i="2" s="1"/>
  <c r="BB17" i="2" s="1"/>
  <c r="AS17" i="2"/>
  <c r="AR17" i="2"/>
  <c r="AQ17" i="2"/>
  <c r="AO17" i="2"/>
  <c r="AN17" i="2"/>
  <c r="AM17" i="2"/>
  <c r="AK17" i="2"/>
  <c r="AJ17" i="2"/>
  <c r="AI17" i="2"/>
  <c r="AH17" i="2"/>
  <c r="AG17" i="2"/>
  <c r="AE17" i="2"/>
  <c r="AD17" i="2"/>
  <c r="AC17" i="2"/>
  <c r="AB17" i="2"/>
  <c r="Z17" i="2"/>
  <c r="Y17" i="2"/>
  <c r="X17" i="2"/>
  <c r="W17" i="2"/>
  <c r="U17" i="2"/>
  <c r="T17" i="2"/>
  <c r="S17" i="2"/>
  <c r="R17" i="2"/>
  <c r="P17" i="2"/>
  <c r="O17" i="2"/>
  <c r="M17" i="2"/>
  <c r="L17" i="2"/>
  <c r="K17" i="2"/>
  <c r="J17" i="2"/>
  <c r="I17" i="2"/>
  <c r="H17" i="2"/>
  <c r="CF16" i="2"/>
  <c r="CE16" i="2"/>
  <c r="CD16" i="2"/>
  <c r="CC16" i="2"/>
  <c r="CA16" i="2"/>
  <c r="BZ16" i="2"/>
  <c r="BY16" i="2"/>
  <c r="BX16" i="2"/>
  <c r="BW16" i="2"/>
  <c r="BV16" i="2"/>
  <c r="BU16" i="2"/>
  <c r="BT16" i="2"/>
  <c r="BS16" i="2"/>
  <c r="BQ16" i="2"/>
  <c r="BO16" i="2"/>
  <c r="BN16" i="2"/>
  <c r="BM16" i="2"/>
  <c r="BL16" i="2"/>
  <c r="BK16" i="2"/>
  <c r="BJ16" i="2"/>
  <c r="BI16" i="2"/>
  <c r="BF16" i="2"/>
  <c r="BE16" i="2"/>
  <c r="BD16" i="2"/>
  <c r="BC16" i="2"/>
  <c r="BG16" i="2" s="1"/>
  <c r="BH16" i="2" s="1"/>
  <c r="AZ16" i="2"/>
  <c r="AY16" i="2"/>
  <c r="AX16" i="2"/>
  <c r="AW16" i="2"/>
  <c r="BA16" i="2" s="1"/>
  <c r="BB16" i="2" s="1"/>
  <c r="AT16" i="2"/>
  <c r="AS16" i="2"/>
  <c r="AR16" i="2"/>
  <c r="AQ16" i="2"/>
  <c r="AU16" i="2" s="1"/>
  <c r="AV16" i="2" s="1"/>
  <c r="AN16" i="2"/>
  <c r="AM16" i="2"/>
  <c r="AL16" i="2"/>
  <c r="AJ16" i="2"/>
  <c r="AI16" i="2"/>
  <c r="AH16" i="2"/>
  <c r="AE16" i="2"/>
  <c r="AD16" i="2"/>
  <c r="AC16" i="2"/>
  <c r="AB16" i="2"/>
  <c r="AF16" i="2" s="1"/>
  <c r="Z16" i="2"/>
  <c r="Y16" i="2"/>
  <c r="X16" i="2"/>
  <c r="W16" i="2"/>
  <c r="AA16" i="2" s="1"/>
  <c r="U16" i="2"/>
  <c r="T16" i="2"/>
  <c r="S16" i="2"/>
  <c r="R16" i="2"/>
  <c r="V16" i="2" s="1"/>
  <c r="P16" i="2"/>
  <c r="O16" i="2"/>
  <c r="N16" i="2"/>
  <c r="M16" i="2"/>
  <c r="Q16" i="2" s="1"/>
  <c r="K16" i="2"/>
  <c r="J16" i="2"/>
  <c r="H16" i="2"/>
  <c r="L16" i="2" s="1"/>
  <c r="CG15" i="2"/>
  <c r="CF15" i="2"/>
  <c r="CE15" i="2"/>
  <c r="CD15" i="2"/>
  <c r="CC15" i="2"/>
  <c r="CA15" i="2"/>
  <c r="BZ15" i="2"/>
  <c r="BY15" i="2"/>
  <c r="BX15" i="2"/>
  <c r="BV15" i="2"/>
  <c r="BU15" i="2"/>
  <c r="BT15" i="2"/>
  <c r="BS15" i="2"/>
  <c r="BQ15" i="2"/>
  <c r="BP15" i="2"/>
  <c r="BO15" i="2"/>
  <c r="BN15" i="2"/>
  <c r="BL15" i="2"/>
  <c r="BK15" i="2"/>
  <c r="BI15" i="2"/>
  <c r="BF15" i="2"/>
  <c r="BE15" i="2"/>
  <c r="BD15" i="2"/>
  <c r="BC15" i="2"/>
  <c r="BG15" i="2" s="1"/>
  <c r="BH15" i="2" s="1"/>
  <c r="BA15" i="2"/>
  <c r="BB15" i="2" s="1"/>
  <c r="AZ15" i="2"/>
  <c r="AY15" i="2"/>
  <c r="AX15" i="2"/>
  <c r="AW15" i="2"/>
  <c r="AT15" i="2"/>
  <c r="AS15" i="2"/>
  <c r="AR15" i="2"/>
  <c r="AQ15" i="2"/>
  <c r="AU15" i="2" s="1"/>
  <c r="AV15" i="2" s="1"/>
  <c r="AO15" i="2"/>
  <c r="AN15" i="2"/>
  <c r="AM15" i="2"/>
  <c r="AL15" i="2"/>
  <c r="AP15" i="2" s="1"/>
  <c r="AJ15" i="2"/>
  <c r="AH15" i="2"/>
  <c r="AG15" i="2"/>
  <c r="AK15" i="2" s="1"/>
  <c r="AE15" i="2"/>
  <c r="AD15" i="2"/>
  <c r="AC15" i="2"/>
  <c r="AB15" i="2"/>
  <c r="AF15" i="2" s="1"/>
  <c r="Z15" i="2"/>
  <c r="Y15" i="2"/>
  <c r="X15" i="2"/>
  <c r="W15" i="2"/>
  <c r="AA15" i="2" s="1"/>
  <c r="U15" i="2"/>
  <c r="T15" i="2"/>
  <c r="S15" i="2"/>
  <c r="R15" i="2"/>
  <c r="V15" i="2" s="1"/>
  <c r="P15" i="2"/>
  <c r="O15" i="2"/>
  <c r="N15" i="2"/>
  <c r="M15" i="2"/>
  <c r="Q15" i="2" s="1"/>
  <c r="J15" i="2"/>
  <c r="I15" i="2"/>
  <c r="H15" i="2"/>
  <c r="CF14" i="2"/>
  <c r="CE14" i="2"/>
  <c r="CD14" i="2"/>
  <c r="CC14" i="2"/>
  <c r="CB14" i="2"/>
  <c r="CA14" i="2"/>
  <c r="BZ14" i="2"/>
  <c r="BY14" i="2"/>
  <c r="BX14" i="2"/>
  <c r="BV14" i="2"/>
  <c r="BT14" i="2"/>
  <c r="BS14" i="2"/>
  <c r="BR14" i="2"/>
  <c r="BQ14" i="2"/>
  <c r="BP14" i="2"/>
  <c r="BO14" i="2"/>
  <c r="BN14" i="2"/>
  <c r="BL14" i="2"/>
  <c r="BK14" i="2"/>
  <c r="BJ14" i="2"/>
  <c r="BI14" i="2"/>
  <c r="BF14" i="2"/>
  <c r="BE14" i="2"/>
  <c r="BD14" i="2"/>
  <c r="BC14" i="2"/>
  <c r="BG14" i="2" s="1"/>
  <c r="BH14" i="2" s="1"/>
  <c r="AZ14" i="2"/>
  <c r="AY14" i="2"/>
  <c r="AX14" i="2"/>
  <c r="AW14" i="2"/>
  <c r="BA14" i="2" s="1"/>
  <c r="BB14" i="2" s="1"/>
  <c r="AS14" i="2"/>
  <c r="AR14" i="2"/>
  <c r="AQ14" i="2"/>
  <c r="AO14" i="2"/>
  <c r="AN14" i="2"/>
  <c r="AM14" i="2"/>
  <c r="AJ14" i="2"/>
  <c r="AI14" i="2"/>
  <c r="AH14" i="2"/>
  <c r="AG14" i="2"/>
  <c r="AK14" i="2" s="1"/>
  <c r="AE14" i="2"/>
  <c r="AD14" i="2"/>
  <c r="AC14" i="2"/>
  <c r="AB14" i="2"/>
  <c r="AF14" i="2" s="1"/>
  <c r="Z14" i="2"/>
  <c r="Y14" i="2"/>
  <c r="X14" i="2"/>
  <c r="W14" i="2"/>
  <c r="AA14" i="2" s="1"/>
  <c r="U14" i="2"/>
  <c r="T14" i="2"/>
  <c r="S14" i="2"/>
  <c r="R14" i="2"/>
  <c r="V14" i="2" s="1"/>
  <c r="P14" i="2"/>
  <c r="O14" i="2"/>
  <c r="M14" i="2"/>
  <c r="Q14" i="2" s="1"/>
  <c r="K14" i="2"/>
  <c r="J14" i="2"/>
  <c r="I14" i="2"/>
  <c r="H14" i="2"/>
  <c r="L14" i="2" s="1"/>
  <c r="CG13" i="2"/>
  <c r="CF13" i="2"/>
  <c r="CE13" i="2"/>
  <c r="CD13" i="2"/>
  <c r="CC13" i="2"/>
  <c r="CA13" i="2"/>
  <c r="BY13" i="2"/>
  <c r="BX13" i="2"/>
  <c r="BW13" i="2"/>
  <c r="BV13" i="2"/>
  <c r="BU13" i="2"/>
  <c r="BT13" i="2"/>
  <c r="BS13" i="2"/>
  <c r="BQ13" i="2"/>
  <c r="BP13" i="2"/>
  <c r="BO13" i="2"/>
  <c r="BN13" i="2"/>
  <c r="BL13" i="2"/>
  <c r="BK13" i="2"/>
  <c r="BJ13" i="2"/>
  <c r="BI13" i="2"/>
  <c r="BF13" i="2"/>
  <c r="BE13" i="2"/>
  <c r="BD13" i="2"/>
  <c r="BC13" i="2"/>
  <c r="BG13" i="2" s="1"/>
  <c r="BH13" i="2" s="1"/>
  <c r="AY13" i="2"/>
  <c r="AX13" i="2"/>
  <c r="AW13" i="2"/>
  <c r="BA13" i="2" s="1"/>
  <c r="BB13" i="2" s="1"/>
  <c r="AT13" i="2"/>
  <c r="AS13" i="2"/>
  <c r="AR13" i="2"/>
  <c r="AO13" i="2"/>
  <c r="AN13" i="2"/>
  <c r="AM13" i="2"/>
  <c r="AL13" i="2"/>
  <c r="AP13" i="2" s="1"/>
  <c r="AJ13" i="2"/>
  <c r="AI13" i="2"/>
  <c r="AH13" i="2"/>
  <c r="AG13" i="2"/>
  <c r="AK13" i="2" s="1"/>
  <c r="AE13" i="2"/>
  <c r="AD13" i="2"/>
  <c r="AC13" i="2"/>
  <c r="AB13" i="2"/>
  <c r="AF13" i="2" s="1"/>
  <c r="Z13" i="2"/>
  <c r="Y13" i="2"/>
  <c r="X13" i="2"/>
  <c r="W13" i="2"/>
  <c r="AA13" i="2" s="1"/>
  <c r="U13" i="2"/>
  <c r="T13" i="2"/>
  <c r="R13" i="2"/>
  <c r="V13" i="2" s="1"/>
  <c r="P13" i="2"/>
  <c r="O13" i="2"/>
  <c r="N13" i="2"/>
  <c r="M13" i="2"/>
  <c r="Q13" i="2" s="1"/>
  <c r="K13" i="2"/>
  <c r="J13" i="2"/>
  <c r="I13" i="2"/>
  <c r="H13" i="2"/>
  <c r="L13" i="2" s="1"/>
  <c r="CF12" i="2"/>
  <c r="CE12" i="2"/>
  <c r="CD12" i="2"/>
  <c r="CC12" i="2"/>
  <c r="CA12" i="2"/>
  <c r="BZ12" i="2"/>
  <c r="BX12" i="2"/>
  <c r="BW12" i="2"/>
  <c r="BV12" i="2"/>
  <c r="BU12" i="2"/>
  <c r="BT12" i="2"/>
  <c r="BS12" i="2"/>
  <c r="BQ12" i="2"/>
  <c r="BP12" i="2"/>
  <c r="BO12" i="2"/>
  <c r="BN12" i="2"/>
  <c r="BL12" i="2"/>
  <c r="BK12" i="2"/>
  <c r="BJ12" i="2"/>
  <c r="BI12" i="2"/>
  <c r="BG12" i="2"/>
  <c r="BH12" i="2" s="1"/>
  <c r="BF12" i="2"/>
  <c r="BE12" i="2"/>
  <c r="BD12" i="2"/>
  <c r="BC12" i="2"/>
  <c r="AZ12" i="2"/>
  <c r="AY12" i="2"/>
  <c r="AX12" i="2"/>
  <c r="AW12" i="2"/>
  <c r="BA12" i="2" s="1"/>
  <c r="BB12" i="2" s="1"/>
  <c r="AT12" i="2"/>
  <c r="AS12" i="2"/>
  <c r="AR12" i="2"/>
  <c r="AQ12" i="2"/>
  <c r="AU12" i="2" s="1"/>
  <c r="AV12" i="2" s="1"/>
  <c r="AO12" i="2"/>
  <c r="AN12" i="2"/>
  <c r="AM12" i="2"/>
  <c r="AL12" i="2"/>
  <c r="AP12" i="2" s="1"/>
  <c r="AJ12" i="2"/>
  <c r="AI12" i="2"/>
  <c r="AH12" i="2"/>
  <c r="AG12" i="2"/>
  <c r="AK12" i="2" s="1"/>
  <c r="AE12" i="2"/>
  <c r="AD12" i="2"/>
  <c r="AC12" i="2"/>
  <c r="AB12" i="2"/>
  <c r="AF12" i="2" s="1"/>
  <c r="Y12" i="2"/>
  <c r="X12" i="2"/>
  <c r="W12" i="2"/>
  <c r="U12" i="2"/>
  <c r="T12" i="2"/>
  <c r="S12" i="2"/>
  <c r="P12" i="2"/>
  <c r="O12" i="2"/>
  <c r="N12" i="2"/>
  <c r="M12" i="2"/>
  <c r="Q12" i="2" s="1"/>
  <c r="K12" i="2"/>
  <c r="J12" i="2"/>
  <c r="I12" i="2"/>
  <c r="H12" i="2"/>
  <c r="L12" i="2" s="1"/>
  <c r="CG11" i="2"/>
  <c r="CF11" i="2"/>
  <c r="CE11" i="2"/>
  <c r="CD11" i="2"/>
  <c r="CC11" i="2"/>
  <c r="CA11" i="2"/>
  <c r="BZ11" i="2"/>
  <c r="BY11" i="2"/>
  <c r="BX11" i="2"/>
  <c r="BV11" i="2"/>
  <c r="BU11" i="2"/>
  <c r="BT11" i="2"/>
  <c r="BS11" i="2"/>
  <c r="BQ11" i="2"/>
  <c r="BP11" i="2"/>
  <c r="BO11" i="2"/>
  <c r="BN11" i="2"/>
  <c r="BK11" i="2"/>
  <c r="BJ11" i="2"/>
  <c r="BI11" i="2"/>
  <c r="BF11" i="2"/>
  <c r="BE11" i="2"/>
  <c r="BD11" i="2"/>
  <c r="AZ11" i="2"/>
  <c r="AY11" i="2"/>
  <c r="AX11" i="2"/>
  <c r="AW11" i="2"/>
  <c r="BA11" i="2" s="1"/>
  <c r="BB11" i="2" s="1"/>
  <c r="AT11" i="2"/>
  <c r="AS11" i="2"/>
  <c r="AR11" i="2"/>
  <c r="AQ11" i="2"/>
  <c r="AU11" i="2" s="1"/>
  <c r="AV11" i="2" s="1"/>
  <c r="AO11" i="2"/>
  <c r="AN11" i="2"/>
  <c r="AM11" i="2"/>
  <c r="AL11" i="2"/>
  <c r="AP11" i="2" s="1"/>
  <c r="AJ11" i="2"/>
  <c r="AI11" i="2"/>
  <c r="AH11" i="2"/>
  <c r="AG11" i="2"/>
  <c r="AK11" i="2" s="1"/>
  <c r="AE11" i="2"/>
  <c r="AD11" i="2"/>
  <c r="AC11" i="2"/>
  <c r="AB11" i="2"/>
  <c r="AF11" i="2" s="1"/>
  <c r="Z11" i="2"/>
  <c r="Y11" i="2"/>
  <c r="X11" i="2"/>
  <c r="W11" i="2"/>
  <c r="AA11" i="2" s="1"/>
  <c r="U11" i="2"/>
  <c r="T11" i="2"/>
  <c r="S11" i="2"/>
  <c r="R11" i="2"/>
  <c r="V11" i="2" s="1"/>
  <c r="P11" i="2"/>
  <c r="O11" i="2"/>
  <c r="N11" i="2"/>
  <c r="M11" i="2"/>
  <c r="Q11" i="2" s="1"/>
  <c r="K11" i="2"/>
  <c r="J11" i="2"/>
  <c r="I11" i="2"/>
  <c r="H11" i="2"/>
  <c r="L11" i="2" s="1"/>
  <c r="CF10" i="2"/>
  <c r="CE10" i="2"/>
  <c r="CD10" i="2"/>
  <c r="CC10" i="2"/>
  <c r="CA10" i="2"/>
  <c r="BZ10" i="2"/>
  <c r="BY10" i="2"/>
  <c r="BX10" i="2"/>
  <c r="BW10" i="2"/>
  <c r="BV10" i="2"/>
  <c r="BU10" i="2"/>
  <c r="BT10" i="2"/>
  <c r="BS10" i="2"/>
  <c r="BQ10" i="2"/>
  <c r="BO10" i="2"/>
  <c r="BN10" i="2"/>
  <c r="BM10" i="2"/>
  <c r="BL10" i="2"/>
  <c r="BK10" i="2"/>
  <c r="BJ10" i="2"/>
  <c r="BI10" i="2"/>
  <c r="BF10" i="2"/>
  <c r="BE10" i="2"/>
  <c r="BD10" i="2"/>
  <c r="BC10" i="2"/>
  <c r="BG10" i="2" s="1"/>
  <c r="BH10" i="2" s="1"/>
  <c r="AZ10" i="2"/>
  <c r="AY10" i="2"/>
  <c r="AX10" i="2"/>
  <c r="AW10" i="2"/>
  <c r="BA10" i="2" s="1"/>
  <c r="BB10" i="2" s="1"/>
  <c r="AT10" i="2"/>
  <c r="AS10" i="2"/>
  <c r="AR10" i="2"/>
  <c r="AQ10" i="2"/>
  <c r="AU10" i="2" s="1"/>
  <c r="AV10" i="2" s="1"/>
  <c r="AN10" i="2"/>
  <c r="AM10" i="2"/>
  <c r="AL10" i="2"/>
  <c r="AP10" i="2" s="1"/>
  <c r="AJ10" i="2"/>
  <c r="AI10" i="2"/>
  <c r="AH10" i="2"/>
  <c r="AE10" i="2"/>
  <c r="AD10" i="2"/>
  <c r="AC10" i="2"/>
  <c r="AB10" i="2"/>
  <c r="AF10" i="2" s="1"/>
  <c r="Z10" i="2"/>
  <c r="Y10" i="2"/>
  <c r="X10" i="2"/>
  <c r="W10" i="2"/>
  <c r="AA10" i="2" s="1"/>
  <c r="U10" i="2"/>
  <c r="T10" i="2"/>
  <c r="S10" i="2"/>
  <c r="R10" i="2"/>
  <c r="V10" i="2" s="1"/>
  <c r="P10" i="2"/>
  <c r="O10" i="2"/>
  <c r="N10" i="2"/>
  <c r="M10" i="2"/>
  <c r="Q10" i="2" s="1"/>
  <c r="K10" i="2"/>
  <c r="J10" i="2"/>
  <c r="H10" i="2"/>
  <c r="L10" i="2" s="1"/>
  <c r="CF9" i="2"/>
  <c r="CD9" i="2"/>
  <c r="CC9" i="2"/>
  <c r="CB9" i="2"/>
  <c r="CA9" i="2"/>
  <c r="BZ9" i="2"/>
  <c r="BY9" i="2"/>
  <c r="BX9" i="2"/>
  <c r="BV9" i="2"/>
  <c r="BU9" i="2"/>
  <c r="BT9" i="2"/>
  <c r="BS9" i="2"/>
  <c r="BQ9" i="2"/>
  <c r="BP9" i="2"/>
  <c r="BO9" i="2"/>
  <c r="BN9" i="2"/>
  <c r="BL9" i="2"/>
  <c r="BK9" i="2"/>
  <c r="BJ9" i="2"/>
  <c r="BI9" i="2"/>
  <c r="BE9" i="2"/>
  <c r="BD9" i="2"/>
  <c r="BC9" i="2"/>
  <c r="AZ9" i="2"/>
  <c r="AY9" i="2"/>
  <c r="AX9" i="2"/>
  <c r="AW9" i="2"/>
  <c r="BA9" i="2" s="1"/>
  <c r="BB9" i="2" s="1"/>
  <c r="AT9" i="2"/>
  <c r="AS9" i="2"/>
  <c r="AR9" i="2"/>
  <c r="AQ9" i="2"/>
  <c r="AU9" i="2" s="1"/>
  <c r="AV9" i="2" s="1"/>
  <c r="AO9" i="2"/>
  <c r="AN9" i="2"/>
  <c r="AM9" i="2"/>
  <c r="AL9" i="2"/>
  <c r="AP9" i="2" s="1"/>
  <c r="AJ9" i="2"/>
  <c r="AI9" i="2"/>
  <c r="AH9" i="2"/>
  <c r="AG9" i="2"/>
  <c r="AK9" i="2" s="1"/>
  <c r="AE9" i="2"/>
  <c r="AD9" i="2"/>
  <c r="AC9" i="2"/>
  <c r="AB9" i="2"/>
  <c r="AF9" i="2" s="1"/>
  <c r="Z9" i="2"/>
  <c r="Y9" i="2"/>
  <c r="W9" i="2"/>
  <c r="AA9" i="2" s="1"/>
  <c r="U9" i="2"/>
  <c r="T9" i="2"/>
  <c r="S9" i="2"/>
  <c r="R9" i="2"/>
  <c r="V9" i="2" s="1"/>
  <c r="P9" i="2"/>
  <c r="O9" i="2"/>
  <c r="N9" i="2"/>
  <c r="M9" i="2"/>
  <c r="Q9" i="2" s="1"/>
  <c r="K9" i="2"/>
  <c r="J9" i="2"/>
  <c r="I9" i="2"/>
  <c r="H9" i="2"/>
  <c r="L9" i="2" s="1"/>
  <c r="CG8" i="2"/>
  <c r="CF8" i="2"/>
  <c r="CE8" i="2"/>
  <c r="CD8" i="2"/>
  <c r="CC8" i="2"/>
  <c r="CA8" i="2"/>
  <c r="BZ8" i="2"/>
  <c r="BY8" i="2"/>
  <c r="BX8" i="2"/>
  <c r="BV8" i="2"/>
  <c r="BU8" i="2"/>
  <c r="BT8" i="2"/>
  <c r="BS8" i="2"/>
  <c r="BQ8" i="2"/>
  <c r="BP8" i="2"/>
  <c r="BO8" i="2"/>
  <c r="BN8" i="2"/>
  <c r="BK8" i="2"/>
  <c r="BJ8" i="2"/>
  <c r="BI8" i="2"/>
  <c r="BF8" i="2"/>
  <c r="BE8" i="2"/>
  <c r="BD8" i="2"/>
  <c r="BC8" i="2"/>
  <c r="BG8" i="2" s="1"/>
  <c r="BH8" i="2" s="1"/>
  <c r="AZ8" i="2"/>
  <c r="AY8" i="2"/>
  <c r="AX8" i="2"/>
  <c r="AW8" i="2"/>
  <c r="BA8" i="2" s="1"/>
  <c r="BB8" i="2" s="1"/>
  <c r="AU8" i="2"/>
  <c r="AV8" i="2" s="1"/>
  <c r="AT8" i="2"/>
  <c r="AS8" i="2"/>
  <c r="AR8" i="2"/>
  <c r="AQ8" i="2"/>
  <c r="AO8" i="2"/>
  <c r="AN8" i="2"/>
  <c r="AM8" i="2"/>
  <c r="AL8" i="2"/>
  <c r="AP8" i="2" s="1"/>
  <c r="AJ8" i="2"/>
  <c r="AI8" i="2"/>
  <c r="AH8" i="2"/>
  <c r="AG8" i="2"/>
  <c r="AK8" i="2" s="1"/>
  <c r="AE8" i="2"/>
  <c r="AD8" i="2"/>
  <c r="AB8" i="2"/>
  <c r="AF8" i="2" s="1"/>
  <c r="Z8" i="2"/>
  <c r="Y8" i="2"/>
  <c r="X8" i="2"/>
  <c r="W8" i="2"/>
  <c r="AA8" i="2" s="1"/>
  <c r="U8" i="2"/>
  <c r="T8" i="2"/>
  <c r="S8" i="2"/>
  <c r="R8" i="2"/>
  <c r="V8" i="2" s="1"/>
  <c r="P8" i="2"/>
  <c r="O8" i="2"/>
  <c r="N8" i="2"/>
  <c r="M8" i="2"/>
  <c r="Q8" i="2" s="1"/>
  <c r="K8" i="2"/>
  <c r="J8" i="2"/>
  <c r="I8" i="2"/>
  <c r="H8" i="2"/>
  <c r="L8" i="2" s="1"/>
  <c r="CF7" i="2"/>
  <c r="CD7" i="2"/>
  <c r="CC7" i="2"/>
  <c r="CC42" i="2" s="1"/>
  <c r="CB7" i="2"/>
  <c r="CA7" i="2"/>
  <c r="BZ7" i="2"/>
  <c r="BZ42" i="2" s="1"/>
  <c r="BY7" i="2"/>
  <c r="BX7" i="2"/>
  <c r="BV7" i="2"/>
  <c r="BU7" i="2"/>
  <c r="BT7" i="2"/>
  <c r="BS7" i="2"/>
  <c r="BQ7" i="2"/>
  <c r="BQ42" i="2" s="1"/>
  <c r="BP7" i="2"/>
  <c r="BO7" i="2"/>
  <c r="BN7" i="2"/>
  <c r="BL7" i="2"/>
  <c r="BK7" i="2"/>
  <c r="BJ7" i="2"/>
  <c r="BJ42" i="2" s="1"/>
  <c r="BI7" i="2"/>
  <c r="BI42" i="2" s="1"/>
  <c r="BE7" i="2"/>
  <c r="BD7" i="2"/>
  <c r="BC7" i="2"/>
  <c r="AZ7" i="2"/>
  <c r="AY7" i="2"/>
  <c r="AX7" i="2"/>
  <c r="AW7" i="2"/>
  <c r="AW42" i="2" s="1"/>
  <c r="AT7" i="2"/>
  <c r="AT42" i="2" s="1"/>
  <c r="AS7" i="2"/>
  <c r="AS42" i="2" s="1"/>
  <c r="AR7" i="2"/>
  <c r="AQ7" i="2"/>
  <c r="AO7" i="2"/>
  <c r="AN7" i="2"/>
  <c r="AM7" i="2"/>
  <c r="AL7" i="2"/>
  <c r="AL42" i="2" s="1"/>
  <c r="AJ7" i="2"/>
  <c r="AI7" i="2"/>
  <c r="AH7" i="2"/>
  <c r="AG7" i="2"/>
  <c r="AE7" i="2"/>
  <c r="AD7" i="2"/>
  <c r="AD42" i="2" s="1"/>
  <c r="AC7" i="2"/>
  <c r="AB7" i="2"/>
  <c r="Z7" i="2"/>
  <c r="Z42" i="2" s="1"/>
  <c r="Y7" i="2"/>
  <c r="Y42" i="2" s="1"/>
  <c r="W7" i="2"/>
  <c r="U7" i="2"/>
  <c r="U42" i="2" s="1"/>
  <c r="T7" i="2"/>
  <c r="S7" i="2"/>
  <c r="R7" i="2"/>
  <c r="P7" i="2"/>
  <c r="O7" i="2"/>
  <c r="N7" i="2"/>
  <c r="N42" i="2" s="1"/>
  <c r="M7" i="2"/>
  <c r="M42" i="2" s="1"/>
  <c r="K7" i="2"/>
  <c r="J7" i="2"/>
  <c r="J42" i="2" s="1"/>
  <c r="I7" i="2"/>
  <c r="H7" i="2"/>
  <c r="B3" i="2"/>
  <c r="C36" i="1"/>
  <c r="C14" i="1"/>
  <c r="F13" i="1"/>
  <c r="C13" i="1"/>
  <c r="L29" i="1" s="1"/>
  <c r="D11" i="1"/>
  <c r="G7" i="1"/>
  <c r="G6" i="1"/>
  <c r="G5" i="1"/>
  <c r="G4" i="1"/>
  <c r="V12" i="2" l="1"/>
  <c r="R42" i="2"/>
  <c r="AA12" i="2"/>
  <c r="AU14" i="2"/>
  <c r="AV14" i="2" s="1"/>
  <c r="L15" i="2"/>
  <c r="BV42" i="2"/>
  <c r="BG9" i="2"/>
  <c r="BH9" i="2" s="1"/>
  <c r="AP16" i="2"/>
  <c r="AU18" i="2"/>
  <c r="AV18" i="2" s="1"/>
  <c r="AO42" i="2"/>
  <c r="BE42" i="2"/>
  <c r="BD618" i="3"/>
  <c r="F9" i="1" s="1"/>
  <c r="BD7" i="3"/>
  <c r="V117" i="3"/>
  <c r="AP151" i="3"/>
  <c r="AP192" i="3"/>
  <c r="AP17" i="2" s="1"/>
  <c r="L274" i="3"/>
  <c r="AK323" i="3"/>
  <c r="BE357" i="3"/>
  <c r="AA32" i="2"/>
  <c r="AA464" i="3"/>
  <c r="N13" i="1"/>
  <c r="BF7" i="2"/>
  <c r="BF42" i="2" s="1"/>
  <c r="BL8" i="2"/>
  <c r="BN19" i="2"/>
  <c r="BN42" i="2" s="1"/>
  <c r="BG22" i="2"/>
  <c r="BH22" i="2" s="1"/>
  <c r="AK25" i="2"/>
  <c r="AU26" i="2"/>
  <c r="AV26" i="2" s="1"/>
  <c r="AU28" i="2"/>
  <c r="AV28" i="2" s="1"/>
  <c r="AK29" i="2"/>
  <c r="BA31" i="2"/>
  <c r="BB31" i="2" s="1"/>
  <c r="BA33" i="2"/>
  <c r="BB33" i="2" s="1"/>
  <c r="AA34" i="2"/>
  <c r="AF34" i="2"/>
  <c r="AK34" i="2"/>
  <c r="BA34" i="2"/>
  <c r="BB34" i="2" s="1"/>
  <c r="AK35" i="2"/>
  <c r="AP35" i="2"/>
  <c r="AU35" i="2"/>
  <c r="AV35" i="2" s="1"/>
  <c r="AK37" i="2"/>
  <c r="AP37" i="2"/>
  <c r="AU37" i="2"/>
  <c r="AV37" i="2" s="1"/>
  <c r="AU38" i="2"/>
  <c r="AV38" i="2" s="1"/>
  <c r="BA38" i="2"/>
  <c r="BB38" i="2" s="1"/>
  <c r="Q39" i="2"/>
  <c r="BA39" i="2"/>
  <c r="BB39" i="2" s="1"/>
  <c r="BG39" i="2"/>
  <c r="BH39" i="2" s="1"/>
  <c r="BG40" i="2"/>
  <c r="BH40" i="2" s="1"/>
  <c r="T618" i="3"/>
  <c r="E16" i="1" s="1"/>
  <c r="Y618" i="3"/>
  <c r="E15" i="1" s="1"/>
  <c r="AW618" i="3"/>
  <c r="D10" i="1" s="1"/>
  <c r="BP618" i="3"/>
  <c r="BT8" i="3"/>
  <c r="BX618" i="3"/>
  <c r="BX7" i="3"/>
  <c r="CC618" i="3"/>
  <c r="BJ34" i="3"/>
  <c r="BM8" i="2" s="1"/>
  <c r="BO34" i="3"/>
  <c r="BR8" i="2" s="1"/>
  <c r="BT34" i="3"/>
  <c r="BW8" i="2" s="1"/>
  <c r="BY34" i="3"/>
  <c r="CB8" i="2" s="1"/>
  <c r="BE70" i="3"/>
  <c r="BJ70" i="3"/>
  <c r="BM9" i="2" s="1"/>
  <c r="BO70" i="3"/>
  <c r="BR9" i="2" s="1"/>
  <c r="AP92" i="3"/>
  <c r="AU92" i="3"/>
  <c r="AZ92" i="3"/>
  <c r="BJ107" i="3"/>
  <c r="BM11" i="2" s="1"/>
  <c r="BO107" i="3"/>
  <c r="BR11" i="2" s="1"/>
  <c r="BT107" i="3"/>
  <c r="BW11" i="2" s="1"/>
  <c r="AA117" i="3"/>
  <c r="AF117" i="3"/>
  <c r="AK117" i="3"/>
  <c r="AZ131" i="3"/>
  <c r="BE131" i="3"/>
  <c r="BJ131" i="3"/>
  <c r="BM13" i="2" s="1"/>
  <c r="AU151" i="3"/>
  <c r="AZ151" i="3"/>
  <c r="BE151" i="3"/>
  <c r="L161" i="3"/>
  <c r="Q161" i="3"/>
  <c r="V161" i="3"/>
  <c r="AP174" i="3"/>
  <c r="AU174" i="3"/>
  <c r="AZ174" i="3"/>
  <c r="AU192" i="3"/>
  <c r="AU17" i="2" s="1"/>
  <c r="AV17" i="2" s="1"/>
  <c r="AZ192" i="3"/>
  <c r="BE192" i="3"/>
  <c r="AU195" i="3"/>
  <c r="AZ195" i="3"/>
  <c r="BE195" i="3"/>
  <c r="BT225" i="3"/>
  <c r="BW19" i="2" s="1"/>
  <c r="BY225" i="3"/>
  <c r="CB19" i="2" s="1"/>
  <c r="CD225" i="3"/>
  <c r="CG19" i="2" s="1"/>
  <c r="AF236" i="3"/>
  <c r="AK236" i="3"/>
  <c r="AP236" i="3"/>
  <c r="Q274" i="3"/>
  <c r="V274" i="3"/>
  <c r="AA274" i="3"/>
  <c r="AA35" i="2"/>
  <c r="AA505" i="3"/>
  <c r="AA37" i="2"/>
  <c r="AA543" i="3"/>
  <c r="BA7" i="2"/>
  <c r="BY42" i="2"/>
  <c r="BE34" i="3"/>
  <c r="BE107" i="3"/>
  <c r="AP195" i="3"/>
  <c r="BT493" i="3"/>
  <c r="BW34" i="2" s="1"/>
  <c r="K42" i="2"/>
  <c r="O42" i="2"/>
  <c r="S42" i="2"/>
  <c r="W42" i="2"/>
  <c r="AE42" i="2"/>
  <c r="AI42" i="2"/>
  <c r="AM42" i="2"/>
  <c r="AQ42" i="2"/>
  <c r="AY42" i="2"/>
  <c r="BC42" i="2"/>
  <c r="BG7" i="2"/>
  <c r="BK42" i="2"/>
  <c r="BO42" i="2"/>
  <c r="BS42" i="2"/>
  <c r="CA42" i="2"/>
  <c r="AG10" i="2"/>
  <c r="AK10" i="2" s="1"/>
  <c r="AQ13" i="2"/>
  <c r="AU13" i="2" s="1"/>
  <c r="AV13" i="2" s="1"/>
  <c r="AG16" i="2"/>
  <c r="AK16" i="2" s="1"/>
  <c r="AU22" i="2"/>
  <c r="AV22" i="2" s="1"/>
  <c r="Q23" i="2"/>
  <c r="BA23" i="2"/>
  <c r="BB23" i="2" s="1"/>
  <c r="AA26" i="2"/>
  <c r="BA27" i="2"/>
  <c r="BB27" i="2" s="1"/>
  <c r="AA28" i="2"/>
  <c r="Q29" i="2"/>
  <c r="BG30" i="2"/>
  <c r="BH30" i="2" s="1"/>
  <c r="AK31" i="2"/>
  <c r="BG32" i="2"/>
  <c r="BH32" i="2" s="1"/>
  <c r="AK33" i="2"/>
  <c r="AU34" i="2"/>
  <c r="AV34" i="2" s="1"/>
  <c r="V35" i="2"/>
  <c r="BG35" i="2"/>
  <c r="BH35" i="2" s="1"/>
  <c r="V37" i="2"/>
  <c r="BG37" i="2"/>
  <c r="BH37" i="2" s="1"/>
  <c r="L40" i="2"/>
  <c r="H618" i="3"/>
  <c r="C18" i="1" s="1"/>
  <c r="L8" i="3"/>
  <c r="P618" i="3"/>
  <c r="F17" i="1" s="1"/>
  <c r="AN618" i="3"/>
  <c r="E12" i="1" s="1"/>
  <c r="BL618" i="3"/>
  <c r="BL7" i="3"/>
  <c r="CD70" i="3"/>
  <c r="CG9" i="2" s="1"/>
  <c r="BO92" i="3"/>
  <c r="BR10" i="2" s="1"/>
  <c r="AZ117" i="3"/>
  <c r="BY131" i="3"/>
  <c r="CB13" i="2" s="1"/>
  <c r="BT151" i="3"/>
  <c r="BW14" i="2" s="1"/>
  <c r="AK161" i="3"/>
  <c r="BO174" i="3"/>
  <c r="BR16" i="2" s="1"/>
  <c r="BT192" i="3"/>
  <c r="BW17" i="2" s="1"/>
  <c r="BT195" i="3"/>
  <c r="BW18" i="2" s="1"/>
  <c r="Q225" i="3"/>
  <c r="BE236" i="3"/>
  <c r="AP274" i="3"/>
  <c r="AU24" i="2"/>
  <c r="AV24" i="2" s="1"/>
  <c r="AU340" i="3"/>
  <c r="BT373" i="3"/>
  <c r="BW26" i="2" s="1"/>
  <c r="G13" i="1"/>
  <c r="I13" i="1" s="1"/>
  <c r="I42" i="2"/>
  <c r="AC42" i="2"/>
  <c r="BU42" i="2"/>
  <c r="AZ8" i="3"/>
  <c r="CB618" i="3"/>
  <c r="CB7" i="3"/>
  <c r="BO570" i="3"/>
  <c r="BR39" i="2" s="1"/>
  <c r="K13" i="1"/>
  <c r="O13" i="1"/>
  <c r="J29" i="1"/>
  <c r="J30" i="1" s="1"/>
  <c r="H42" i="2"/>
  <c r="P42" i="2"/>
  <c r="T42" i="2"/>
  <c r="X7" i="2"/>
  <c r="X42" i="2" s="1"/>
  <c r="AB42" i="2"/>
  <c r="AJ42" i="2"/>
  <c r="AN42" i="2"/>
  <c r="AR42" i="2"/>
  <c r="AZ42" i="2"/>
  <c r="BD42" i="2"/>
  <c r="BL42" i="2"/>
  <c r="BP42" i="2"/>
  <c r="BT42" i="2"/>
  <c r="BX42" i="2"/>
  <c r="CF42" i="2"/>
  <c r="AA24" i="2"/>
  <c r="Q25" i="2"/>
  <c r="AK27" i="2"/>
  <c r="AU30" i="2"/>
  <c r="AV30" i="2" s="1"/>
  <c r="Q31" i="2"/>
  <c r="AU32" i="2"/>
  <c r="AV32" i="2" s="1"/>
  <c r="Q36" i="2"/>
  <c r="AK36" i="2"/>
  <c r="Q38" i="2"/>
  <c r="AA39" i="2"/>
  <c r="AA40" i="2"/>
  <c r="AK40" i="2"/>
  <c r="AF8" i="3"/>
  <c r="BH618" i="3"/>
  <c r="E8" i="1" s="1"/>
  <c r="BH7" i="3"/>
  <c r="BM618" i="3"/>
  <c r="V34" i="3"/>
  <c r="AF34" i="3"/>
  <c r="Q70" i="3"/>
  <c r="AA70" i="3"/>
  <c r="L92" i="3"/>
  <c r="CD92" i="3"/>
  <c r="CG10" i="2" s="1"/>
  <c r="V107" i="3"/>
  <c r="AF107" i="3"/>
  <c r="BO117" i="3"/>
  <c r="BR12" i="2" s="1"/>
  <c r="BY117" i="3"/>
  <c r="CB12" i="2" s="1"/>
  <c r="CB42" i="2" s="1"/>
  <c r="L131" i="3"/>
  <c r="V131" i="3"/>
  <c r="Q151" i="3"/>
  <c r="AZ161" i="3"/>
  <c r="BJ161" i="3"/>
  <c r="BM15" i="2" s="1"/>
  <c r="L174" i="3"/>
  <c r="CD174" i="3"/>
  <c r="CG16" i="2" s="1"/>
  <c r="Q192" i="3"/>
  <c r="Q17" i="2" s="1"/>
  <c r="Q195" i="3"/>
  <c r="AF225" i="3"/>
  <c r="AP225" i="3"/>
  <c r="BT236" i="3"/>
  <c r="BW20" i="2" s="1"/>
  <c r="CD236" i="3"/>
  <c r="CG20" i="2" s="1"/>
  <c r="BE274" i="3"/>
  <c r="BO274" i="3"/>
  <c r="BR21" i="2" s="1"/>
  <c r="CD412" i="3"/>
  <c r="CG29" i="2" s="1"/>
  <c r="BG36" i="2"/>
  <c r="BH36" i="2" s="1"/>
  <c r="BE518" i="3"/>
  <c r="BT557" i="3"/>
  <c r="BW38" i="2" s="1"/>
  <c r="AW7" i="4"/>
  <c r="M618" i="3"/>
  <c r="C17" i="1" s="1"/>
  <c r="Q8" i="3"/>
  <c r="U618" i="3"/>
  <c r="F16" i="1" s="1"/>
  <c r="AC618" i="3"/>
  <c r="D14" i="1" s="1"/>
  <c r="AK8" i="3"/>
  <c r="AS618" i="3"/>
  <c r="E11" i="1" s="1"/>
  <c r="BA618" i="3"/>
  <c r="C9" i="1" s="1"/>
  <c r="BE8" i="3"/>
  <c r="BI618" i="3"/>
  <c r="F8" i="1" s="1"/>
  <c r="BQ618" i="3"/>
  <c r="BT282" i="3"/>
  <c r="BW22" i="2" s="1"/>
  <c r="BY282" i="3"/>
  <c r="CB22" i="2" s="1"/>
  <c r="CD282" i="3"/>
  <c r="CG22" i="2" s="1"/>
  <c r="AP323" i="3"/>
  <c r="AU323" i="3"/>
  <c r="AZ323" i="3"/>
  <c r="AZ340" i="3"/>
  <c r="BE340" i="3"/>
  <c r="BJ340" i="3"/>
  <c r="BM24" i="2" s="1"/>
  <c r="BJ357" i="3"/>
  <c r="BM25" i="2" s="1"/>
  <c r="BO357" i="3"/>
  <c r="BR25" i="2" s="1"/>
  <c r="BT357" i="3"/>
  <c r="BW25" i="2" s="1"/>
  <c r="BY373" i="3"/>
  <c r="CB26" i="2" s="1"/>
  <c r="CD373" i="3"/>
  <c r="CG26" i="2" s="1"/>
  <c r="AA386" i="3"/>
  <c r="AF386" i="3"/>
  <c r="AK386" i="3"/>
  <c r="L394" i="3"/>
  <c r="CD394" i="3"/>
  <c r="CG28" i="2" s="1"/>
  <c r="L412" i="3"/>
  <c r="Q412" i="3"/>
  <c r="BE421" i="3"/>
  <c r="BJ421" i="3"/>
  <c r="BM30" i="2" s="1"/>
  <c r="BO421" i="3"/>
  <c r="BR30" i="2" s="1"/>
  <c r="BT437" i="3"/>
  <c r="BW31" i="2" s="1"/>
  <c r="BY437" i="3"/>
  <c r="CB31" i="2" s="1"/>
  <c r="CD437" i="3"/>
  <c r="CG31" i="2" s="1"/>
  <c r="AF464" i="3"/>
  <c r="AK464" i="3"/>
  <c r="AP464" i="3"/>
  <c r="L473" i="3"/>
  <c r="CD473" i="3"/>
  <c r="CG33" i="2" s="1"/>
  <c r="BY493" i="3"/>
  <c r="CB34" i="2" s="1"/>
  <c r="CD493" i="3"/>
  <c r="CG34" i="2" s="1"/>
  <c r="AF505" i="3"/>
  <c r="AK505" i="3"/>
  <c r="AP505" i="3"/>
  <c r="BJ518" i="3"/>
  <c r="BM36" i="2" s="1"/>
  <c r="BO518" i="3"/>
  <c r="BR36" i="2" s="1"/>
  <c r="BT518" i="3"/>
  <c r="BW36" i="2" s="1"/>
  <c r="AF543" i="3"/>
  <c r="AK543" i="3"/>
  <c r="AP543" i="3"/>
  <c r="BY557" i="3"/>
  <c r="CB38" i="2" s="1"/>
  <c r="AK602" i="3"/>
  <c r="J618" i="3"/>
  <c r="E18" i="1" s="1"/>
  <c r="N618" i="3"/>
  <c r="D17" i="1" s="1"/>
  <c r="R618" i="3"/>
  <c r="C16" i="1" s="1"/>
  <c r="V8" i="3"/>
  <c r="Z618" i="3"/>
  <c r="F15" i="1" s="1"/>
  <c r="AD618" i="3"/>
  <c r="E14" i="1" s="1"/>
  <c r="AH618" i="3"/>
  <c r="D13" i="1" s="1"/>
  <c r="L13" i="1" s="1"/>
  <c r="AL618" i="3"/>
  <c r="C12" i="1" s="1"/>
  <c r="AP8" i="3"/>
  <c r="AT618" i="3"/>
  <c r="F11" i="1" s="1"/>
  <c r="AX618" i="3"/>
  <c r="E10" i="1" s="1"/>
  <c r="BB618" i="3"/>
  <c r="D9" i="1" s="1"/>
  <c r="BF618" i="3"/>
  <c r="C8" i="1" s="1"/>
  <c r="BJ8" i="3"/>
  <c r="BN618" i="3"/>
  <c r="BR618" i="3"/>
  <c r="BV618" i="3"/>
  <c r="BZ618" i="3"/>
  <c r="CD8" i="3"/>
  <c r="Q282" i="3"/>
  <c r="BO323" i="3"/>
  <c r="BR23" i="2" s="1"/>
  <c r="BY340" i="3"/>
  <c r="CB24" i="2" s="1"/>
  <c r="V373" i="3"/>
  <c r="AZ386" i="3"/>
  <c r="AA394" i="3"/>
  <c r="AF412" i="3"/>
  <c r="CD421" i="3"/>
  <c r="CG30" i="2" s="1"/>
  <c r="Q437" i="3"/>
  <c r="BE464" i="3"/>
  <c r="AA473" i="3"/>
  <c r="V493" i="3"/>
  <c r="BE505" i="3"/>
  <c r="BE543" i="3"/>
  <c r="BJ543" i="3"/>
  <c r="BM37" i="2" s="1"/>
  <c r="L557" i="3"/>
  <c r="AW66" i="4"/>
  <c r="Q126" i="4"/>
  <c r="N125" i="4"/>
  <c r="N583" i="4" s="1"/>
  <c r="AR166" i="4"/>
  <c r="AQ583" i="4"/>
  <c r="AE583" i="4"/>
  <c r="K618" i="3"/>
  <c r="F18" i="1" s="1"/>
  <c r="O618" i="3"/>
  <c r="E17" i="1" s="1"/>
  <c r="S618" i="3"/>
  <c r="D16" i="1" s="1"/>
  <c r="W618" i="3"/>
  <c r="C15" i="1" s="1"/>
  <c r="AA8" i="3"/>
  <c r="AE618" i="3"/>
  <c r="F14" i="1" s="1"/>
  <c r="AI618" i="3"/>
  <c r="E13" i="1" s="1"/>
  <c r="AM618" i="3"/>
  <c r="D12" i="1" s="1"/>
  <c r="AQ618" i="3"/>
  <c r="C11" i="1" s="1"/>
  <c r="AU8" i="3"/>
  <c r="AY618" i="3"/>
  <c r="F10" i="1" s="1"/>
  <c r="BC618" i="3"/>
  <c r="E9" i="1" s="1"/>
  <c r="BG618" i="3"/>
  <c r="D8" i="1" s="1"/>
  <c r="BK618" i="3"/>
  <c r="BO8" i="3"/>
  <c r="BS618" i="3"/>
  <c r="BW618" i="3"/>
  <c r="CA618" i="3"/>
  <c r="AF282" i="3"/>
  <c r="AP282" i="3"/>
  <c r="L323" i="3"/>
  <c r="CD323" i="3"/>
  <c r="CG23" i="2" s="1"/>
  <c r="L340" i="3"/>
  <c r="V340" i="3"/>
  <c r="V357" i="3"/>
  <c r="AF357" i="3"/>
  <c r="AK373" i="3"/>
  <c r="AU373" i="3"/>
  <c r="BO386" i="3"/>
  <c r="BR27" i="2" s="1"/>
  <c r="BY386" i="3"/>
  <c r="CB27" i="2" s="1"/>
  <c r="AP394" i="3"/>
  <c r="AZ394" i="3"/>
  <c r="AU412" i="3"/>
  <c r="BE412" i="3"/>
  <c r="Q421" i="3"/>
  <c r="AA421" i="3"/>
  <c r="AF437" i="3"/>
  <c r="AP437" i="3"/>
  <c r="BT464" i="3"/>
  <c r="BW32" i="2" s="1"/>
  <c r="CD464" i="3"/>
  <c r="CG32" i="2" s="1"/>
  <c r="AP473" i="3"/>
  <c r="AZ473" i="3"/>
  <c r="AK493" i="3"/>
  <c r="AU493" i="3"/>
  <c r="BT505" i="3"/>
  <c r="BW35" i="2" s="1"/>
  <c r="CD505" i="3"/>
  <c r="CG35" i="2" s="1"/>
  <c r="V518" i="3"/>
  <c r="AF518" i="3"/>
  <c r="CD543" i="3"/>
  <c r="CG37" i="2" s="1"/>
  <c r="V570" i="3"/>
  <c r="AM33" i="4"/>
  <c r="AM88" i="4"/>
  <c r="AR88" i="4"/>
  <c r="AM102" i="4"/>
  <c r="AB112" i="4"/>
  <c r="AW153" i="4"/>
  <c r="S583" i="4"/>
  <c r="AR569" i="4"/>
  <c r="V557" i="3"/>
  <c r="AF570" i="3"/>
  <c r="AK570" i="3"/>
  <c r="BT570" i="3"/>
  <c r="BW39" i="2" s="1"/>
  <c r="BY570" i="3"/>
  <c r="CB39" i="2" s="1"/>
  <c r="L602" i="3"/>
  <c r="AU602" i="3"/>
  <c r="AZ602" i="3"/>
  <c r="M32" i="4"/>
  <c r="M583" i="4" s="1"/>
  <c r="AI32" i="4"/>
  <c r="AI583" i="4" s="1"/>
  <c r="AW33" i="4"/>
  <c r="M87" i="4"/>
  <c r="X87" i="4"/>
  <c r="X583" i="4" s="1"/>
  <c r="AW88" i="4"/>
  <c r="Q102" i="4"/>
  <c r="AR102" i="4"/>
  <c r="AW102" i="4"/>
  <c r="AH112" i="4"/>
  <c r="AM112" i="4"/>
  <c r="AR112" i="4"/>
  <c r="AW112" i="4"/>
  <c r="M152" i="4"/>
  <c r="AR183" i="4"/>
  <c r="Q215" i="4"/>
  <c r="AB215" i="4"/>
  <c r="AH215" i="4"/>
  <c r="Q264" i="4"/>
  <c r="AB264" i="4"/>
  <c r="AP329" i="4"/>
  <c r="AP378" i="4"/>
  <c r="AP583" i="4" s="1"/>
  <c r="Q419" i="4"/>
  <c r="AH419" i="4"/>
  <c r="AM419" i="4"/>
  <c r="CD557" i="3"/>
  <c r="CG38" i="2" s="1"/>
  <c r="Q7" i="4"/>
  <c r="AB7" i="4"/>
  <c r="Q66" i="4"/>
  <c r="AB66" i="4"/>
  <c r="Q186" i="4"/>
  <c r="AM186" i="4"/>
  <c r="AH226" i="4"/>
  <c r="AR264" i="4"/>
  <c r="AH330" i="4"/>
  <c r="Q379" i="4"/>
  <c r="AH379" i="4"/>
  <c r="AB405" i="4"/>
  <c r="Q445" i="4"/>
  <c r="AR468" i="4"/>
  <c r="P583" i="4"/>
  <c r="AU583" i="4"/>
  <c r="BJ557" i="3"/>
  <c r="BM38" i="2" s="1"/>
  <c r="L570" i="3"/>
  <c r="Q570" i="3"/>
  <c r="AZ570" i="3"/>
  <c r="BE570" i="3"/>
  <c r="AA602" i="3"/>
  <c r="AF602" i="3"/>
  <c r="BO602" i="3"/>
  <c r="BR40" i="2" s="1"/>
  <c r="BT602" i="3"/>
  <c r="BW40" i="2" s="1"/>
  <c r="AH7" i="4"/>
  <c r="AB33" i="4"/>
  <c r="AH33" i="4"/>
  <c r="AH66" i="4"/>
  <c r="AB88" i="4"/>
  <c r="AH88" i="4"/>
  <c r="AR186" i="4"/>
  <c r="AM226" i="4"/>
  <c r="AB313" i="4"/>
  <c r="AR313" i="4"/>
  <c r="AW313" i="4"/>
  <c r="AM330" i="4"/>
  <c r="Q346" i="4"/>
  <c r="AH405" i="4"/>
  <c r="AW405" i="4"/>
  <c r="O418" i="4"/>
  <c r="O583" i="4" s="1"/>
  <c r="AH453" i="4"/>
  <c r="AR492" i="4"/>
  <c r="Q528" i="4"/>
  <c r="AF583" i="4"/>
  <c r="AH540" i="4"/>
  <c r="AL583" i="4"/>
  <c r="AG583" i="4"/>
  <c r="N87" i="4"/>
  <c r="AS125" i="4"/>
  <c r="AB143" i="4"/>
  <c r="AN152" i="4"/>
  <c r="AW166" i="4"/>
  <c r="S182" i="4"/>
  <c r="AD185" i="4"/>
  <c r="AM215" i="4"/>
  <c r="AN271" i="4"/>
  <c r="AB272" i="4"/>
  <c r="AN312" i="4"/>
  <c r="AN583" i="4" s="1"/>
  <c r="M329" i="4"/>
  <c r="AN329" i="4"/>
  <c r="AN361" i="4"/>
  <c r="AB362" i="4"/>
  <c r="AM379" i="4"/>
  <c r="AV378" i="4"/>
  <c r="AV583" i="4" s="1"/>
  <c r="AJ418" i="4"/>
  <c r="AM445" i="4"/>
  <c r="AB528" i="4"/>
  <c r="V583" i="4"/>
  <c r="AM540" i="4"/>
  <c r="AO583" i="4"/>
  <c r="AS583" i="4"/>
  <c r="AW569" i="4"/>
  <c r="G616" i="5"/>
  <c r="K623" i="5"/>
  <c r="K624" i="5"/>
  <c r="K616" i="5"/>
  <c r="K625" i="5"/>
  <c r="K622" i="5"/>
  <c r="S616" i="5"/>
  <c r="W616" i="5"/>
  <c r="AN125" i="4"/>
  <c r="AM126" i="4"/>
  <c r="AB166" i="4"/>
  <c r="AW186" i="4"/>
  <c r="S214" i="4"/>
  <c r="AM264" i="4"/>
  <c r="AJ329" i="4"/>
  <c r="AJ583" i="4" s="1"/>
  <c r="AM346" i="4"/>
  <c r="Z378" i="4"/>
  <c r="Z583" i="4" s="1"/>
  <c r="AM405" i="4"/>
  <c r="AD418" i="4"/>
  <c r="AD583" i="4" s="1"/>
  <c r="AH583" i="4" s="1"/>
  <c r="AW419" i="4"/>
  <c r="AR453" i="4"/>
  <c r="AW453" i="4"/>
  <c r="Q479" i="4"/>
  <c r="AB479" i="4"/>
  <c r="Q515" i="4"/>
  <c r="AB515" i="4"/>
  <c r="AH515" i="4"/>
  <c r="AH528" i="4"/>
  <c r="AM528" i="4"/>
  <c r="AR528" i="4"/>
  <c r="AK583" i="4"/>
  <c r="AR540" i="4"/>
  <c r="AW540" i="4"/>
  <c r="Q569" i="4"/>
  <c r="AM153" i="4"/>
  <c r="AB186" i="4"/>
  <c r="AW226" i="4"/>
  <c r="AM313" i="4"/>
  <c r="AW330" i="4"/>
  <c r="AW396" i="4"/>
  <c r="AB419" i="4"/>
  <c r="AM515" i="4"/>
  <c r="AW528" i="4"/>
  <c r="AT583" i="4"/>
  <c r="AB569" i="4"/>
  <c r="O624" i="5"/>
  <c r="O625" i="5"/>
  <c r="O622" i="5"/>
  <c r="O623" i="5"/>
  <c r="O616" i="5"/>
  <c r="Q625" i="5"/>
  <c r="Q622" i="5"/>
  <c r="Q616" i="5"/>
  <c r="Q623" i="5"/>
  <c r="Q624" i="5"/>
  <c r="F616" i="5"/>
  <c r="J616" i="5"/>
  <c r="R616" i="5"/>
  <c r="V616" i="5"/>
  <c r="AM583" i="4" l="1"/>
  <c r="AR583" i="4"/>
  <c r="Q583" i="4"/>
  <c r="G11" i="1"/>
  <c r="BJ618" i="3"/>
  <c r="BM7" i="2"/>
  <c r="BM42" i="2" s="1"/>
  <c r="D32" i="1"/>
  <c r="G9" i="1"/>
  <c r="I9" i="1" s="1"/>
  <c r="C24" i="1"/>
  <c r="AF618" i="3"/>
  <c r="AF7" i="2"/>
  <c r="AF42" i="2" s="1"/>
  <c r="AZ618" i="3"/>
  <c r="BG42" i="2"/>
  <c r="BG44" i="2" s="1"/>
  <c r="BH7" i="2"/>
  <c r="BH42" i="2" s="1"/>
  <c r="BH44" i="2" s="1"/>
  <c r="BA42" i="2"/>
  <c r="BB7" i="2"/>
  <c r="BB42" i="2" s="1"/>
  <c r="F24" i="1"/>
  <c r="G14" i="1"/>
  <c r="C29" i="1" s="1"/>
  <c r="E24" i="1"/>
  <c r="G15" i="1"/>
  <c r="D30" i="1" s="1"/>
  <c r="C30" i="1"/>
  <c r="G8" i="1"/>
  <c r="AP618" i="3"/>
  <c r="AP7" i="2"/>
  <c r="AP42" i="2" s="1"/>
  <c r="F30" i="1"/>
  <c r="E26" i="1"/>
  <c r="Q618" i="3"/>
  <c r="Q7" i="2"/>
  <c r="Q42" i="2" s="1"/>
  <c r="BY618" i="3"/>
  <c r="F32" i="1"/>
  <c r="AG42" i="2"/>
  <c r="E30" i="1"/>
  <c r="BO618" i="3"/>
  <c r="BR7" i="2"/>
  <c r="BR42" i="2" s="1"/>
  <c r="E28" i="1"/>
  <c r="D24" i="1"/>
  <c r="O12" i="1"/>
  <c r="N12" i="1"/>
  <c r="L12" i="1"/>
  <c r="M12" i="1"/>
  <c r="G12" i="1"/>
  <c r="D27" i="1" s="1"/>
  <c r="V618" i="3"/>
  <c r="V7" i="2"/>
  <c r="V42" i="2" s="1"/>
  <c r="AK618" i="3"/>
  <c r="AK7" i="2"/>
  <c r="AK42" i="2" s="1"/>
  <c r="AK44" i="2" s="1"/>
  <c r="C32" i="1"/>
  <c r="G32" i="1" s="1"/>
  <c r="G17" i="1"/>
  <c r="L618" i="3"/>
  <c r="L7" i="2"/>
  <c r="L42" i="2" s="1"/>
  <c r="C28" i="1"/>
  <c r="G28" i="1" s="1"/>
  <c r="BT618" i="3"/>
  <c r="BW7" i="2"/>
  <c r="BW42" i="2" s="1"/>
  <c r="G10" i="1"/>
  <c r="F25" i="1" s="1"/>
  <c r="AB583" i="4"/>
  <c r="AA618" i="3"/>
  <c r="AA7" i="2"/>
  <c r="AA42" i="2" s="1"/>
  <c r="F26" i="1"/>
  <c r="AW583" i="4"/>
  <c r="AU618" i="3"/>
  <c r="AU7" i="2"/>
  <c r="F29" i="1"/>
  <c r="E32" i="1"/>
  <c r="CD618" i="3"/>
  <c r="CG7" i="2"/>
  <c r="CG42" i="2" s="1"/>
  <c r="E25" i="1"/>
  <c r="D28" i="1"/>
  <c r="C31" i="1"/>
  <c r="G16" i="1"/>
  <c r="F31" i="1" s="1"/>
  <c r="BE618" i="3"/>
  <c r="G18" i="1"/>
  <c r="D33" i="1" s="1"/>
  <c r="M13" i="1"/>
  <c r="F28" i="1"/>
  <c r="G30" i="1" l="1"/>
  <c r="G24" i="1"/>
  <c r="I11" i="1"/>
  <c r="D26" i="1"/>
  <c r="D29" i="1"/>
  <c r="G29" i="1" s="1"/>
  <c r="C27" i="1"/>
  <c r="I10" i="1"/>
  <c r="C25" i="1"/>
  <c r="G25" i="1" s="1"/>
  <c r="D25" i="1"/>
  <c r="F33" i="1"/>
  <c r="C33" i="1"/>
  <c r="AU42" i="2"/>
  <c r="AV7" i="2"/>
  <c r="AV42" i="2" s="1"/>
  <c r="E31" i="1"/>
  <c r="I12" i="1"/>
  <c r="F27" i="1"/>
  <c r="K12" i="1"/>
  <c r="D31" i="1"/>
  <c r="G31" i="1" s="1"/>
  <c r="E33" i="1"/>
  <c r="E27" i="1"/>
  <c r="E29" i="1"/>
  <c r="C26" i="1"/>
  <c r="G33" i="1" l="1"/>
  <c r="G26" i="1"/>
  <c r="G27" i="1"/>
</calcChain>
</file>

<file path=xl/comments1.xml><?xml version="1.0" encoding="utf-8"?>
<comments xmlns="http://schemas.openxmlformats.org/spreadsheetml/2006/main">
  <authors>
    <author>USER</author>
  </authors>
  <commentList>
    <comment ref="E12" authorId="0" shapeId="0">
      <text>
        <r>
          <rPr>
            <b/>
            <sz val="9"/>
            <color indexed="81"/>
            <rFont val="Tahoma"/>
            <family val="2"/>
          </rPr>
          <t xml:space="preserve">USER
</t>
        </r>
        <r>
          <rPr>
            <sz val="9"/>
            <color indexed="81"/>
            <rFont val="Tahoma"/>
            <family val="2"/>
          </rPr>
          <t>perubahan pd opini kab halmahera tengah dr TMP menjadi TW pada tgl 25 nov 2014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G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 pemda baru belum diaudit</t>
        </r>
      </text>
    </comment>
    <comment ref="L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 Pemda DOB, sehingga belum diaudit</t>
        </r>
      </text>
    </comment>
    <comment ref="Q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 Pemda DOB, sehingga belum diaudit</t>
        </r>
      </text>
    </comment>
    <comment ref="V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 Pemda DOB, sehingga belum diaudit</t>
        </r>
      </text>
    </comment>
    <comment ref="AA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 Pemda DOB, sehingga belum diaudit</t>
        </r>
      </text>
    </comment>
    <comment ref="AF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 Pemda DOB, sehingga belum diaudit</t>
        </r>
      </text>
    </comment>
    <comment ref="AK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 Pemda DOB, sehingga belum diaudit</t>
        </r>
      </text>
    </comment>
    <comment ref="AK44" authorId="0" shapeId="0">
      <text>
        <r>
          <rPr>
            <sz val="9"/>
            <color indexed="81"/>
            <rFont val="Tahoma"/>
            <family val="2"/>
          </rPr>
          <t xml:space="preserve">3 DOB di Provinsi Sulawesi Utara, yaitu pemda Kab Buton Selatan, Buton Tengah, dan Muna Barat.
</t>
        </r>
      </text>
    </comment>
  </commentList>
</comments>
</file>

<file path=xl/comments3.xml><?xml version="1.0" encoding="utf-8"?>
<comments xmlns="http://schemas.openxmlformats.org/spreadsheetml/2006/main">
  <authors>
    <author>USER</author>
    <author>direktorat3</author>
  </authors>
  <commentList>
    <comment ref="AW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Dari Bu Aisyah, tgl 5 Nov 2012</t>
        </r>
      </text>
    </comment>
    <comment ref="AQ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http://www.koran-sindo.com/node/317423</t>
        </r>
      </text>
    </comment>
    <comment ref="AJ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Menurut Perwakilan opini WDP</t>
        </r>
      </text>
    </comment>
    <comment ref="AT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Dari situs BPK Sumut</t>
        </r>
      </text>
    </comment>
    <comment ref="AQ83" authorId="1" shapeId="0">
      <text>
        <r>
          <rPr>
            <b/>
            <sz val="9"/>
            <color indexed="81"/>
            <rFont val="Tahoma"/>
            <family val="2"/>
          </rPr>
          <t>direktorat3:</t>
        </r>
        <r>
          <rPr>
            <sz val="9"/>
            <color indexed="81"/>
            <rFont val="Tahoma"/>
            <family val="2"/>
          </rPr>
          <t xml:space="preserve">
KOREKSI 31 JULI, SEBELUMNYA WDP</t>
        </r>
      </text>
    </comment>
    <comment ref="AQ1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http://www.jambi.bpk.go.id/?p=4290</t>
        </r>
      </text>
    </comment>
    <comment ref="AR14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Data Pak Supri</t>
        </r>
      </text>
    </comment>
    <comment ref="AS179" authorId="1" shapeId="0">
      <text>
        <r>
          <rPr>
            <b/>
            <sz val="9"/>
            <color indexed="81"/>
            <rFont val="Tahoma"/>
            <family val="2"/>
          </rPr>
          <t>direktorat3:</t>
        </r>
        <r>
          <rPr>
            <sz val="9"/>
            <color indexed="81"/>
            <rFont val="Tahoma"/>
            <family val="2"/>
          </rPr>
          <t xml:space="preserve">
Koreksi tgl 31 Juli, tadinya WDP</t>
        </r>
      </text>
    </comment>
    <comment ref="AQ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http://banten.bpk.go.id/?p=5557</t>
        </r>
      </text>
    </comment>
    <comment ref="AQ2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Data Pak Supri</t>
        </r>
      </text>
    </comment>
    <comment ref="AR2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Data Pak Supri</t>
        </r>
      </text>
    </comment>
    <comment ref="AR2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Data Pak Supri</t>
        </r>
      </text>
    </comment>
    <comment ref="AQ2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Data Pak Supri</t>
        </r>
      </text>
    </comment>
    <comment ref="AH2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Koreksi dari sebelumnya WTP.
</t>
        </r>
      </text>
    </comment>
    <comment ref="BB3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Sebelumnya TW sesuai Lapbul APD. Dirubah menjadi WDP sesuai IHPS sem II BPK</t>
        </r>
      </text>
    </comment>
    <comment ref="BB3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USER:
Sebelumnya TW sesuai Lapbul APD. Dirubah menjadi WDP sesuai IHPS sem II BPK</t>
        </r>
      </text>
    </comment>
    <comment ref="AT4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Data Pak Supri</t>
        </r>
      </text>
    </comment>
    <comment ref="BB4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Y4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koreksi : sampai dengan 12 september tercatat WDP</t>
        </r>
      </text>
    </comment>
    <comment ref="AR45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http://ajatapparengnews.com/index.php/utama/3124-rusdi-masse-respon-opini-wdp</t>
        </r>
      </text>
    </comment>
    <comment ref="AW45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Koreksi : WDP sd 12 September</t>
        </r>
      </text>
    </comment>
    <comment ref="AG48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Belum diaudit baru 1 tahun DOB</t>
        </r>
      </text>
    </comment>
    <comment ref="AG49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Belum diaudit baru 1 tahun DOB</t>
        </r>
      </text>
    </comment>
    <comment ref="AG49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Belum diaudit baru 1 tahun DOB</t>
        </r>
      </text>
    </comment>
    <comment ref="BB526" authorId="0" shapeId="0">
      <text>
        <r>
          <rPr>
            <b/>
            <sz val="9"/>
            <color indexed="81"/>
            <rFont val="Tahoma"/>
            <family val="2"/>
          </rPr>
          <t>BUDI:</t>
        </r>
        <r>
          <rPr>
            <sz val="9"/>
            <color indexed="81"/>
            <rFont val="Tahoma"/>
            <family val="2"/>
          </rPr>
          <t xml:space="preserve">
Berubah dari sebelumnya TMP sesuai konfirmasi ke Kabid APD tgl 25-4-2012 dan IHPS II BPK tgl 9-4-2012</t>
        </r>
      </text>
    </comment>
    <comment ref="BD5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Kesalahan menginput data yang sebelumnya TW (kesalahan menyimpulkan atas berita yang ada)</t>
        </r>
      </text>
    </comment>
    <comment ref="AN5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Dikoreksi pd tgl 24 Nov 2014: dari TMP menjadi TW berdasarkan info Lapbul APD dan Penetapan Target Opini</t>
        </r>
      </text>
    </comment>
    <comment ref="AY58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Data dari situs BPK perwakilan Jayapura</t>
        </r>
      </text>
    </comment>
    <comment ref="AX58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Di web BPK, TMP</t>
        </r>
      </text>
    </comment>
    <comment ref="BD59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Sebelumnya TMP sesuai Lapbul APD, namun menurut IHPS sem II BPK belum ada opini.</t>
        </r>
      </text>
    </comment>
    <comment ref="AT59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Data dari situs BPK jayapura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Q5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Diserahkan BPK ke DPRD tgl 28 Agustus 2013</t>
        </r>
      </text>
    </comment>
    <comment ref="O5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Dikoreksi pd tgl 24 Nov 2014: dari TMP menjadi TW berdasarkan info Lapbul APD dan Penetapan Target Opini</t>
        </r>
      </text>
    </comment>
  </commentList>
</comments>
</file>

<file path=xl/sharedStrings.xml><?xml version="1.0" encoding="utf-8"?>
<sst xmlns="http://schemas.openxmlformats.org/spreadsheetml/2006/main" count="17581" uniqueCount="726">
  <si>
    <t>WTP</t>
  </si>
  <si>
    <t>WDP</t>
  </si>
  <si>
    <t>TW</t>
  </si>
  <si>
    <t>TMP</t>
  </si>
  <si>
    <t>Nomor</t>
  </si>
  <si>
    <t>Perwakilan/Pemda</t>
  </si>
  <si>
    <t>MOU</t>
  </si>
  <si>
    <t>ASS BPKP</t>
  </si>
  <si>
    <t>01</t>
  </si>
  <si>
    <t>PERW. BPKP PROV NAD</t>
  </si>
  <si>
    <t xml:space="preserve"> PROV NAD</t>
  </si>
  <si>
    <t>Provinsi Nanggroe Aceh Darussalam</t>
  </si>
  <si>
    <t>02</t>
  </si>
  <si>
    <t>Kab. Aceh Barat</t>
  </si>
  <si>
    <t>03</t>
  </si>
  <si>
    <t>Kab. Aceh Besar</t>
  </si>
  <si>
    <t>04</t>
  </si>
  <si>
    <t>Kab. Aceh Selatan</t>
  </si>
  <si>
    <t>05</t>
  </si>
  <si>
    <t>Kab. Aceh Singkil</t>
  </si>
  <si>
    <t>06</t>
  </si>
  <si>
    <t>Kab. Aceh Tengah</t>
  </si>
  <si>
    <t>07</t>
  </si>
  <si>
    <t>Kab. Aceh Tenggara</t>
  </si>
  <si>
    <t>08</t>
  </si>
  <si>
    <t>Kab. Aceh Timur</t>
  </si>
  <si>
    <t>09</t>
  </si>
  <si>
    <t>Kab. Aceh Utara</t>
  </si>
  <si>
    <t>10</t>
  </si>
  <si>
    <t xml:space="preserve">Kab. Bireun </t>
  </si>
  <si>
    <t>11</t>
  </si>
  <si>
    <t>Kab. Pidie</t>
  </si>
  <si>
    <t>12</t>
  </si>
  <si>
    <t xml:space="preserve">Kab. Simeulue </t>
  </si>
  <si>
    <t>13</t>
  </si>
  <si>
    <t>Kota Banda Aceh</t>
  </si>
  <si>
    <t>14</t>
  </si>
  <si>
    <t xml:space="preserve">Kota Sabang </t>
  </si>
  <si>
    <t>15</t>
  </si>
  <si>
    <t xml:space="preserve">Kota Langsa </t>
  </si>
  <si>
    <t>16</t>
  </si>
  <si>
    <t xml:space="preserve">Kota Lhokseumawe </t>
  </si>
  <si>
    <t>17</t>
  </si>
  <si>
    <t>Kab. Nagan Raya</t>
  </si>
  <si>
    <t>18</t>
  </si>
  <si>
    <t>Kab. Aceh Jaya</t>
  </si>
  <si>
    <t>19</t>
  </si>
  <si>
    <t>Kab. Aceh Barat Daya</t>
  </si>
  <si>
    <t>20</t>
  </si>
  <si>
    <t>Kab. Gayo Lues</t>
  </si>
  <si>
    <t>21</t>
  </si>
  <si>
    <t>Kab. Aceh Tamiang</t>
  </si>
  <si>
    <t>22</t>
  </si>
  <si>
    <t>Kab. Bener Meriah</t>
  </si>
  <si>
    <t>23</t>
  </si>
  <si>
    <t>Kota Subulussalam</t>
  </si>
  <si>
    <t>24</t>
  </si>
  <si>
    <t>Kab. Pidie jaya</t>
  </si>
  <si>
    <t>PERW. BPKP PROV SUMUT</t>
  </si>
  <si>
    <t xml:space="preserve"> PROV SUMUT</t>
  </si>
  <si>
    <t>Provinsi Sumatera Utara</t>
  </si>
  <si>
    <t xml:space="preserve">Kab. Asahan </t>
  </si>
  <si>
    <t xml:space="preserve">Kab. Dairi </t>
  </si>
  <si>
    <t>Kab. Deli Serdang</t>
  </si>
  <si>
    <t>Kab. Tanah Karo</t>
  </si>
  <si>
    <t>Kab. Labuhan Batu</t>
  </si>
  <si>
    <t xml:space="preserve">Kab. Langkat </t>
  </si>
  <si>
    <t>Kab. Mandailing Natal</t>
  </si>
  <si>
    <t xml:space="preserve">Kab. Nias </t>
  </si>
  <si>
    <t xml:space="preserve">Kab. Simalungun </t>
  </si>
  <si>
    <t>Kab. Tapanuli Selatan</t>
  </si>
  <si>
    <t>Kab. Tapanuli Tengah</t>
  </si>
  <si>
    <t>Kab. Tapanuli Utara</t>
  </si>
  <si>
    <t>Kab. Toba Samosir</t>
  </si>
  <si>
    <t xml:space="preserve">Kota Binjai </t>
  </si>
  <si>
    <t xml:space="preserve">Kota Medan </t>
  </si>
  <si>
    <t>Kota Pematang Siantar</t>
  </si>
  <si>
    <t>Kota Sibolga</t>
  </si>
  <si>
    <t>Kota Tanjung Balai</t>
  </si>
  <si>
    <t>Kota Tebing Tinggi</t>
  </si>
  <si>
    <t>Kota Padang Sidempuan</t>
  </si>
  <si>
    <t>Kab. Pakpak Bharat</t>
  </si>
  <si>
    <t>Kab. Nias Selatan</t>
  </si>
  <si>
    <t>Kab. Humbang Hasundutan</t>
  </si>
  <si>
    <t>25</t>
  </si>
  <si>
    <t>Kab. Serdang Berdagai</t>
  </si>
  <si>
    <t>26</t>
  </si>
  <si>
    <t xml:space="preserve">Kab. Samosir </t>
  </si>
  <si>
    <t>27</t>
  </si>
  <si>
    <t>kab. Batu bara</t>
  </si>
  <si>
    <t>28</t>
  </si>
  <si>
    <t>Kab. Labuhan Batu Utara</t>
  </si>
  <si>
    <t>29</t>
  </si>
  <si>
    <t>Kab. Labuhan Batu Selatan</t>
  </si>
  <si>
    <t>30</t>
  </si>
  <si>
    <t>Kab. Padang Lawas Utara</t>
  </si>
  <si>
    <t>31</t>
  </si>
  <si>
    <t>Kab. Padang Lawas</t>
  </si>
  <si>
    <t>PERW. BPKP PROV SUMBAR</t>
  </si>
  <si>
    <t xml:space="preserve"> PROV SUMBAR</t>
  </si>
  <si>
    <t>Provinsi Sumatera Barat</t>
  </si>
  <si>
    <t>Kab. Limapuluh Kota</t>
  </si>
  <si>
    <t xml:space="preserve">Kab. Agam </t>
  </si>
  <si>
    <t>Kab. Kepulauan Mentawai</t>
  </si>
  <si>
    <t>Kab. Padang Pariaman</t>
  </si>
  <si>
    <t xml:space="preserve">Kab. Pasaman </t>
  </si>
  <si>
    <t>Kab. Pesisir Selatan</t>
  </si>
  <si>
    <t>Kab. Sijunjung</t>
  </si>
  <si>
    <t xml:space="preserve">Kab. Solok </t>
  </si>
  <si>
    <t>Kab. Tanah Datar</t>
  </si>
  <si>
    <t>Kota Bukit Tinggi</t>
  </si>
  <si>
    <t>Kota Padang Panjang</t>
  </si>
  <si>
    <t xml:space="preserve">Kota Padang </t>
  </si>
  <si>
    <t xml:space="preserve">Kota Payakumbuh </t>
  </si>
  <si>
    <t xml:space="preserve">Kota Sawahlunto </t>
  </si>
  <si>
    <t xml:space="preserve">Kota Solok </t>
  </si>
  <si>
    <t>Kab. Pasaman Barat</t>
  </si>
  <si>
    <t xml:space="preserve">Kab. Dharmasraya </t>
  </si>
  <si>
    <t>Kab. Solok Selatan</t>
  </si>
  <si>
    <t>PERW. BPKP PROV RIAU</t>
  </si>
  <si>
    <t xml:space="preserve"> PROV RIAU</t>
  </si>
  <si>
    <t xml:space="preserve">Provinsi Riau </t>
  </si>
  <si>
    <t xml:space="preserve">Kab. Bengkalis </t>
  </si>
  <si>
    <t>Kab. Indragiri Hilir</t>
  </si>
  <si>
    <t>Kab. Indragiri Hulu</t>
  </si>
  <si>
    <t xml:space="preserve">Kab. Kampar </t>
  </si>
  <si>
    <t>Kab. Kuantan Singingi</t>
  </si>
  <si>
    <t xml:space="preserve">Kab. Pelalawan </t>
  </si>
  <si>
    <t>Kab. Rokan Hilir</t>
  </si>
  <si>
    <t>Kab. Rokan Hulu</t>
  </si>
  <si>
    <t xml:space="preserve">Kab. Siak </t>
  </si>
  <si>
    <t xml:space="preserve">Kota Dumai </t>
  </si>
  <si>
    <t xml:space="preserve">Kota Pekanbaru </t>
  </si>
  <si>
    <t xml:space="preserve"> PROV KEP RIAU</t>
  </si>
  <si>
    <t>Provinsi Kepulauan Riau</t>
  </si>
  <si>
    <t xml:space="preserve">Kab. Bintan </t>
  </si>
  <si>
    <t xml:space="preserve">Kab. Natuna </t>
  </si>
  <si>
    <t xml:space="preserve">Kab. Karimun </t>
  </si>
  <si>
    <t xml:space="preserve">Kota Batam </t>
  </si>
  <si>
    <t>Kota Tanjung Pinang</t>
  </si>
  <si>
    <t xml:space="preserve">Kab. Lingga </t>
  </si>
  <si>
    <t>Kab. Kepulauan Anambas</t>
  </si>
  <si>
    <t>PERW. BPKP PROV JAMBI</t>
  </si>
  <si>
    <t xml:space="preserve"> PROV JAMBI</t>
  </si>
  <si>
    <t xml:space="preserve">Provinsi Jambi </t>
  </si>
  <si>
    <t xml:space="preserve">Kab. Batanghari </t>
  </si>
  <si>
    <t xml:space="preserve">Kab. Bungo </t>
  </si>
  <si>
    <t xml:space="preserve">Kab. Kerinci </t>
  </si>
  <si>
    <t xml:space="preserve">Kab. Merangin </t>
  </si>
  <si>
    <t>Kab. Muaro Jambi</t>
  </si>
  <si>
    <t xml:space="preserve">Kab. Sarolangun </t>
  </si>
  <si>
    <t>Kab. Tanjung Jabung Barat</t>
  </si>
  <si>
    <t>Kab. Tanjung Jabung Timur</t>
  </si>
  <si>
    <t xml:space="preserve">Kab. Tebo </t>
  </si>
  <si>
    <t xml:space="preserve">Kota Jambi </t>
  </si>
  <si>
    <t>Kota Sungai Penuh</t>
  </si>
  <si>
    <t>PERW. BPKP PROV SUMSEL</t>
  </si>
  <si>
    <t xml:space="preserve"> PROV SUMSEL</t>
  </si>
  <si>
    <t>Provinsi Sumatera Selatan</t>
  </si>
  <si>
    <t xml:space="preserve">Kab. Lahat </t>
  </si>
  <si>
    <t>Kab. Musi Banyuasin</t>
  </si>
  <si>
    <t>Kab. Musi Rawas</t>
  </si>
  <si>
    <t>Kab. Muara Enim</t>
  </si>
  <si>
    <t>Kab. Ogan Komering Ilir</t>
  </si>
  <si>
    <t>Kab. Ogan Komering Ulu</t>
  </si>
  <si>
    <t xml:space="preserve">Kota Palembang </t>
  </si>
  <si>
    <t>Kota Pagar Alam</t>
  </si>
  <si>
    <t>Kota Lubuk Linggau</t>
  </si>
  <si>
    <t xml:space="preserve">Kota Prabumulih </t>
  </si>
  <si>
    <t xml:space="preserve">Kab. Banyuasin </t>
  </si>
  <si>
    <t>Kab. Ogan Ilir</t>
  </si>
  <si>
    <t>Kab. OKU Timur</t>
  </si>
  <si>
    <t>Kab. OKU Selatan</t>
  </si>
  <si>
    <t>Kab. Empat lawang</t>
  </si>
  <si>
    <t xml:space="preserve"> PROV BABEL</t>
  </si>
  <si>
    <t>Provinsi Bangka Belitung</t>
  </si>
  <si>
    <t xml:space="preserve">Kab. Bangka </t>
  </si>
  <si>
    <t xml:space="preserve">Kab. Belitung </t>
  </si>
  <si>
    <t>Kota Pangkal Pinang</t>
  </si>
  <si>
    <t>Kab. Bangka Selatan</t>
  </si>
  <si>
    <t>Kab. Bangka Tengah</t>
  </si>
  <si>
    <t>Kab. Bangka Barat</t>
  </si>
  <si>
    <t>Kab. Belitung Timur</t>
  </si>
  <si>
    <t xml:space="preserve"> -</t>
  </si>
  <si>
    <t>PERW. BPKP PROV BENGKULU</t>
  </si>
  <si>
    <t xml:space="preserve"> PROV BENGKULU</t>
  </si>
  <si>
    <t xml:space="preserve">Provinsi Bengkulu </t>
  </si>
  <si>
    <t>Kab. Bengkulu Selatan</t>
  </si>
  <si>
    <t>Kab. Bengkulu Utara</t>
  </si>
  <si>
    <t>Kab. Rejang Lebong</t>
  </si>
  <si>
    <t xml:space="preserve">Kota Bengkulu </t>
  </si>
  <si>
    <t xml:space="preserve">Kab. Kaur </t>
  </si>
  <si>
    <t xml:space="preserve">Kab. Seluma </t>
  </si>
  <si>
    <t xml:space="preserve">Kab. Mukomuko </t>
  </si>
  <si>
    <t xml:space="preserve">Kab. Lebong </t>
  </si>
  <si>
    <t xml:space="preserve">Kab. Kepahiang </t>
  </si>
  <si>
    <t>Kab. Bengkulu Tengah</t>
  </si>
  <si>
    <t>PERW. BPKP PROV LAMPUNG</t>
  </si>
  <si>
    <t xml:space="preserve"> PROV LAMPUNG</t>
  </si>
  <si>
    <t xml:space="preserve">Provinsi Lampung </t>
  </si>
  <si>
    <t>Kab. Lampung Barat</t>
  </si>
  <si>
    <t>Kab. Lampung Selatan</t>
  </si>
  <si>
    <t>Kab. Lampung Tengah</t>
  </si>
  <si>
    <t>Kab. Lampung Utara</t>
  </si>
  <si>
    <t>Kab. Lampung Timur</t>
  </si>
  <si>
    <t xml:space="preserve">Kab. Tanggamus </t>
  </si>
  <si>
    <t>Kab. Tulang Bawang</t>
  </si>
  <si>
    <t>Kab. Way Kanan</t>
  </si>
  <si>
    <t>Kota Bandar Lampung</t>
  </si>
  <si>
    <t xml:space="preserve">Kota Metro </t>
  </si>
  <si>
    <t>Kab. Pesawaran</t>
  </si>
  <si>
    <t>Kab. Mesuji</t>
  </si>
  <si>
    <t>Kab. Tulang Bawang Barat</t>
  </si>
  <si>
    <t>Kab. Pringsewu</t>
  </si>
  <si>
    <t>PERW. BPKP PROV DKI JAKARTA I</t>
  </si>
  <si>
    <t xml:space="preserve"> PROV DKI JAKARTA</t>
  </si>
  <si>
    <t>Provinsi DKI Jakarta</t>
  </si>
  <si>
    <t>PERW. BPKP PROV JABAR</t>
  </si>
  <si>
    <t xml:space="preserve"> PROV JABAR</t>
  </si>
  <si>
    <t>Provinsi Jawa Barat</t>
  </si>
  <si>
    <t xml:space="preserve">Kab. Bandung </t>
  </si>
  <si>
    <t xml:space="preserve">Kab. Bekasi </t>
  </si>
  <si>
    <t xml:space="preserve">Kab. Bogor </t>
  </si>
  <si>
    <t xml:space="preserve">Kab. Ciamis </t>
  </si>
  <si>
    <t xml:space="preserve">Kab. Cianjur </t>
  </si>
  <si>
    <t xml:space="preserve">Kab. Cirebon </t>
  </si>
  <si>
    <t xml:space="preserve">Kab. Garut </t>
  </si>
  <si>
    <t xml:space="preserve">Kab. Indramayu </t>
  </si>
  <si>
    <t xml:space="preserve">Kab. Karawang </t>
  </si>
  <si>
    <t xml:space="preserve">Kab. Kuningan </t>
  </si>
  <si>
    <t xml:space="preserve">Kab. Majalengka </t>
  </si>
  <si>
    <t xml:space="preserve">Kab. Purwakarta </t>
  </si>
  <si>
    <t xml:space="preserve">Kab. Subang </t>
  </si>
  <si>
    <t xml:space="preserve">Kab. Sukabumi </t>
  </si>
  <si>
    <t xml:space="preserve">Kab. Sumedang </t>
  </si>
  <si>
    <t xml:space="preserve">Kab. Tasikmalaya </t>
  </si>
  <si>
    <t xml:space="preserve">Kota Bandung </t>
  </si>
  <si>
    <t xml:space="preserve">Kota Bekasi </t>
  </si>
  <si>
    <t xml:space="preserve">Kota Bogor </t>
  </si>
  <si>
    <t xml:space="preserve">Kota Cirebon </t>
  </si>
  <si>
    <t xml:space="preserve">Kota Depok </t>
  </si>
  <si>
    <t xml:space="preserve">Kota Sukabumi </t>
  </si>
  <si>
    <t xml:space="preserve">Kota Cimahi </t>
  </si>
  <si>
    <t xml:space="preserve">Kota Tasikmalaya </t>
  </si>
  <si>
    <t xml:space="preserve">Kota Banjar </t>
  </si>
  <si>
    <t>Kab. Bandung Barat</t>
  </si>
  <si>
    <t>PERW. BPKP PROV DKI JAKARTA II</t>
  </si>
  <si>
    <t xml:space="preserve"> PROV BANTEN</t>
  </si>
  <si>
    <t xml:space="preserve">Provinsi Banten </t>
  </si>
  <si>
    <t xml:space="preserve">Kab. Lebak </t>
  </si>
  <si>
    <t xml:space="preserve">Kab. Pandeglang </t>
  </si>
  <si>
    <t xml:space="preserve">Kab. Serang </t>
  </si>
  <si>
    <t xml:space="preserve">Kab. Tangerang </t>
  </si>
  <si>
    <t xml:space="preserve">Kota Cilegon </t>
  </si>
  <si>
    <t xml:space="preserve">Kota Tangerang </t>
  </si>
  <si>
    <t>Kota Serang</t>
  </si>
  <si>
    <t>PERW. BPKP PROV JATENG</t>
  </si>
  <si>
    <t xml:space="preserve"> PROV JATENG</t>
  </si>
  <si>
    <t>Provinsi Jawa Tengah</t>
  </si>
  <si>
    <t xml:space="preserve">Kab. Banjarnegara </t>
  </si>
  <si>
    <t xml:space="preserve">Kab. Banyumas </t>
  </si>
  <si>
    <t xml:space="preserve">Kab. Batang </t>
  </si>
  <si>
    <t xml:space="preserve">Kab. Blora </t>
  </si>
  <si>
    <t xml:space="preserve">Kab. Boyolali </t>
  </si>
  <si>
    <t xml:space="preserve">Kab. Brebes </t>
  </si>
  <si>
    <t xml:space="preserve">Kab. Cilacap </t>
  </si>
  <si>
    <t xml:space="preserve">Kab. Demak </t>
  </si>
  <si>
    <t xml:space="preserve">Kab. Grobogan </t>
  </si>
  <si>
    <t xml:space="preserve">Kab. Jepara </t>
  </si>
  <si>
    <t xml:space="preserve">Kab. Karanganyar </t>
  </si>
  <si>
    <t xml:space="preserve">Kab. Kebumen </t>
  </si>
  <si>
    <t xml:space="preserve">Kab. Kendal </t>
  </si>
  <si>
    <t xml:space="preserve">Kab. Klaten </t>
  </si>
  <si>
    <t xml:space="preserve">Kab. Kudus </t>
  </si>
  <si>
    <t xml:space="preserve">Kab. Magelang </t>
  </si>
  <si>
    <t xml:space="preserve">Kab. Pati </t>
  </si>
  <si>
    <t>-</t>
  </si>
  <si>
    <t xml:space="preserve">Kab. Pekalongan </t>
  </si>
  <si>
    <t xml:space="preserve">Kab. Pemalang </t>
  </si>
  <si>
    <t xml:space="preserve">Kab. Purbalingga </t>
  </si>
  <si>
    <t xml:space="preserve">Kab. Purworejo </t>
  </si>
  <si>
    <t xml:space="preserve">Kab. Rembang </t>
  </si>
  <si>
    <t xml:space="preserve">Kab. Semarang </t>
  </si>
  <si>
    <t xml:space="preserve">Kab. Sragen </t>
  </si>
  <si>
    <t xml:space="preserve">Kab. Sukoharjo </t>
  </si>
  <si>
    <t xml:space="preserve">Kab. Tegal </t>
  </si>
  <si>
    <t xml:space="preserve">Kab. Temanggung </t>
  </si>
  <si>
    <t xml:space="preserve">Kab. Wonogiri </t>
  </si>
  <si>
    <t xml:space="preserve">Kab. Wonosobo </t>
  </si>
  <si>
    <t xml:space="preserve">Kota Magelang </t>
  </si>
  <si>
    <t>32</t>
  </si>
  <si>
    <t xml:space="preserve">Kota Pekalongan </t>
  </si>
  <si>
    <t>33</t>
  </si>
  <si>
    <t xml:space="preserve">Kota Salatiga </t>
  </si>
  <si>
    <t>34</t>
  </si>
  <si>
    <t xml:space="preserve">Kota Semarang </t>
  </si>
  <si>
    <t>35</t>
  </si>
  <si>
    <t xml:space="preserve">Kota Surakarta </t>
  </si>
  <si>
    <t>36</t>
  </si>
  <si>
    <t xml:space="preserve">Kota Tegal </t>
  </si>
  <si>
    <t>PERW. BPKP PROV DIY</t>
  </si>
  <si>
    <t xml:space="preserve"> PROV DIY</t>
  </si>
  <si>
    <t xml:space="preserve">Provinsi DI Yogyakarta </t>
  </si>
  <si>
    <t xml:space="preserve">Kab. Bantul </t>
  </si>
  <si>
    <t>Kab. Gunung Kidul</t>
  </si>
  <si>
    <t>Kab. Kulon Progo</t>
  </si>
  <si>
    <t xml:space="preserve">Kab. Sleman </t>
  </si>
  <si>
    <t xml:space="preserve">Kota Yogyakarta </t>
  </si>
  <si>
    <t>PERW. BPKP PROV JATIM</t>
  </si>
  <si>
    <t xml:space="preserve"> PROV JATIM</t>
  </si>
  <si>
    <t>Provinsi Jawa Timur</t>
  </si>
  <si>
    <t xml:space="preserve">Kab. Bangkalan </t>
  </si>
  <si>
    <t xml:space="preserve">Kab. Banyuwangi </t>
  </si>
  <si>
    <t xml:space="preserve">Kab. Blitar </t>
  </si>
  <si>
    <t xml:space="preserve">Kab. Bojonegoro </t>
  </si>
  <si>
    <t xml:space="preserve">Kab. Bondowoso </t>
  </si>
  <si>
    <t xml:space="preserve">Kab. Gresik </t>
  </si>
  <si>
    <t xml:space="preserve">Kab. Jember </t>
  </si>
  <si>
    <t xml:space="preserve">Kab. Jombang </t>
  </si>
  <si>
    <t xml:space="preserve">Kab. Kediri </t>
  </si>
  <si>
    <t xml:space="preserve">Kab. Lamongan </t>
  </si>
  <si>
    <t xml:space="preserve">Kab. Lumajang </t>
  </si>
  <si>
    <t xml:space="preserve">Kab. Madiun </t>
  </si>
  <si>
    <t xml:space="preserve">Kab. Magetan </t>
  </si>
  <si>
    <t xml:space="preserve">Kab. Malang </t>
  </si>
  <si>
    <t xml:space="preserve">Kab. Mojokerto </t>
  </si>
  <si>
    <t xml:space="preserve">Kab. Nganjuk </t>
  </si>
  <si>
    <t xml:space="preserve">Kab. Ngawi </t>
  </si>
  <si>
    <t xml:space="preserve">Kab. Pacitan </t>
  </si>
  <si>
    <t xml:space="preserve">Kab. Pamekasan </t>
  </si>
  <si>
    <t xml:space="preserve">Kab. Pasuruan </t>
  </si>
  <si>
    <t xml:space="preserve">Kab. Ponorogo </t>
  </si>
  <si>
    <t xml:space="preserve">Kab. Probolinggo </t>
  </si>
  <si>
    <t xml:space="preserve">Kab. Sampang </t>
  </si>
  <si>
    <t xml:space="preserve">Kab. Sidoarjo </t>
  </si>
  <si>
    <t xml:space="preserve">Kab. Situbondo </t>
  </si>
  <si>
    <t xml:space="preserve">Kab. Sumenep </t>
  </si>
  <si>
    <t xml:space="preserve">Kab. Trenggalek </t>
  </si>
  <si>
    <t xml:space="preserve">Kab. Tuban </t>
  </si>
  <si>
    <t xml:space="preserve">Kab. Tulungagung </t>
  </si>
  <si>
    <t xml:space="preserve">Kota Blitar </t>
  </si>
  <si>
    <t xml:space="preserve">Kota Kediri </t>
  </si>
  <si>
    <t xml:space="preserve">Kota Madiun </t>
  </si>
  <si>
    <t xml:space="preserve">Kota Malang </t>
  </si>
  <si>
    <t xml:space="preserve">Kota Mojokerto </t>
  </si>
  <si>
    <t xml:space="preserve">Kota Pasuruan </t>
  </si>
  <si>
    <t>37</t>
  </si>
  <si>
    <t xml:space="preserve">Kota Probolinggo </t>
  </si>
  <si>
    <t>38</t>
  </si>
  <si>
    <t xml:space="preserve">Kota Surabaya </t>
  </si>
  <si>
    <t>39</t>
  </si>
  <si>
    <t xml:space="preserve">Kota Batu </t>
  </si>
  <si>
    <t>PERW. BPKP PROV KALBAR</t>
  </si>
  <si>
    <t xml:space="preserve"> PROV KALBAR</t>
  </si>
  <si>
    <t>Provinsi Kalimantan Barat</t>
  </si>
  <si>
    <t xml:space="preserve">Kab. Bengkayang </t>
  </si>
  <si>
    <t xml:space="preserve">Kab. Landak </t>
  </si>
  <si>
    <t>Kab. Kapuas Hulu</t>
  </si>
  <si>
    <t xml:space="preserve">Kab. Ketapang </t>
  </si>
  <si>
    <t xml:space="preserve">Kab. Pontianak </t>
  </si>
  <si>
    <t xml:space="preserve">Kab. Sambas </t>
  </si>
  <si>
    <t xml:space="preserve">Kab. Sanggau </t>
  </si>
  <si>
    <t xml:space="preserve">Kab. Sintang </t>
  </si>
  <si>
    <t xml:space="preserve">Kota Pontianak </t>
  </si>
  <si>
    <t xml:space="preserve">Kota Singkawang </t>
  </si>
  <si>
    <t xml:space="preserve">Kab. Sekadau </t>
  </si>
  <si>
    <t xml:space="preserve">Kab. Melawi </t>
  </si>
  <si>
    <t>Kab. Kayong Utara</t>
  </si>
  <si>
    <t>Kab. Kubu Raya</t>
  </si>
  <si>
    <t>PERW. BPKP PROV KALSEL</t>
  </si>
  <si>
    <t xml:space="preserve"> PROV KALTENG</t>
  </si>
  <si>
    <t>Provinsi Kalimantan Tengah</t>
  </si>
  <si>
    <t>Kab. Barito Selatan</t>
  </si>
  <si>
    <t>Kab. Barito Utara</t>
  </si>
  <si>
    <t xml:space="preserve">Kab. Kapuas </t>
  </si>
  <si>
    <t>Kab. Kotawaringin Barat</t>
  </si>
  <si>
    <t>Kab. Kotawaringin Timur</t>
  </si>
  <si>
    <t xml:space="preserve">Kota Palangkaraya </t>
  </si>
  <si>
    <t>Kab. Barito Timur</t>
  </si>
  <si>
    <t>Kab. Murung Raya</t>
  </si>
  <si>
    <t>Kab. Pulang Pisau</t>
  </si>
  <si>
    <t>Kab. Gunung Mas</t>
  </si>
  <si>
    <t xml:space="preserve">Kab. Lamandau </t>
  </si>
  <si>
    <t xml:space="preserve">Kab. Sukamara </t>
  </si>
  <si>
    <t xml:space="preserve">Kab. Katingan </t>
  </si>
  <si>
    <t xml:space="preserve">Kab. Seruyan </t>
  </si>
  <si>
    <t xml:space="preserve"> PROV KALSEL</t>
  </si>
  <si>
    <t>Provinsi Kalimantan Selatan</t>
  </si>
  <si>
    <t xml:space="preserve">Kab. Banjar </t>
  </si>
  <si>
    <t>Kab. Barito Kuala</t>
  </si>
  <si>
    <t>Kab. Hulu Sungai Selatan</t>
  </si>
  <si>
    <t>Kab. Hulu Sungai Tengah</t>
  </si>
  <si>
    <t>Kab. Hulu Sungai Utara</t>
  </si>
  <si>
    <t>Kab. Kota Baru</t>
  </si>
  <si>
    <t xml:space="preserve">Kab. Tabalong </t>
  </si>
  <si>
    <t>Kab. Tanah Laut</t>
  </si>
  <si>
    <t xml:space="preserve">Kab. Tapin </t>
  </si>
  <si>
    <t>Kota Banjarbaru</t>
  </si>
  <si>
    <t xml:space="preserve">Kota Banjarmasin </t>
  </si>
  <si>
    <t xml:space="preserve">Kab. Balangan </t>
  </si>
  <si>
    <t>Kab. Tanah Bumbu</t>
  </si>
  <si>
    <t>PERW. BPKP PROV KALTIM</t>
  </si>
  <si>
    <t xml:space="preserve"> PROV KALTIM</t>
  </si>
  <si>
    <t>Provinsi Kalimantan Timur</t>
  </si>
  <si>
    <t xml:space="preserve">Kab. Berau </t>
  </si>
  <si>
    <t xml:space="preserve">Kab. Bulungan </t>
  </si>
  <si>
    <t>Kab. Kutai Kartanegara</t>
  </si>
  <si>
    <t>Kab. Kutai Barat</t>
  </si>
  <si>
    <t>Kab. Kutai Timur</t>
  </si>
  <si>
    <t xml:space="preserve">Kab. Malinau </t>
  </si>
  <si>
    <t xml:space="preserve">Kab. Nunukan </t>
  </si>
  <si>
    <t xml:space="preserve">Kab. Pasir </t>
  </si>
  <si>
    <t xml:space="preserve">Kota Balikpapan </t>
  </si>
  <si>
    <t xml:space="preserve">Kota Bontang </t>
  </si>
  <si>
    <t xml:space="preserve">Kota Samarinda </t>
  </si>
  <si>
    <t xml:space="preserve">Kota Tarakan </t>
  </si>
  <si>
    <t>Kab. Penajam Paser Utara</t>
  </si>
  <si>
    <t>Kab Tana Tidung</t>
  </si>
  <si>
    <t>PERW. BPKP PROV SULUT</t>
  </si>
  <si>
    <t xml:space="preserve"> PROV SULUT</t>
  </si>
  <si>
    <t>Provinsi Sulawesi Utara</t>
  </si>
  <si>
    <t>Kab. Bolaang Mongondow</t>
  </si>
  <si>
    <t xml:space="preserve">Kab. Minahasa </t>
  </si>
  <si>
    <t>Kab. Sangihe</t>
  </si>
  <si>
    <t xml:space="preserve">Kota Bitung </t>
  </si>
  <si>
    <t xml:space="preserve">Kota Manado </t>
  </si>
  <si>
    <t>Kab. Kepulauan Talaud</t>
  </si>
  <si>
    <t>Kab. Minahasa Selatan</t>
  </si>
  <si>
    <t xml:space="preserve">Kota Tomohon </t>
  </si>
  <si>
    <t>Kab. Minahasa Utara</t>
  </si>
  <si>
    <t>Kota Kotamobagu</t>
  </si>
  <si>
    <t>Kab. Bolaang Mangondow Utara</t>
  </si>
  <si>
    <t>Kab. Kep. Siau Tagulandang Biaro</t>
  </si>
  <si>
    <t>Kab. Minahasa Tenggara</t>
  </si>
  <si>
    <t>Kab. Bolaang Mongondow Timur</t>
  </si>
  <si>
    <t>Kab. Bolaang Mongondow Selatan</t>
  </si>
  <si>
    <t xml:space="preserve"> PROV GORONTALO</t>
  </si>
  <si>
    <t xml:space="preserve">Provinsi Gorontalo </t>
  </si>
  <si>
    <t xml:space="preserve">Kab. Boalemo </t>
  </si>
  <si>
    <t xml:space="preserve">Kab. Gorontalo </t>
  </si>
  <si>
    <t xml:space="preserve">Kota Gorontalo </t>
  </si>
  <si>
    <t xml:space="preserve">Kab. Pohuwato </t>
  </si>
  <si>
    <t>Kab. Bone Bolango</t>
  </si>
  <si>
    <t>Kab. Gorontalo Utara</t>
  </si>
  <si>
    <t>PERW. BPKP PROV SULTENG</t>
  </si>
  <si>
    <t xml:space="preserve"> PROV SULTENG</t>
  </si>
  <si>
    <t>Provinsi Sulawesi Tengah</t>
  </si>
  <si>
    <t xml:space="preserve">Kab. Banggai </t>
  </si>
  <si>
    <t>Kab. Banggai Kepulauan</t>
  </si>
  <si>
    <t xml:space="preserve">Kab. Buol </t>
  </si>
  <si>
    <t xml:space="preserve">Kab. Toli Toli </t>
  </si>
  <si>
    <t xml:space="preserve">Kab. Donggala </t>
  </si>
  <si>
    <t xml:space="preserve">Kab. Morowali </t>
  </si>
  <si>
    <t xml:space="preserve">Kab. Poso </t>
  </si>
  <si>
    <t xml:space="preserve">Kota Palu </t>
  </si>
  <si>
    <t>Kab. Parigi Moutong</t>
  </si>
  <si>
    <t>Kab. Tojo Una Una</t>
  </si>
  <si>
    <t>Kab. Sigi</t>
  </si>
  <si>
    <t>PERW. BPKP PROV SULSEL</t>
  </si>
  <si>
    <t xml:space="preserve"> PROV SULSEL</t>
  </si>
  <si>
    <t>Provinsi Sulawesi Selatan</t>
  </si>
  <si>
    <t xml:space="preserve">Kab. Bantaeng </t>
  </si>
  <si>
    <t xml:space="preserve">Kab. Barru </t>
  </si>
  <si>
    <t xml:space="preserve">Kab. Bone </t>
  </si>
  <si>
    <t xml:space="preserve">Kab. Bulukumba </t>
  </si>
  <si>
    <t xml:space="preserve">Kab. Enrekang </t>
  </si>
  <si>
    <t xml:space="preserve">Kab. Gowa </t>
  </si>
  <si>
    <t xml:space="preserve">Kab. Jeneponto </t>
  </si>
  <si>
    <t xml:space="preserve">Kab. Luwu </t>
  </si>
  <si>
    <t>Kab. Luwu Utara</t>
  </si>
  <si>
    <t xml:space="preserve">Kab. Maros </t>
  </si>
  <si>
    <t>Kab. Pangkajene Kepulauan</t>
  </si>
  <si>
    <t xml:space="preserve">Kab. Pinrang </t>
  </si>
  <si>
    <t xml:space="preserve">Kab. Kepulauan Selayar </t>
  </si>
  <si>
    <t>Kab. Sidenreng Rappang</t>
  </si>
  <si>
    <t xml:space="preserve">Kab. Sinjai </t>
  </si>
  <si>
    <t xml:space="preserve">Kab. Soppeng </t>
  </si>
  <si>
    <t xml:space="preserve">Kab. Takalar </t>
  </si>
  <si>
    <t>Kab. Tana Toraja</t>
  </si>
  <si>
    <t xml:space="preserve">Kab. Wajo </t>
  </si>
  <si>
    <t xml:space="preserve">Kota Pare pare </t>
  </si>
  <si>
    <t xml:space="preserve">Kota Makassar </t>
  </si>
  <si>
    <t xml:space="preserve">Kota Palopo </t>
  </si>
  <si>
    <t>Kab. Luwu Timur</t>
  </si>
  <si>
    <t>Kab. Tana Toraja Utara</t>
  </si>
  <si>
    <t xml:space="preserve"> PROV SULBAR</t>
  </si>
  <si>
    <t>Provinsi Sulawesi Barat</t>
  </si>
  <si>
    <t xml:space="preserve">Kab. Majene </t>
  </si>
  <si>
    <t xml:space="preserve">Kab. Mamuju </t>
  </si>
  <si>
    <t>Kab. Polewali Mandar</t>
  </si>
  <si>
    <t xml:space="preserve">Kab. Mamasa </t>
  </si>
  <si>
    <t>Kab. Mamuju Utara</t>
  </si>
  <si>
    <t>PERW. BPKP PROV SULTRA</t>
  </si>
  <si>
    <t xml:space="preserve"> PROV SULTRA</t>
  </si>
  <si>
    <t>Provinsi Sulawesi Tenggara</t>
  </si>
  <si>
    <t xml:space="preserve">Kab. Buton </t>
  </si>
  <si>
    <t>Kab. Konawe</t>
  </si>
  <si>
    <t xml:space="preserve">Kab. Kolaka </t>
  </si>
  <si>
    <t xml:space="preserve">Kab. Muna </t>
  </si>
  <si>
    <t xml:space="preserve">Kota Kendari </t>
  </si>
  <si>
    <t xml:space="preserve">Kota Bau bau </t>
  </si>
  <si>
    <t>Kab. Konawe Selatan</t>
  </si>
  <si>
    <t xml:space="preserve">Kab. Bombana </t>
  </si>
  <si>
    <t xml:space="preserve">Kab. Wakatobi </t>
  </si>
  <si>
    <t>Kab. Kolaka Utara</t>
  </si>
  <si>
    <t>Kab. Konawe Utara</t>
  </si>
  <si>
    <t>Kab. Buton Utara</t>
  </si>
  <si>
    <t>PERW. BPKP PROV BALI</t>
  </si>
  <si>
    <t xml:space="preserve"> PROV BALI</t>
  </si>
  <si>
    <t xml:space="preserve">Provinsi Bali </t>
  </si>
  <si>
    <t xml:space="preserve">Kab. Badung </t>
  </si>
  <si>
    <t xml:space="preserve">Kab. Bangli </t>
  </si>
  <si>
    <t xml:space="preserve">Kab. Buleleng </t>
  </si>
  <si>
    <t xml:space="preserve">Kab. Gianyar </t>
  </si>
  <si>
    <t xml:space="preserve">Kab. Jembrana </t>
  </si>
  <si>
    <t xml:space="preserve">Kab. Karangasem </t>
  </si>
  <si>
    <t xml:space="preserve">Kab. Klungkung </t>
  </si>
  <si>
    <t xml:space="preserve">Kab. Tabanan </t>
  </si>
  <si>
    <t xml:space="preserve">Kota Denpasar </t>
  </si>
  <si>
    <t xml:space="preserve"> PROV NTB</t>
  </si>
  <si>
    <t>Provinsi Nusa Tenggara Barat</t>
  </si>
  <si>
    <t xml:space="preserve">Kab. Bima </t>
  </si>
  <si>
    <t xml:space="preserve">Kab. Dompu </t>
  </si>
  <si>
    <t>Kab. Lombok Barat</t>
  </si>
  <si>
    <t>Kab. Lombok Tengah</t>
  </si>
  <si>
    <t>Kab. Lombok Timur</t>
  </si>
  <si>
    <t xml:space="preserve">Kab. Sumbawa </t>
  </si>
  <si>
    <t xml:space="preserve">Kota Mataram </t>
  </si>
  <si>
    <t xml:space="preserve">Kota Bima </t>
  </si>
  <si>
    <t>Kab. Sumbawa Barat</t>
  </si>
  <si>
    <t>Kab. Lombok Utara</t>
  </si>
  <si>
    <t>PERW. BPKP PROV NTT</t>
  </si>
  <si>
    <t xml:space="preserve"> PROV NTT</t>
  </si>
  <si>
    <t>Provinsi Nusa Tenggara Timur</t>
  </si>
  <si>
    <t xml:space="preserve">Kab. Alor </t>
  </si>
  <si>
    <t xml:space="preserve">Kab. Belu </t>
  </si>
  <si>
    <t xml:space="preserve">Kab. Ende </t>
  </si>
  <si>
    <t>Kab. Flores Timur</t>
  </si>
  <si>
    <t xml:space="preserve">Kab. Kupang </t>
  </si>
  <si>
    <t xml:space="preserve">Kab. Lembata </t>
  </si>
  <si>
    <t xml:space="preserve">Kab. Manggarai </t>
  </si>
  <si>
    <t xml:space="preserve">Kab. Ngada </t>
  </si>
  <si>
    <t xml:space="preserve">Kab. Sikka </t>
  </si>
  <si>
    <t>Kab. Sumba Barat</t>
  </si>
  <si>
    <t>Kab. Sumba Timur</t>
  </si>
  <si>
    <t>Kab. Timor Tengah Selatan</t>
  </si>
  <si>
    <t>Kab. Timor Tengah Utara</t>
  </si>
  <si>
    <t xml:space="preserve">Kota Kupang </t>
  </si>
  <si>
    <t>Kab. Rote Ndao</t>
  </si>
  <si>
    <t>Kab. Manggarai Barat</t>
  </si>
  <si>
    <t>Kab. Nagekeo</t>
  </si>
  <si>
    <t>Kab. Sumba Barat Daya</t>
  </si>
  <si>
    <t>Kab. Sumba Tengah</t>
  </si>
  <si>
    <t>Kab. Manggarai Timur</t>
  </si>
  <si>
    <t>PERW. BPKP PROV MALUKU</t>
  </si>
  <si>
    <t xml:space="preserve"> PROV MALUKU</t>
  </si>
  <si>
    <t xml:space="preserve">Provinsi Maluku </t>
  </si>
  <si>
    <t>Kab. Maluku Tenggara Barat</t>
  </si>
  <si>
    <t>Kab. Maluku Tengah</t>
  </si>
  <si>
    <t>Kab. Maluku Tenggara</t>
  </si>
  <si>
    <t>Kab. Buru</t>
  </si>
  <si>
    <t xml:space="preserve">Kota Ambon </t>
  </si>
  <si>
    <t>Kab. Seram Bagian Barat</t>
  </si>
  <si>
    <t>Kab. Seram Bagian Timur</t>
  </si>
  <si>
    <t>Kab. Kepulauan Aru</t>
  </si>
  <si>
    <t>Kab. Maluku Barat Daya</t>
  </si>
  <si>
    <t>Kota Tual</t>
  </si>
  <si>
    <t>Kab. Buru Selatan</t>
  </si>
  <si>
    <t xml:space="preserve"> PROV MALUT</t>
  </si>
  <si>
    <t>Provinsi Maluku Utara</t>
  </si>
  <si>
    <t>Kab. Halmahera Tengah</t>
  </si>
  <si>
    <t>Kab. Halmahera Barat</t>
  </si>
  <si>
    <t xml:space="preserve">Kota Ternate </t>
  </si>
  <si>
    <t>Kab. Halmahera Timur</t>
  </si>
  <si>
    <t>Kota Tidore Kepulauan</t>
  </si>
  <si>
    <t>Kab. Kepulauan Sula</t>
  </si>
  <si>
    <t>Kab. Halmahera Selatan</t>
  </si>
  <si>
    <t>Kab. Halmahera Utara</t>
  </si>
  <si>
    <t>PERW. BPKP PROV PAPUA</t>
  </si>
  <si>
    <t>PROV PAPUA</t>
  </si>
  <si>
    <t xml:space="preserve">Provinsi Papua </t>
  </si>
  <si>
    <t>Kab. Biak Numfor</t>
  </si>
  <si>
    <t xml:space="preserve">Kab. Jayapura </t>
  </si>
  <si>
    <t xml:space="preserve">Kab. Jayawijaya </t>
  </si>
  <si>
    <t xml:space="preserve">Kab. Merauke </t>
  </si>
  <si>
    <t xml:space="preserve">Kab. Mimika </t>
  </si>
  <si>
    <t xml:space="preserve">Kab. Nabire </t>
  </si>
  <si>
    <t xml:space="preserve">Kab. Paniai </t>
  </si>
  <si>
    <t>Kab. Puncak Jaya</t>
  </si>
  <si>
    <t>Kab. Kepulauan Yapen</t>
  </si>
  <si>
    <t xml:space="preserve">Kota Jayapura </t>
  </si>
  <si>
    <t xml:space="preserve">Kab. Sarmi </t>
  </si>
  <si>
    <t xml:space="preserve">Kab. Keerom </t>
  </si>
  <si>
    <t xml:space="preserve">Kab. Yahukimo </t>
  </si>
  <si>
    <t>Kab. Pegunungan Bintang</t>
  </si>
  <si>
    <t xml:space="preserve">Kab. Tolikara </t>
  </si>
  <si>
    <t>Kab. Boven Digoel</t>
  </si>
  <si>
    <t xml:space="preserve">Kab. Mappi </t>
  </si>
  <si>
    <t xml:space="preserve">Kab. Asmat </t>
  </si>
  <si>
    <t xml:space="preserve">Kab. Waropen </t>
  </si>
  <si>
    <t xml:space="preserve">Kab. Supiori </t>
  </si>
  <si>
    <t>Kab. Mamberamo Raya</t>
  </si>
  <si>
    <t>Kab. Mamberamo Tengah</t>
  </si>
  <si>
    <t>Kab. Yalimo</t>
  </si>
  <si>
    <t>Kab. Lanny Jaya</t>
  </si>
  <si>
    <t>Kab. Nduga</t>
  </si>
  <si>
    <t>Kab. Dogiyai</t>
  </si>
  <si>
    <t>Kab. Puncak</t>
  </si>
  <si>
    <t xml:space="preserve"> PROV PAPUA BARAT</t>
  </si>
  <si>
    <t>Provinsi Papua Barat</t>
  </si>
  <si>
    <t xml:space="preserve">Kab. Sorong </t>
  </si>
  <si>
    <t xml:space="preserve">Kab. Manokwari </t>
  </si>
  <si>
    <t>Kab. Fak Fak</t>
  </si>
  <si>
    <t xml:space="preserve">Kota Sorong </t>
  </si>
  <si>
    <t>Kab. Sorong Selatan</t>
  </si>
  <si>
    <t>Kab. Raja Ampat</t>
  </si>
  <si>
    <t>Kab. Teluk Bintuni</t>
  </si>
  <si>
    <t>Kab. Teluk Wondama</t>
  </si>
  <si>
    <t xml:space="preserve">Kab. Kaimana </t>
  </si>
  <si>
    <t>TOTAL</t>
  </si>
  <si>
    <t>RINCIAN OPINI HASIL AUDIT BPK ATAS LKPD</t>
  </si>
  <si>
    <t>Kab. Tangerang Selatan</t>
  </si>
  <si>
    <t>Kab. Pulau Morotai</t>
  </si>
  <si>
    <t>Kab. Maybrat</t>
  </si>
  <si>
    <t>Kab. Tambraw</t>
  </si>
  <si>
    <t>Kab. Kepualauan Meranti</t>
  </si>
  <si>
    <t>Meningkat</t>
  </si>
  <si>
    <t>Asist BPKP</t>
  </si>
  <si>
    <t>SIMDA</t>
  </si>
  <si>
    <t>JML</t>
  </si>
  <si>
    <t>Kota Pariaman</t>
  </si>
  <si>
    <t>Provinsi Aceh</t>
  </si>
  <si>
    <t>BNS</t>
  </si>
  <si>
    <t>NON</t>
  </si>
  <si>
    <t>BS</t>
  </si>
  <si>
    <t>JUMLAH</t>
  </si>
  <si>
    <t>PERKEMBANGAN DATA OPINI LKPD</t>
  </si>
  <si>
    <t>NO</t>
  </si>
  <si>
    <t>TAHUN</t>
  </si>
  <si>
    <t>LKPD 2005</t>
  </si>
  <si>
    <t>LKPD 2006</t>
  </si>
  <si>
    <t>LKPD 2007</t>
  </si>
  <si>
    <t>LKPD 2008</t>
  </si>
  <si>
    <t>LKPD 2009</t>
  </si>
  <si>
    <t>POSISI PER 30 JUNI 2011</t>
  </si>
  <si>
    <t>Sumber Data :</t>
  </si>
  <si>
    <t>Hasil Koordinasi Perwakilan BPKP dengan Perwakilan BPK dan pemerintah daerah</t>
  </si>
  <si>
    <t>Kota Tangerang Selatan</t>
  </si>
  <si>
    <t>Kab. Sabu Raijua</t>
  </si>
  <si>
    <t xml:space="preserve">Kab. Paser </t>
  </si>
  <si>
    <t>No</t>
  </si>
  <si>
    <t>Kab. Nias Utara</t>
  </si>
  <si>
    <t>Kab. Nias Barat</t>
  </si>
  <si>
    <t>Kota Gunung Sitoli</t>
  </si>
  <si>
    <t>Kab. Intan Jaya</t>
  </si>
  <si>
    <t>Kab. Deiyai</t>
  </si>
  <si>
    <t>SISA PEMDA</t>
  </si>
  <si>
    <t xml:space="preserve"> </t>
  </si>
  <si>
    <t>LKPD 2011</t>
  </si>
  <si>
    <t xml:space="preserve">LKPD 2010  </t>
  </si>
  <si>
    <t>Provinsi NAD</t>
  </si>
  <si>
    <t>LKPD 2012</t>
  </si>
  <si>
    <t xml:space="preserve"> PROV SULAWESI TENGAH</t>
  </si>
  <si>
    <t xml:space="preserve"> PROV PAPUA</t>
  </si>
  <si>
    <t>Nama Pemda</t>
  </si>
  <si>
    <t>Kab. Kepulauan Sangihe</t>
  </si>
  <si>
    <t>KET 2012</t>
  </si>
  <si>
    <t xml:space="preserve">RINCIAN OPINI HASIL AUDIT BPK ATAS LKPD </t>
  </si>
  <si>
    <t>PER WILAYAH PROVINSI</t>
  </si>
  <si>
    <t>PER PEMDA PROV/KAB/KOTA</t>
  </si>
  <si>
    <t>Kab. Kepulauan Meranti</t>
  </si>
  <si>
    <t xml:space="preserve">Kab Penukal Abab Lematang Ilir </t>
  </si>
  <si>
    <t>Kab Musi Rawas Utara</t>
  </si>
  <si>
    <t>Kab Pesisir Barat</t>
  </si>
  <si>
    <t>Kab Pangandaran</t>
  </si>
  <si>
    <t>Kab Mahakam Ulu</t>
  </si>
  <si>
    <t>Kab Banggai Laut</t>
  </si>
  <si>
    <t>Kab Morowali Utara</t>
  </si>
  <si>
    <t>Kab Mamuju Tengah</t>
  </si>
  <si>
    <t>Kab Konawe Kepulauan</t>
  </si>
  <si>
    <t>Kab Kolaka Timur</t>
  </si>
  <si>
    <t>Kab Malaka</t>
  </si>
  <si>
    <t>Kab Pulau Taliabu</t>
  </si>
  <si>
    <t>Kab Manokwari Selatan</t>
  </si>
  <si>
    <t>Kab Pegunungan Arfak</t>
  </si>
  <si>
    <t>LKPD 2013</t>
  </si>
  <si>
    <t>Provinsi Kalimantan Utara</t>
  </si>
  <si>
    <t>JML PEMDA SD 2013</t>
  </si>
  <si>
    <t>JML PEMDA SETELAH 2013</t>
  </si>
  <si>
    <t xml:space="preserve"> PROV ACEH</t>
  </si>
  <si>
    <t>KET 2013</t>
  </si>
  <si>
    <t>Keg</t>
  </si>
  <si>
    <t xml:space="preserve"> PROV KALTARA</t>
  </si>
  <si>
    <t>WTP +WDP / Total terbit</t>
  </si>
  <si>
    <t>1)</t>
  </si>
  <si>
    <t>2)</t>
  </si>
  <si>
    <t>*)</t>
  </si>
  <si>
    <t>WTP +WDP/524</t>
  </si>
  <si>
    <t>LKPD 2010</t>
  </si>
  <si>
    <t xml:space="preserve"> PROV KEPULAUAN BABEL</t>
  </si>
  <si>
    <t>WTP/524</t>
  </si>
  <si>
    <t>Kab. Tambrauw</t>
  </si>
  <si>
    <t>LKPD 2014</t>
  </si>
  <si>
    <t>Kab Muna Barat</t>
  </si>
  <si>
    <t>Kab Buton Tengah</t>
  </si>
  <si>
    <t>Kab Buton Selatan</t>
  </si>
  <si>
    <t>WTP +WDP/542</t>
  </si>
  <si>
    <t>WTP/542</t>
  </si>
  <si>
    <t>Kab. Pontianak/ Mempawah</t>
  </si>
  <si>
    <r>
      <rPr>
        <b/>
        <sz val="10"/>
        <color rgb="FF000000"/>
        <rFont val="Arial"/>
      </rPr>
      <t xml:space="preserve">BS </t>
    </r>
    <r>
      <rPr>
        <sz val="10"/>
        <color rgb="FF000000"/>
        <rFont val="Arial"/>
      </rPr>
      <t>= Pendampingan BPKP dengan SIMDA</t>
    </r>
  </si>
  <si>
    <r>
      <rPr>
        <b/>
        <sz val="10"/>
        <color rgb="FF000000"/>
        <rFont val="Arial"/>
      </rPr>
      <t>NON</t>
    </r>
    <r>
      <rPr>
        <sz val="10"/>
        <color rgb="FF000000"/>
        <rFont val="Arial"/>
      </rPr>
      <t xml:space="preserve"> = Tidak ada pendampingan BPKP</t>
    </r>
  </si>
  <si>
    <t>Pendampingan Tahun 2014/2015 adalah:</t>
  </si>
  <si>
    <r>
      <rPr>
        <b/>
        <sz val="10"/>
        <color rgb="FF000000"/>
        <rFont val="Arial"/>
      </rPr>
      <t>BNS</t>
    </r>
    <r>
      <rPr>
        <sz val="10"/>
        <color rgb="FF000000"/>
        <rFont val="Arial"/>
      </rPr>
      <t xml:space="preserve"> = Pendampingan BPKP tanpa SIMDA</t>
    </r>
  </si>
  <si>
    <t>Pendampingan Tahun 2015 adalah pendampingan Reviu LKPD Tahun 2014 pada awal-awal Tahun 2015</t>
  </si>
  <si>
    <t>Pendampingan Tahun 2014 adalah pendampingan SIMDA sampai dengan 31 Desember 2014 dan pendampingan selain SIMDA yaitu Asistensi Penyusunan LKPD, Reviu LKPD, Pengelolaan BMD, Bimtek SAKD, Pengadaan Barang/Jasa</t>
  </si>
  <si>
    <t>PERSENTASE CAPAIAN BERDASARKAN LHP YANG TERBIT OPININYA</t>
  </si>
  <si>
    <t>Sisa</t>
  </si>
  <si>
    <t>LKPD 2015</t>
  </si>
  <si>
    <t>LKPD 2016</t>
  </si>
  <si>
    <t>LKPD 2017</t>
  </si>
  <si>
    <t>LKPD 2018</t>
  </si>
  <si>
    <t>LKPD 2019</t>
  </si>
  <si>
    <t>Kab. Batu bara</t>
  </si>
  <si>
    <t>Kab. Maluku Tenggara Barat (Kepulauan Tanimbar)</t>
  </si>
  <si>
    <t>Kab. Mamuju Utara/Pasang Kayu</t>
  </si>
  <si>
    <t>POSISI PER 27 AGUSTUS  2020 JAM 09.42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</si>
</sst>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0_);\(0\)"/>
    <numFmt numFmtId="165" formatCode="#,##0_);\!\(#,##0\!\)"/>
  </numFmts>
  <fonts count="30" x14ac:knownFonts="1">
    <font>
      <sz val="11"/>
      <name val="Calibri"/>
    </font>
    <font>
      <sz val="12"/>
      <color rgb="FF000000"/>
      <name val="Calibri"/>
    </font>
    <font>
      <b/>
      <sz val="14"/>
      <color rgb="FF000000"/>
      <name val="Calibri"/>
    </font>
    <font>
      <b/>
      <sz val="13"/>
      <color rgb="FF000000"/>
      <name val="Calibri"/>
    </font>
    <font>
      <b/>
      <sz val="12"/>
      <color rgb="FF000000"/>
      <name val="Calibri"/>
    </font>
    <font>
      <b/>
      <sz val="8"/>
      <color rgb="FF000000"/>
      <name val="Calibri"/>
    </font>
    <font>
      <sz val="12"/>
      <color rgb="FF000000"/>
      <name val="Arial"/>
    </font>
    <font>
      <sz val="12"/>
      <name val="Calibri"/>
    </font>
    <font>
      <sz val="10"/>
      <name val="Arial"/>
    </font>
    <font>
      <sz val="10"/>
      <color rgb="FF000000"/>
      <name val="Arial"/>
    </font>
    <font>
      <b/>
      <sz val="14"/>
      <color rgb="FF000000"/>
      <name val="Arial"/>
    </font>
    <font>
      <b/>
      <sz val="14"/>
      <name val="Arial"/>
    </font>
    <font>
      <b/>
      <sz val="11"/>
      <name val="Arial"/>
    </font>
    <font>
      <b/>
      <sz val="10"/>
      <color rgb="FF000000"/>
      <name val="Arial"/>
    </font>
    <font>
      <sz val="11"/>
      <color rgb="FF000000"/>
      <name val="Calibri"/>
      <charset val="1"/>
    </font>
    <font>
      <b/>
      <sz val="10"/>
      <name val="Arial"/>
    </font>
    <font>
      <sz val="11"/>
      <color rgb="FF000000"/>
      <name val="Calibri"/>
      <charset val="1"/>
    </font>
    <font>
      <sz val="11"/>
      <name val="Calibri"/>
      <charset val="1"/>
    </font>
    <font>
      <b/>
      <sz val="10"/>
      <name val="Tahoma"/>
    </font>
    <font>
      <sz val="10"/>
      <color rgb="FFFF0000"/>
      <name val="Arial"/>
    </font>
    <font>
      <b/>
      <sz val="10"/>
      <color rgb="FFFF0000"/>
      <name val="Arial"/>
    </font>
    <font>
      <b/>
      <sz val="11"/>
      <color rgb="FF000000"/>
      <name val="Arial"/>
    </font>
    <font>
      <b/>
      <sz val="11"/>
      <color rgb="FF000000"/>
      <name val="Calibri"/>
    </font>
    <font>
      <sz val="11"/>
      <name val="Calibri"/>
    </font>
    <font>
      <sz val="11"/>
      <color rgb="FFFF0000"/>
      <name val="Calibri"/>
    </font>
    <font>
      <sz val="11"/>
      <color rgb="FF000000"/>
      <name val="Calibri"/>
    </font>
    <font>
      <sz val="11"/>
      <color rgb="FFFF0000"/>
      <name val="Calibri"/>
      <charset val="1"/>
    </font>
    <font>
      <sz val="11"/>
      <color indexed="8"/>
      <name val="Calibri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CE5F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41" fontId="8" fillId="0" borderId="0">
      <alignment vertical="top"/>
      <protection locked="0"/>
    </xf>
    <xf numFmtId="41" fontId="14" fillId="0" borderId="0">
      <alignment vertical="top"/>
      <protection locked="0"/>
    </xf>
    <xf numFmtId="9" fontId="14" fillId="0" borderId="0">
      <alignment vertical="top"/>
      <protection locked="0"/>
    </xf>
    <xf numFmtId="0" fontId="27" fillId="0" borderId="0">
      <protection locked="0"/>
    </xf>
    <xf numFmtId="0" fontId="8" fillId="0" borderId="0">
      <protection locked="0"/>
    </xf>
    <xf numFmtId="41" fontId="8" fillId="0" borderId="0">
      <alignment vertical="top"/>
      <protection locked="0"/>
    </xf>
    <xf numFmtId="41" fontId="8" fillId="0" borderId="0">
      <alignment vertical="top"/>
      <protection locked="0"/>
    </xf>
  </cellStyleXfs>
  <cellXfs count="614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4" fillId="2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/>
    <xf numFmtId="41" fontId="1" fillId="0" borderId="2" xfId="1" applyFont="1" applyFill="1" applyBorder="1" applyAlignment="1" applyProtection="1">
      <alignment horizontal="center"/>
    </xf>
    <xf numFmtId="41" fontId="1" fillId="0" borderId="2" xfId="2" applyFont="1" applyFill="1" applyBorder="1" applyAlignment="1" applyProtection="1">
      <alignment horizontal="center"/>
    </xf>
    <xf numFmtId="41" fontId="1" fillId="0" borderId="2" xfId="0" applyNumberFormat="1" applyFont="1" applyFill="1" applyBorder="1" applyAlignment="1">
      <alignment horizontal="center"/>
    </xf>
    <xf numFmtId="10" fontId="1" fillId="0" borderId="0" xfId="3" applyNumberFormat="1" applyFont="1" applyAlignment="1" applyProtection="1"/>
    <xf numFmtId="10" fontId="1" fillId="0" borderId="2" xfId="0" applyNumberFormat="1" applyFont="1" applyBorder="1" applyAlignment="1"/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 applyAlignment="1"/>
    <xf numFmtId="41" fontId="1" fillId="3" borderId="2" xfId="0" applyNumberFormat="1" applyFont="1" applyFill="1" applyBorder="1" applyAlignment="1">
      <alignment horizontal="center"/>
    </xf>
    <xf numFmtId="41" fontId="1" fillId="3" borderId="2" xfId="2" applyFont="1" applyFill="1" applyBorder="1" applyAlignment="1" applyProtection="1">
      <alignment horizontal="center"/>
    </xf>
    <xf numFmtId="10" fontId="1" fillId="0" borderId="0" xfId="0" applyNumberFormat="1" applyFont="1" applyBorder="1" applyAlignment="1"/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/>
    <xf numFmtId="41" fontId="1" fillId="3" borderId="0" xfId="0" applyNumberFormat="1" applyFont="1" applyFill="1" applyBorder="1" applyAlignment="1">
      <alignment horizontal="center"/>
    </xf>
    <xf numFmtId="41" fontId="1" fillId="3" borderId="0" xfId="2" applyFont="1" applyFill="1" applyBorder="1" applyAlignment="1" applyProtection="1">
      <alignment horizontal="center"/>
    </xf>
    <xf numFmtId="164" fontId="1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10" fontId="1" fillId="0" borderId="2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10" fontId="1" fillId="0" borderId="2" xfId="3" applyNumberFormat="1" applyFont="1" applyBorder="1" applyAlignment="1" applyProtection="1">
      <alignment horizontal="right"/>
    </xf>
    <xf numFmtId="0" fontId="4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top" wrapText="1"/>
    </xf>
    <xf numFmtId="41" fontId="6" fillId="0" borderId="0" xfId="0" applyNumberFormat="1" applyFont="1" applyBorder="1" applyAlignment="1">
      <alignment horizontal="center" vertical="top" wrapText="1"/>
    </xf>
    <xf numFmtId="41" fontId="1" fillId="0" borderId="0" xfId="0" applyNumberFormat="1" applyFont="1" applyAlignment="1"/>
    <xf numFmtId="43" fontId="1" fillId="0" borderId="0" xfId="0" applyNumberFormat="1" applyFont="1" applyAlignment="1"/>
    <xf numFmtId="0" fontId="4" fillId="0" borderId="0" xfId="0" applyFont="1" applyBorder="1" applyAlignment="1">
      <alignment horizontal="center"/>
    </xf>
    <xf numFmtId="0" fontId="1" fillId="0" borderId="2" xfId="4" applyFont="1" applyFill="1" applyBorder="1" applyAlignment="1" applyProtection="1"/>
    <xf numFmtId="0" fontId="1" fillId="0" borderId="0" xfId="4" applyFont="1" applyFill="1" applyBorder="1" applyAlignment="1" applyProtection="1"/>
    <xf numFmtId="0" fontId="7" fillId="0" borderId="0" xfId="0" applyFont="1" applyFill="1" applyBorder="1" applyAlignment="1">
      <alignment horizontal="left" vertical="top"/>
    </xf>
    <xf numFmtId="2" fontId="1" fillId="0" borderId="0" xfId="0" applyNumberFormat="1" applyFont="1" applyAlignment="1">
      <alignment horizontal="center"/>
    </xf>
    <xf numFmtId="0" fontId="1" fillId="0" borderId="0" xfId="0" applyFont="1" applyBorder="1" applyAlignment="1">
      <alignment horizontal="center"/>
    </xf>
    <xf numFmtId="10" fontId="1" fillId="0" borderId="0" xfId="3" applyNumberFormat="1" applyFont="1" applyAlignment="1" applyProtection="1">
      <alignment horizontal="center"/>
    </xf>
    <xf numFmtId="0" fontId="8" fillId="0" borderId="0" xfId="0" applyFont="1" applyFill="1" applyBorder="1" applyAlignment="1">
      <alignment horizontal="left" vertical="top"/>
    </xf>
    <xf numFmtId="10" fontId="6" fillId="0" borderId="0" xfId="3" applyNumberFormat="1" applyFont="1" applyAlignment="1" applyProtection="1">
      <alignment horizontal="center"/>
    </xf>
    <xf numFmtId="0" fontId="8" fillId="0" borderId="0" xfId="5" applyFont="1" applyFill="1" applyAlignment="1" applyProtection="1">
      <alignment vertical="top"/>
    </xf>
    <xf numFmtId="0" fontId="9" fillId="0" borderId="0" xfId="5" applyFont="1" applyFill="1" applyAlignment="1" applyProtection="1">
      <alignment vertical="top"/>
    </xf>
    <xf numFmtId="0" fontId="9" fillId="0" borderId="0" xfId="5" applyFont="1" applyFill="1" applyAlignment="1" applyProtection="1">
      <alignment vertical="top"/>
    </xf>
    <xf numFmtId="0" fontId="9" fillId="0" borderId="0" xfId="5" applyFont="1" applyFill="1" applyAlignment="1" applyProtection="1">
      <alignment horizontal="center" vertical="top"/>
    </xf>
    <xf numFmtId="0" fontId="8" fillId="0" borderId="0" xfId="5" applyFont="1" applyFill="1" applyAlignment="1" applyProtection="1">
      <alignment horizontal="center" vertical="top"/>
    </xf>
    <xf numFmtId="0" fontId="10" fillId="0" borderId="0" xfId="5" applyFont="1" applyFill="1" applyAlignment="1" applyProtection="1">
      <alignment vertical="top"/>
    </xf>
    <xf numFmtId="0" fontId="11" fillId="0" borderId="0" xfId="5" applyFont="1" applyFill="1" applyAlignment="1" applyProtection="1">
      <alignment horizontal="left" vertical="top"/>
    </xf>
    <xf numFmtId="0" fontId="11" fillId="0" borderId="0" xfId="5" applyFont="1" applyFill="1" applyAlignment="1" applyProtection="1">
      <alignment horizontal="left" vertical="top"/>
    </xf>
    <xf numFmtId="0" fontId="11" fillId="0" borderId="0" xfId="5" applyFont="1" applyFill="1" applyAlignment="1" applyProtection="1">
      <alignment horizontal="left" vertical="top"/>
    </xf>
    <xf numFmtId="0" fontId="11" fillId="0" borderId="0" xfId="5" applyFont="1" applyFill="1" applyAlignment="1" applyProtection="1">
      <alignment horizontal="left" vertical="top"/>
    </xf>
    <xf numFmtId="0" fontId="11" fillId="0" borderId="0" xfId="5" applyFont="1" applyFill="1" applyAlignment="1" applyProtection="1">
      <alignment vertical="top"/>
    </xf>
    <xf numFmtId="0" fontId="12" fillId="0" borderId="0" xfId="5" applyFont="1" applyFill="1" applyAlignment="1" applyProtection="1">
      <alignment horizontal="left" vertical="top"/>
    </xf>
    <xf numFmtId="0" fontId="12" fillId="0" borderId="0" xfId="5" applyFont="1" applyFill="1" applyAlignment="1" applyProtection="1">
      <alignment horizontal="center" vertical="top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5" fillId="4" borderId="2" xfId="5" applyFont="1" applyFill="1" applyBorder="1" applyAlignment="1" applyProtection="1">
      <alignment horizontal="center" vertical="top"/>
    </xf>
    <xf numFmtId="0" fontId="15" fillId="5" borderId="2" xfId="5" applyFont="1" applyFill="1" applyBorder="1" applyAlignment="1" applyProtection="1">
      <alignment horizontal="center" vertical="top"/>
    </xf>
    <xf numFmtId="0" fontId="15" fillId="0" borderId="0" xfId="5" applyFont="1" applyFill="1" applyAlignment="1" applyProtection="1">
      <alignment vertical="center"/>
    </xf>
    <xf numFmtId="0" fontId="13" fillId="0" borderId="13" xfId="5" quotePrefix="1" applyFont="1" applyFill="1" applyBorder="1" applyAlignment="1" applyProtection="1">
      <alignment horizontal="center" vertical="center"/>
    </xf>
    <xf numFmtId="0" fontId="13" fillId="0" borderId="13" xfId="5" applyFont="1" applyFill="1" applyBorder="1" applyAlignment="1" applyProtection="1">
      <alignment horizontal="left" vertical="center"/>
    </xf>
    <xf numFmtId="0" fontId="13" fillId="0" borderId="14" xfId="5" applyFont="1" applyFill="1" applyBorder="1" applyAlignment="1" applyProtection="1">
      <alignment horizontal="left" vertical="center"/>
    </xf>
    <xf numFmtId="0" fontId="13" fillId="0" borderId="15" xfId="5" applyFont="1" applyFill="1" applyBorder="1" applyAlignment="1" applyProtection="1">
      <alignment horizontal="left" vertical="center"/>
    </xf>
    <xf numFmtId="0" fontId="13" fillId="0" borderId="14" xfId="5" quotePrefix="1" applyFont="1" applyFill="1" applyBorder="1" applyAlignment="1" applyProtection="1">
      <alignment horizontal="center"/>
    </xf>
    <xf numFmtId="0" fontId="13" fillId="0" borderId="16" xfId="5" quotePrefix="1" applyFont="1" applyFill="1" applyBorder="1" applyAlignment="1" applyProtection="1">
      <alignment horizontal="center"/>
    </xf>
    <xf numFmtId="41" fontId="13" fillId="0" borderId="17" xfId="5" quotePrefix="1" applyNumberFormat="1" applyFont="1" applyFill="1" applyBorder="1" applyAlignment="1" applyProtection="1">
      <alignment horizontal="center"/>
    </xf>
    <xf numFmtId="0" fontId="13" fillId="0" borderId="17" xfId="5" quotePrefix="1" applyFont="1" applyFill="1" applyBorder="1" applyAlignment="1" applyProtection="1">
      <alignment horizontal="center"/>
    </xf>
    <xf numFmtId="0" fontId="13" fillId="6" borderId="16" xfId="5" quotePrefix="1" applyFont="1" applyFill="1" applyBorder="1" applyAlignment="1" applyProtection="1">
      <alignment horizontal="center"/>
    </xf>
    <xf numFmtId="0" fontId="13" fillId="0" borderId="17" xfId="5" quotePrefix="1" applyNumberFormat="1" applyFont="1" applyFill="1" applyBorder="1" applyAlignment="1" applyProtection="1">
      <alignment horizontal="center"/>
    </xf>
    <xf numFmtId="165" fontId="13" fillId="0" borderId="15" xfId="5" quotePrefix="1" applyNumberFormat="1" applyFont="1" applyFill="1" applyBorder="1" applyAlignment="1" applyProtection="1">
      <alignment horizontal="right"/>
    </xf>
    <xf numFmtId="165" fontId="15" fillId="0" borderId="16" xfId="6" applyNumberFormat="1" applyFont="1" applyFill="1" applyBorder="1" applyAlignment="1" applyProtection="1">
      <alignment horizontal="right" vertical="center"/>
    </xf>
    <xf numFmtId="165" fontId="15" fillId="0" borderId="13" xfId="5" applyNumberFormat="1" applyFont="1" applyFill="1" applyBorder="1" applyAlignment="1" applyProtection="1">
      <alignment horizontal="right" vertical="center"/>
    </xf>
    <xf numFmtId="41" fontId="15" fillId="0" borderId="16" xfId="6" applyFont="1" applyFill="1" applyBorder="1" applyAlignment="1" applyProtection="1">
      <alignment horizontal="center" vertical="center"/>
    </xf>
    <xf numFmtId="41" fontId="15" fillId="0" borderId="13" xfId="5" applyNumberFormat="1" applyFont="1" applyFill="1" applyBorder="1" applyAlignment="1" applyProtection="1">
      <alignment vertical="center"/>
    </xf>
    <xf numFmtId="41" fontId="15" fillId="0" borderId="16" xfId="7" applyFont="1" applyFill="1" applyBorder="1" applyAlignment="1" applyProtection="1">
      <alignment horizontal="center" vertical="center"/>
    </xf>
    <xf numFmtId="0" fontId="8" fillId="0" borderId="0" xfId="5" applyFont="1" applyFill="1" applyAlignment="1" applyProtection="1">
      <alignment horizontal="center" vertical="center"/>
    </xf>
    <xf numFmtId="0" fontId="9" fillId="0" borderId="13" xfId="5" applyFont="1" applyFill="1" applyBorder="1" applyAlignment="1" applyProtection="1">
      <alignment horizontal="left" vertical="center"/>
    </xf>
    <xf numFmtId="0" fontId="9" fillId="0" borderId="15" xfId="5" applyFont="1" applyFill="1" applyBorder="1" applyAlignment="1" applyProtection="1">
      <alignment horizontal="left" vertical="center"/>
    </xf>
    <xf numFmtId="0" fontId="13" fillId="0" borderId="14" xfId="5" quotePrefix="1" applyFont="1" applyFill="1" applyBorder="1" applyAlignment="1" applyProtection="1">
      <alignment horizontal="center" vertical="center"/>
    </xf>
    <xf numFmtId="0" fontId="13" fillId="0" borderId="16" xfId="5" quotePrefix="1" applyFont="1" applyFill="1" applyBorder="1" applyAlignment="1" applyProtection="1">
      <alignment horizontal="center" vertical="center"/>
    </xf>
    <xf numFmtId="0" fontId="13" fillId="6" borderId="16" xfId="5" quotePrefix="1" applyFont="1" applyFill="1" applyBorder="1" applyAlignment="1" applyProtection="1">
      <alignment horizontal="center" vertical="center"/>
    </xf>
    <xf numFmtId="0" fontId="13" fillId="0" borderId="13" xfId="5" applyFont="1" applyFill="1" applyBorder="1" applyAlignment="1" applyProtection="1">
      <alignment horizontal="center" vertical="center"/>
    </xf>
    <xf numFmtId="41" fontId="13" fillId="0" borderId="16" xfId="5" quotePrefix="1" applyNumberFormat="1" applyFont="1" applyFill="1" applyBorder="1" applyAlignment="1" applyProtection="1">
      <alignment horizontal="center" vertical="center"/>
    </xf>
    <xf numFmtId="0" fontId="13" fillId="0" borderId="14" xfId="4" quotePrefix="1" applyFont="1" applyFill="1" applyBorder="1" applyAlignment="1" applyProtection="1">
      <alignment horizontal="center"/>
    </xf>
    <xf numFmtId="0" fontId="13" fillId="0" borderId="16" xfId="4" quotePrefix="1" applyFont="1" applyFill="1" applyBorder="1" applyAlignment="1" applyProtection="1">
      <alignment horizontal="center"/>
    </xf>
    <xf numFmtId="0" fontId="13" fillId="6" borderId="16" xfId="4" quotePrefix="1" applyFont="1" applyFill="1" applyBorder="1" applyAlignment="1" applyProtection="1">
      <alignment horizontal="center"/>
    </xf>
    <xf numFmtId="41" fontId="15" fillId="0" borderId="0" xfId="7" applyFont="1" applyFill="1" applyAlignment="1" applyProtection="1">
      <alignment vertical="center"/>
    </xf>
    <xf numFmtId="41" fontId="13" fillId="0" borderId="13" xfId="7" applyFont="1" applyFill="1" applyBorder="1" applyAlignment="1" applyProtection="1">
      <alignment horizontal="left" vertical="center"/>
    </xf>
    <xf numFmtId="41" fontId="13" fillId="0" borderId="14" xfId="7" applyFont="1" applyFill="1" applyBorder="1" applyAlignment="1" applyProtection="1">
      <alignment horizontal="left" vertical="center"/>
    </xf>
    <xf numFmtId="41" fontId="13" fillId="0" borderId="15" xfId="7" applyFont="1" applyFill="1" applyBorder="1" applyAlignment="1" applyProtection="1">
      <alignment horizontal="left" vertical="center"/>
    </xf>
    <xf numFmtId="0" fontId="8" fillId="0" borderId="0" xfId="5" applyFont="1" applyFill="1" applyAlignment="1" applyProtection="1">
      <alignment vertical="center"/>
    </xf>
    <xf numFmtId="0" fontId="9" fillId="0" borderId="18" xfId="5" quotePrefix="1" applyFont="1" applyFill="1" applyBorder="1" applyAlignment="1" applyProtection="1">
      <alignment horizontal="center" vertical="center"/>
    </xf>
    <xf numFmtId="0" fontId="9" fillId="0" borderId="19" xfId="4" applyFont="1" applyFill="1" applyBorder="1" applyAlignment="1" applyProtection="1"/>
    <xf numFmtId="0" fontId="9" fillId="0" borderId="20" xfId="4" applyFont="1" applyFill="1" applyBorder="1" applyAlignment="1" applyProtection="1"/>
    <xf numFmtId="0" fontId="9" fillId="0" borderId="21" xfId="4" applyFont="1" applyFill="1" applyBorder="1" applyAlignment="1" applyProtection="1"/>
    <xf numFmtId="0" fontId="9" fillId="0" borderId="20" xfId="5" quotePrefix="1" applyFont="1" applyFill="1" applyBorder="1" applyAlignment="1" applyProtection="1">
      <alignment horizontal="center" vertical="center"/>
    </xf>
    <xf numFmtId="0" fontId="9" fillId="0" borderId="22" xfId="5" quotePrefix="1" applyFont="1" applyFill="1" applyBorder="1" applyAlignment="1" applyProtection="1">
      <alignment horizontal="center" vertical="center"/>
    </xf>
    <xf numFmtId="0" fontId="9" fillId="0" borderId="23" xfId="5" quotePrefix="1" applyFont="1" applyFill="1" applyBorder="1" applyAlignment="1" applyProtection="1">
      <alignment horizontal="center" vertical="center"/>
    </xf>
    <xf numFmtId="3" fontId="8" fillId="0" borderId="22" xfId="5" applyNumberFormat="1" applyFont="1" applyFill="1" applyBorder="1" applyAlignment="1" applyProtection="1">
      <alignment horizontal="center" vertical="top"/>
    </xf>
    <xf numFmtId="3" fontId="8" fillId="0" borderId="23" xfId="5" applyNumberFormat="1" applyFont="1" applyFill="1" applyBorder="1" applyAlignment="1" applyProtection="1">
      <alignment horizontal="center" vertical="top"/>
    </xf>
    <xf numFmtId="0" fontId="8" fillId="0" borderId="23" xfId="5" applyFont="1" applyFill="1" applyBorder="1" applyAlignment="1" applyProtection="1">
      <alignment vertical="center"/>
    </xf>
    <xf numFmtId="0" fontId="8" fillId="0" borderId="19" xfId="5" applyFont="1" applyFill="1" applyBorder="1" applyAlignment="1" applyProtection="1">
      <alignment vertical="center"/>
    </xf>
    <xf numFmtId="0" fontId="8" fillId="0" borderId="24" xfId="5" applyFont="1" applyFill="1" applyBorder="1" applyAlignment="1" applyProtection="1">
      <alignment vertical="center"/>
    </xf>
    <xf numFmtId="0" fontId="8" fillId="0" borderId="20" xfId="5" applyFont="1" applyFill="1" applyBorder="1" applyAlignment="1" applyProtection="1">
      <alignment vertical="center"/>
    </xf>
    <xf numFmtId="0" fontId="8" fillId="0" borderId="25" xfId="5" applyFont="1" applyFill="1" applyBorder="1" applyAlignment="1" applyProtection="1">
      <alignment vertical="center"/>
    </xf>
    <xf numFmtId="0" fontId="15" fillId="4" borderId="27" xfId="5" applyFont="1" applyFill="1" applyBorder="1" applyAlignment="1" applyProtection="1">
      <alignment horizontal="center" vertical="center"/>
    </xf>
    <xf numFmtId="0" fontId="15" fillId="4" borderId="29" xfId="5" applyFont="1" applyFill="1" applyBorder="1" applyAlignment="1" applyProtection="1">
      <alignment horizontal="center" vertical="center"/>
    </xf>
    <xf numFmtId="0" fontId="15" fillId="6" borderId="29" xfId="5" applyFont="1" applyFill="1" applyBorder="1" applyAlignment="1" applyProtection="1">
      <alignment horizontal="center" vertical="center"/>
    </xf>
    <xf numFmtId="41" fontId="15" fillId="4" borderId="29" xfId="5" applyNumberFormat="1" applyFont="1" applyFill="1" applyBorder="1" applyAlignment="1" applyProtection="1">
      <alignment horizontal="center" vertical="center"/>
    </xf>
    <xf numFmtId="0" fontId="15" fillId="4" borderId="28" xfId="5" applyFont="1" applyFill="1" applyBorder="1" applyAlignment="1" applyProtection="1">
      <alignment horizontal="right" vertical="center"/>
    </xf>
    <xf numFmtId="0" fontId="15" fillId="6" borderId="28" xfId="5" applyFont="1" applyFill="1" applyBorder="1" applyAlignment="1" applyProtection="1">
      <alignment horizontal="right" vertical="center"/>
    </xf>
    <xf numFmtId="0" fontId="15" fillId="4" borderId="28" xfId="5" applyFont="1" applyFill="1" applyBorder="1" applyAlignment="1" applyProtection="1">
      <alignment horizontal="center" vertical="center"/>
    </xf>
    <xf numFmtId="0" fontId="15" fillId="6" borderId="28" xfId="5" applyFont="1" applyFill="1" applyBorder="1" applyAlignment="1" applyProtection="1">
      <alignment horizontal="center" vertical="center"/>
    </xf>
    <xf numFmtId="41" fontId="15" fillId="4" borderId="30" xfId="6" applyFont="1" applyFill="1" applyBorder="1" applyAlignment="1" applyProtection="1">
      <alignment horizontal="center" vertical="center"/>
    </xf>
    <xf numFmtId="0" fontId="15" fillId="6" borderId="31" xfId="5" applyFont="1" applyFill="1" applyBorder="1" applyAlignment="1" applyProtection="1">
      <alignment horizontal="center" vertical="center"/>
    </xf>
    <xf numFmtId="41" fontId="8" fillId="0" borderId="0" xfId="5" applyNumberFormat="1" applyFont="1" applyFill="1" applyAlignment="1" applyProtection="1">
      <alignment horizontal="center" vertical="top"/>
    </xf>
    <xf numFmtId="2" fontId="8" fillId="0" borderId="0" xfId="5" applyNumberFormat="1" applyFont="1" applyFill="1" applyAlignment="1" applyProtection="1">
      <alignment vertical="top"/>
    </xf>
    <xf numFmtId="0" fontId="13" fillId="0" borderId="0" xfId="5" applyFont="1" applyFill="1" applyAlignment="1" applyProtection="1">
      <alignment vertical="top"/>
    </xf>
    <xf numFmtId="0" fontId="13" fillId="0" borderId="0" xfId="5" applyFont="1" applyFill="1" applyAlignment="1" applyProtection="1">
      <alignment horizontal="center" vertical="top"/>
    </xf>
    <xf numFmtId="10" fontId="8" fillId="0" borderId="0" xfId="5" applyNumberFormat="1" applyFont="1" applyFill="1" applyAlignment="1" applyProtection="1">
      <alignment horizontal="center" vertical="top"/>
    </xf>
    <xf numFmtId="0" fontId="10" fillId="0" borderId="0" xfId="5" applyFont="1" applyFill="1" applyAlignment="1" applyProtection="1">
      <alignment horizontal="left" vertical="top"/>
    </xf>
    <xf numFmtId="0" fontId="11" fillId="0" borderId="0" xfId="5" applyFont="1" applyFill="1" applyAlignment="1" applyProtection="1">
      <alignment horizontal="center" vertical="top"/>
    </xf>
    <xf numFmtId="0" fontId="11" fillId="0" borderId="0" xfId="5" applyFont="1" applyFill="1" applyAlignment="1" applyProtection="1">
      <alignment horizontal="left" vertical="top"/>
    </xf>
    <xf numFmtId="0" fontId="11" fillId="0" borderId="0" xfId="5" applyFont="1" applyFill="1" applyAlignment="1" applyProtection="1">
      <alignment horizontal="left" vertical="top"/>
    </xf>
    <xf numFmtId="0" fontId="11" fillId="0" borderId="0" xfId="5" applyFont="1" applyFill="1" applyAlignment="1" applyProtection="1">
      <alignment horizontal="left" vertical="top"/>
    </xf>
    <xf numFmtId="0" fontId="11" fillId="0" borderId="0" xfId="5" applyFont="1" applyFill="1" applyAlignment="1" applyProtection="1">
      <alignment horizontal="left" vertical="top"/>
    </xf>
    <xf numFmtId="0" fontId="11" fillId="0" borderId="0" xfId="5" applyFont="1" applyFill="1" applyAlignment="1" applyProtection="1">
      <alignment horizontal="left" vertical="top"/>
    </xf>
    <xf numFmtId="0" fontId="11" fillId="0" borderId="0" xfId="5" applyFont="1" applyFill="1" applyAlignment="1" applyProtection="1">
      <alignment horizontal="left" vertical="top"/>
    </xf>
    <xf numFmtId="0" fontId="15" fillId="2" borderId="9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2" xfId="5" applyFont="1" applyFill="1" applyBorder="1" applyAlignment="1" applyProtection="1">
      <alignment horizontal="center" vertical="top"/>
    </xf>
    <xf numFmtId="0" fontId="13" fillId="0" borderId="32" xfId="5" quotePrefix="1" applyFont="1" applyFill="1" applyBorder="1" applyAlignment="1" applyProtection="1">
      <alignment horizontal="center" vertical="center"/>
    </xf>
    <xf numFmtId="0" fontId="13" fillId="0" borderId="33" xfId="5" applyFont="1" applyFill="1" applyBorder="1" applyAlignment="1" applyProtection="1">
      <alignment horizontal="left" vertical="center"/>
    </xf>
    <xf numFmtId="0" fontId="15" fillId="0" borderId="34" xfId="5" applyFont="1" applyFill="1" applyBorder="1" applyAlignment="1" applyProtection="1">
      <alignment horizontal="center" vertical="center"/>
    </xf>
    <xf numFmtId="0" fontId="15" fillId="0" borderId="32" xfId="5" applyFont="1" applyFill="1" applyBorder="1" applyAlignment="1" applyProtection="1">
      <alignment horizontal="left" vertical="center"/>
    </xf>
    <xf numFmtId="0" fontId="15" fillId="0" borderId="33" xfId="5" applyFont="1" applyFill="1" applyBorder="1" applyAlignment="1" applyProtection="1">
      <alignment horizontal="left" vertical="center"/>
    </xf>
    <xf numFmtId="0" fontId="15" fillId="0" borderId="34" xfId="5" applyFont="1" applyFill="1" applyBorder="1" applyAlignment="1" applyProtection="1">
      <alignment horizontal="left" vertical="center"/>
    </xf>
    <xf numFmtId="41" fontId="15" fillId="0" borderId="34" xfId="5" applyNumberFormat="1" applyFont="1" applyFill="1" applyBorder="1" applyAlignment="1" applyProtection="1">
      <alignment horizontal="center" vertical="center"/>
    </xf>
    <xf numFmtId="41" fontId="15" fillId="0" borderId="35" xfId="6" applyFont="1" applyFill="1" applyBorder="1" applyAlignment="1" applyProtection="1">
      <alignment horizontal="center" vertical="center"/>
    </xf>
    <xf numFmtId="0" fontId="8" fillId="0" borderId="36" xfId="5" applyFont="1" applyFill="1" applyBorder="1" applyAlignment="1" applyProtection="1">
      <alignment vertical="center"/>
    </xf>
    <xf numFmtId="41" fontId="15" fillId="0" borderId="17" xfId="7" applyFont="1" applyFill="1" applyBorder="1" applyAlignment="1" applyProtection="1">
      <alignment horizontal="center" vertical="center"/>
    </xf>
    <xf numFmtId="0" fontId="8" fillId="0" borderId="37" xfId="5" applyFont="1" applyFill="1" applyBorder="1" applyAlignment="1" applyProtection="1">
      <alignment vertical="center"/>
    </xf>
    <xf numFmtId="0" fontId="8" fillId="0" borderId="38" xfId="5" applyFont="1" applyFill="1" applyBorder="1" applyAlignment="1" applyProtection="1">
      <alignment vertical="center"/>
    </xf>
    <xf numFmtId="41" fontId="15" fillId="0" borderId="35" xfId="7" applyFont="1" applyFill="1" applyBorder="1" applyAlignment="1" applyProtection="1">
      <alignment horizontal="center" vertical="center"/>
    </xf>
    <xf numFmtId="0" fontId="15" fillId="0" borderId="15" xfId="5" applyFont="1" applyFill="1" applyBorder="1" applyAlignment="1" applyProtection="1">
      <alignment horizontal="center" vertical="center"/>
    </xf>
    <xf numFmtId="0" fontId="15" fillId="0" borderId="13" xfId="5" applyFont="1" applyFill="1" applyBorder="1" applyAlignment="1" applyProtection="1">
      <alignment horizontal="left" vertical="center"/>
    </xf>
    <xf numFmtId="0" fontId="15" fillId="0" borderId="14" xfId="5" applyFont="1" applyFill="1" applyBorder="1" applyAlignment="1" applyProtection="1">
      <alignment horizontal="left" vertical="center"/>
    </xf>
    <xf numFmtId="0" fontId="15" fillId="0" borderId="15" xfId="5" applyFont="1" applyFill="1" applyBorder="1" applyAlignment="1" applyProtection="1">
      <alignment horizontal="left" vertical="center"/>
    </xf>
    <xf numFmtId="41" fontId="15" fillId="0" borderId="15" xfId="5" applyNumberFormat="1" applyFont="1" applyFill="1" applyBorder="1" applyAlignment="1" applyProtection="1">
      <alignment horizontal="center" vertical="center"/>
    </xf>
    <xf numFmtId="41" fontId="15" fillId="0" borderId="16" xfId="5" applyNumberFormat="1" applyFont="1" applyFill="1" applyBorder="1" applyAlignment="1" applyProtection="1">
      <alignment vertical="center"/>
    </xf>
    <xf numFmtId="41" fontId="15" fillId="0" borderId="14" xfId="5" applyNumberFormat="1" applyFont="1" applyFill="1" applyBorder="1" applyAlignment="1" applyProtection="1">
      <alignment vertical="center"/>
    </xf>
    <xf numFmtId="41" fontId="15" fillId="0" borderId="15" xfId="5" applyNumberFormat="1" applyFont="1" applyFill="1" applyBorder="1" applyAlignment="1" applyProtection="1">
      <alignment vertical="center"/>
    </xf>
    <xf numFmtId="41" fontId="15" fillId="0" borderId="0" xfId="5" applyNumberFormat="1" applyFont="1" applyFill="1" applyAlignment="1" applyProtection="1">
      <alignment vertical="center"/>
    </xf>
    <xf numFmtId="0" fontId="9" fillId="0" borderId="13" xfId="5" quotePrefix="1" applyFont="1" applyFill="1" applyBorder="1" applyAlignment="1" applyProtection="1">
      <alignment horizontal="center" vertical="center"/>
    </xf>
    <xf numFmtId="0" fontId="9" fillId="0" borderId="14" xfId="5" quotePrefix="1" applyFont="1" applyFill="1" applyBorder="1" applyAlignment="1" applyProtection="1">
      <alignment horizontal="center" vertical="center"/>
    </xf>
    <xf numFmtId="0" fontId="8" fillId="0" borderId="15" xfId="5" quotePrefix="1" applyFont="1" applyFill="1" applyBorder="1" applyAlignment="1" applyProtection="1">
      <alignment horizontal="center"/>
    </xf>
    <xf numFmtId="0" fontId="8" fillId="0" borderId="13" xfId="5" quotePrefix="1" applyFont="1" applyFill="1" applyBorder="1" applyAlignment="1" applyProtection="1"/>
    <xf numFmtId="0" fontId="8" fillId="0" borderId="14" xfId="5" quotePrefix="1" applyFont="1" applyFill="1" applyBorder="1" applyAlignment="1" applyProtection="1"/>
    <xf numFmtId="0" fontId="8" fillId="0" borderId="15" xfId="5" applyFont="1" applyFill="1" applyBorder="1" applyAlignment="1" applyProtection="1"/>
    <xf numFmtId="0" fontId="8" fillId="0" borderId="15" xfId="5" applyFont="1" applyFill="1" applyBorder="1" applyAlignment="1" applyProtection="1">
      <alignment horizontal="center"/>
    </xf>
    <xf numFmtId="3" fontId="8" fillId="0" borderId="16" xfId="5" applyNumberFormat="1" applyFont="1" applyFill="1" applyBorder="1" applyAlignment="1" applyProtection="1">
      <alignment horizontal="center" vertical="top"/>
    </xf>
    <xf numFmtId="0" fontId="15" fillId="0" borderId="13" xfId="5" applyFont="1" applyFill="1" applyBorder="1" applyAlignment="1" applyProtection="1">
      <alignment vertical="center"/>
    </xf>
    <xf numFmtId="0" fontId="15" fillId="0" borderId="16" xfId="5" applyFont="1" applyFill="1" applyBorder="1" applyAlignment="1" applyProtection="1">
      <alignment vertical="center"/>
    </xf>
    <xf numFmtId="0" fontId="15" fillId="0" borderId="14" xfId="5" applyFont="1" applyFill="1" applyBorder="1" applyAlignment="1" applyProtection="1">
      <alignment vertical="center"/>
    </xf>
    <xf numFmtId="0" fontId="15" fillId="0" borderId="15" xfId="5" applyFont="1" applyFill="1" applyBorder="1" applyAlignment="1" applyProtection="1">
      <alignment vertical="center"/>
    </xf>
    <xf numFmtId="0" fontId="8" fillId="0" borderId="13" xfId="5" applyFont="1" applyFill="1" applyBorder="1" applyAlignment="1" applyProtection="1"/>
    <xf numFmtId="0" fontId="8" fillId="0" borderId="14" xfId="5" applyFont="1" applyFill="1" applyBorder="1" applyAlignment="1" applyProtection="1"/>
    <xf numFmtId="0" fontId="8" fillId="0" borderId="13" xfId="5" applyFont="1" applyFill="1" applyBorder="1" applyAlignment="1" applyProtection="1">
      <alignment vertical="center"/>
    </xf>
    <xf numFmtId="0" fontId="8" fillId="0" borderId="16" xfId="5" applyFont="1" applyFill="1" applyBorder="1" applyAlignment="1" applyProtection="1">
      <alignment vertical="center"/>
    </xf>
    <xf numFmtId="0" fontId="8" fillId="0" borderId="14" xfId="5" applyFont="1" applyFill="1" applyBorder="1" applyAlignment="1" applyProtection="1">
      <alignment vertical="center"/>
    </xf>
    <xf numFmtId="0" fontId="8" fillId="0" borderId="15" xfId="5" applyFont="1" applyFill="1" applyBorder="1" applyAlignment="1" applyProtection="1">
      <alignment vertical="center"/>
    </xf>
    <xf numFmtId="3" fontId="17" fillId="0" borderId="16" xfId="5" applyNumberFormat="1" applyFont="1" applyFill="1" applyBorder="1" applyAlignment="1" applyProtection="1">
      <alignment horizontal="center" vertical="top"/>
    </xf>
    <xf numFmtId="3" fontId="16" fillId="0" borderId="16" xfId="5" applyNumberFormat="1" applyFont="1" applyFill="1" applyBorder="1" applyAlignment="1" applyProtection="1">
      <alignment horizontal="center" vertical="top"/>
    </xf>
    <xf numFmtId="0" fontId="8" fillId="0" borderId="21" xfId="5" applyFont="1" applyFill="1" applyBorder="1" applyAlignment="1" applyProtection="1"/>
    <xf numFmtId="0" fontId="8" fillId="0" borderId="21" xfId="5" applyFont="1" applyFill="1" applyBorder="1" applyAlignment="1" applyProtection="1">
      <alignment horizontal="center"/>
    </xf>
    <xf numFmtId="0" fontId="8" fillId="0" borderId="15" xfId="0" applyFont="1" applyFill="1" applyBorder="1" applyAlignment="1">
      <alignment horizontal="left" vertical="top"/>
    </xf>
    <xf numFmtId="0" fontId="8" fillId="0" borderId="15" xfId="0" applyFont="1" applyFill="1" applyBorder="1" applyAlignment="1">
      <alignment horizontal="center" vertical="top"/>
    </xf>
    <xf numFmtId="0" fontId="13" fillId="0" borderId="14" xfId="5" applyFont="1" applyFill="1" applyBorder="1" applyAlignment="1" applyProtection="1">
      <alignment vertical="center"/>
    </xf>
    <xf numFmtId="0" fontId="8" fillId="0" borderId="13" xfId="5" applyFont="1" applyFill="1" applyBorder="1" applyAlignment="1" applyProtection="1">
      <alignment horizontal="left" vertical="center"/>
    </xf>
    <xf numFmtId="0" fontId="8" fillId="0" borderId="15" xfId="5" applyFont="1" applyFill="1" applyBorder="1" applyAlignment="1" applyProtection="1">
      <alignment horizontal="left" vertical="center"/>
    </xf>
    <xf numFmtId="3" fontId="15" fillId="0" borderId="16" xfId="5" applyNumberFormat="1" applyFont="1" applyFill="1" applyBorder="1" applyAlignment="1" applyProtection="1">
      <alignment horizontal="center" vertical="top"/>
    </xf>
    <xf numFmtId="0" fontId="17" fillId="0" borderId="15" xfId="5" applyFont="1" applyFill="1" applyBorder="1" applyAlignment="1" applyProtection="1">
      <alignment horizontal="center"/>
    </xf>
    <xf numFmtId="0" fontId="17" fillId="0" borderId="15" xfId="5" applyFont="1" applyFill="1" applyBorder="1" applyAlignment="1" applyProtection="1"/>
    <xf numFmtId="0" fontId="8" fillId="0" borderId="14" xfId="5" applyFont="1" applyFill="1" applyBorder="1" applyAlignment="1" applyProtection="1">
      <alignment horizontal="center"/>
    </xf>
    <xf numFmtId="0" fontId="19" fillId="0" borderId="15" xfId="5" applyFont="1" applyFill="1" applyBorder="1" applyAlignment="1" applyProtection="1">
      <alignment horizontal="center"/>
    </xf>
    <xf numFmtId="0" fontId="9" fillId="3" borderId="13" xfId="5" quotePrefix="1" applyFont="1" applyFill="1" applyBorder="1" applyAlignment="1" applyProtection="1">
      <alignment horizontal="center" vertical="center"/>
    </xf>
    <xf numFmtId="0" fontId="9" fillId="3" borderId="14" xfId="5" quotePrefix="1" applyFont="1" applyFill="1" applyBorder="1" applyAlignment="1" applyProtection="1">
      <alignment horizontal="center" vertical="center"/>
    </xf>
    <xf numFmtId="0" fontId="8" fillId="3" borderId="15" xfId="5" quotePrefix="1" applyFont="1" applyFill="1" applyBorder="1" applyAlignment="1" applyProtection="1">
      <alignment horizontal="center"/>
    </xf>
    <xf numFmtId="0" fontId="8" fillId="3" borderId="13" xfId="5" applyFont="1" applyFill="1" applyBorder="1" applyAlignment="1" applyProtection="1"/>
    <xf numFmtId="0" fontId="8" fillId="3" borderId="14" xfId="5" applyFont="1" applyFill="1" applyBorder="1" applyAlignment="1" applyProtection="1"/>
    <xf numFmtId="0" fontId="8" fillId="3" borderId="15" xfId="5" applyFont="1" applyFill="1" applyBorder="1" applyAlignment="1" applyProtection="1"/>
    <xf numFmtId="0" fontId="8" fillId="3" borderId="15" xfId="5" applyFont="1" applyFill="1" applyBorder="1" applyAlignment="1" applyProtection="1">
      <alignment horizontal="center"/>
    </xf>
    <xf numFmtId="0" fontId="13" fillId="3" borderId="13" xfId="5" quotePrefix="1" applyFont="1" applyFill="1" applyBorder="1" applyAlignment="1" applyProtection="1">
      <alignment horizontal="center" vertical="center"/>
    </xf>
    <xf numFmtId="0" fontId="13" fillId="3" borderId="14" xfId="5" quotePrefix="1" applyFont="1" applyFill="1" applyBorder="1" applyAlignment="1" applyProtection="1">
      <alignment horizontal="center" vertical="center"/>
    </xf>
    <xf numFmtId="0" fontId="15" fillId="3" borderId="15" xfId="5" applyFont="1" applyFill="1" applyBorder="1" applyAlignment="1" applyProtection="1">
      <alignment horizontal="center" vertical="center"/>
    </xf>
    <xf numFmtId="0" fontId="15" fillId="3" borderId="13" xfId="5" applyFont="1" applyFill="1" applyBorder="1" applyAlignment="1" applyProtection="1">
      <alignment horizontal="left" vertical="center"/>
    </xf>
    <xf numFmtId="0" fontId="15" fillId="3" borderId="14" xfId="5" applyFont="1" applyFill="1" applyBorder="1" applyAlignment="1" applyProtection="1">
      <alignment horizontal="left" vertical="center"/>
    </xf>
    <xf numFmtId="0" fontId="15" fillId="3" borderId="15" xfId="5" applyFont="1" applyFill="1" applyBorder="1" applyAlignment="1" applyProtection="1">
      <alignment horizontal="left" vertical="center"/>
    </xf>
    <xf numFmtId="41" fontId="15" fillId="3" borderId="16" xfId="6" applyFont="1" applyFill="1" applyBorder="1" applyAlignment="1" applyProtection="1">
      <alignment horizontal="center" vertical="center"/>
    </xf>
    <xf numFmtId="41" fontId="15" fillId="3" borderId="15" xfId="5" applyNumberFormat="1" applyFont="1" applyFill="1" applyBorder="1" applyAlignment="1" applyProtection="1">
      <alignment horizontal="center" vertical="center"/>
    </xf>
    <xf numFmtId="0" fontId="8" fillId="3" borderId="13" xfId="5" quotePrefix="1" applyFont="1" applyFill="1" applyBorder="1" applyAlignment="1" applyProtection="1"/>
    <xf numFmtId="0" fontId="8" fillId="3" borderId="14" xfId="5" quotePrefix="1" applyFont="1" applyFill="1" applyBorder="1" applyAlignment="1" applyProtection="1"/>
    <xf numFmtId="0" fontId="13" fillId="3" borderId="14" xfId="5" applyFont="1" applyFill="1" applyBorder="1" applyAlignment="1" applyProtection="1">
      <alignment vertical="center"/>
    </xf>
    <xf numFmtId="0" fontId="8" fillId="3" borderId="13" xfId="5" applyFont="1" applyFill="1" applyBorder="1" applyAlignment="1" applyProtection="1">
      <alignment horizontal="left" vertical="center"/>
    </xf>
    <xf numFmtId="0" fontId="8" fillId="3" borderId="15" xfId="5" applyFont="1" applyFill="1" applyBorder="1" applyAlignment="1" applyProtection="1">
      <alignment horizontal="left" vertical="center"/>
    </xf>
    <xf numFmtId="0" fontId="8" fillId="3" borderId="13" xfId="5" applyFont="1" applyFill="1" applyBorder="1" applyAlignment="1" applyProtection="1">
      <alignment horizontal="left"/>
    </xf>
    <xf numFmtId="0" fontId="8" fillId="3" borderId="14" xfId="5" applyFont="1" applyFill="1" applyBorder="1" applyAlignment="1" applyProtection="1">
      <alignment horizontal="left"/>
    </xf>
    <xf numFmtId="0" fontId="8" fillId="3" borderId="15" xfId="5" quotePrefix="1" applyFont="1" applyFill="1" applyBorder="1" applyAlignment="1" applyProtection="1">
      <alignment horizontal="center" vertical="center"/>
    </xf>
    <xf numFmtId="0" fontId="8" fillId="3" borderId="15" xfId="5" applyFont="1" applyFill="1" applyBorder="1" applyAlignment="1" applyProtection="1">
      <alignment horizontal="center" vertical="center"/>
    </xf>
    <xf numFmtId="41" fontId="15" fillId="0" borderId="15" xfId="6" applyFont="1" applyFill="1" applyBorder="1" applyAlignment="1" applyProtection="1">
      <alignment horizontal="center" vertical="center"/>
    </xf>
    <xf numFmtId="0" fontId="8" fillId="3" borderId="15" xfId="4" quotePrefix="1" applyFont="1" applyFill="1" applyBorder="1" applyAlignment="1" applyProtection="1">
      <alignment horizontal="center"/>
    </xf>
    <xf numFmtId="0" fontId="8" fillId="3" borderId="13" xfId="4" quotePrefix="1" applyFont="1" applyFill="1" applyBorder="1" applyAlignment="1" applyProtection="1"/>
    <xf numFmtId="0" fontId="8" fillId="3" borderId="14" xfId="4" quotePrefix="1" applyFont="1" applyFill="1" applyBorder="1" applyAlignment="1" applyProtection="1"/>
    <xf numFmtId="0" fontId="8" fillId="3" borderId="15" xfId="4" applyFont="1" applyFill="1" applyBorder="1" applyAlignment="1" applyProtection="1"/>
    <xf numFmtId="0" fontId="8" fillId="3" borderId="15" xfId="4" applyFont="1" applyFill="1" applyBorder="1" applyAlignment="1" applyProtection="1">
      <alignment horizontal="center"/>
    </xf>
    <xf numFmtId="0" fontId="8" fillId="0" borderId="15" xfId="4" applyFont="1" applyFill="1" applyBorder="1" applyAlignment="1" applyProtection="1">
      <alignment horizontal="center"/>
    </xf>
    <xf numFmtId="0" fontId="8" fillId="3" borderId="13" xfId="4" applyFont="1" applyFill="1" applyBorder="1" applyAlignment="1" applyProtection="1"/>
    <xf numFmtId="0" fontId="8" fillId="3" borderId="14" xfId="4" applyFont="1" applyFill="1" applyBorder="1" applyAlignment="1" applyProtection="1"/>
    <xf numFmtId="0" fontId="8" fillId="7" borderId="0" xfId="5" applyFont="1" applyFill="1" applyAlignment="1" applyProtection="1">
      <alignment vertical="center"/>
    </xf>
    <xf numFmtId="0" fontId="8" fillId="7" borderId="0" xfId="5" applyFont="1" applyFill="1" applyAlignment="1" applyProtection="1">
      <alignment horizontal="center" vertical="center"/>
    </xf>
    <xf numFmtId="0" fontId="8" fillId="7" borderId="15" xfId="4" applyFont="1" applyFill="1" applyBorder="1" applyAlignment="1" applyProtection="1">
      <alignment horizontal="center"/>
    </xf>
    <xf numFmtId="3" fontId="8" fillId="7" borderId="16" xfId="5" applyNumberFormat="1" applyFont="1" applyFill="1" applyBorder="1" applyAlignment="1" applyProtection="1">
      <alignment horizontal="center" vertical="top"/>
    </xf>
    <xf numFmtId="0" fontId="8" fillId="7" borderId="13" xfId="5" applyFont="1" applyFill="1" applyBorder="1" applyAlignment="1" applyProtection="1">
      <alignment vertical="center"/>
    </xf>
    <xf numFmtId="0" fontId="8" fillId="7" borderId="16" xfId="5" applyFont="1" applyFill="1" applyBorder="1" applyAlignment="1" applyProtection="1">
      <alignment vertical="center"/>
    </xf>
    <xf numFmtId="0" fontId="8" fillId="7" borderId="14" xfId="5" applyFont="1" applyFill="1" applyBorder="1" applyAlignment="1" applyProtection="1">
      <alignment vertical="center"/>
    </xf>
    <xf numFmtId="0" fontId="8" fillId="7" borderId="15" xfId="5" applyFont="1" applyFill="1" applyBorder="1" applyAlignment="1" applyProtection="1">
      <alignment vertical="center"/>
    </xf>
    <xf numFmtId="0" fontId="8" fillId="3" borderId="13" xfId="5" quotePrefix="1" applyFont="1" applyFill="1" applyBorder="1" applyAlignment="1" applyProtection="1">
      <alignment horizontal="center" vertical="center"/>
    </xf>
    <xf numFmtId="0" fontId="8" fillId="3" borderId="14" xfId="5" quotePrefix="1" applyFont="1" applyFill="1" applyBorder="1" applyAlignment="1" applyProtection="1">
      <alignment horizontal="center" vertical="center"/>
    </xf>
    <xf numFmtId="0" fontId="8" fillId="0" borderId="14" xfId="4" applyFont="1" applyFill="1" applyBorder="1" applyAlignment="1" applyProtection="1">
      <alignment horizontal="center"/>
    </xf>
    <xf numFmtId="0" fontId="19" fillId="3" borderId="13" xfId="4" applyFont="1" applyFill="1" applyBorder="1" applyAlignment="1" applyProtection="1"/>
    <xf numFmtId="0" fontId="19" fillId="3" borderId="14" xfId="4" applyFont="1" applyFill="1" applyBorder="1" applyAlignment="1" applyProtection="1"/>
    <xf numFmtId="0" fontId="19" fillId="3" borderId="15" xfId="4" applyFont="1" applyFill="1" applyBorder="1" applyAlignment="1" applyProtection="1"/>
    <xf numFmtId="0" fontId="20" fillId="3" borderId="15" xfId="4" applyFont="1" applyFill="1" applyBorder="1" applyAlignment="1" applyProtection="1"/>
    <xf numFmtId="0" fontId="8" fillId="7" borderId="14" xfId="4" applyFont="1" applyFill="1" applyBorder="1" applyAlignment="1" applyProtection="1">
      <alignment horizontal="center"/>
    </xf>
    <xf numFmtId="41" fontId="15" fillId="3" borderId="15" xfId="7" applyFont="1" applyFill="1" applyBorder="1" applyAlignment="1" applyProtection="1">
      <alignment horizontal="center" vertical="center"/>
    </xf>
    <xf numFmtId="41" fontId="15" fillId="3" borderId="13" xfId="7" applyFont="1" applyFill="1" applyBorder="1" applyAlignment="1" applyProtection="1">
      <alignment horizontal="left" vertical="center"/>
    </xf>
    <xf numFmtId="41" fontId="15" fillId="3" borderId="15" xfId="7" applyFont="1" applyFill="1" applyBorder="1" applyAlignment="1" applyProtection="1">
      <alignment horizontal="left" vertical="center"/>
    </xf>
    <xf numFmtId="41" fontId="8" fillId="0" borderId="0" xfId="7" applyFont="1" applyFill="1" applyAlignment="1" applyProtection="1">
      <alignment vertical="center"/>
    </xf>
    <xf numFmtId="41" fontId="8" fillId="0" borderId="13" xfId="7" applyFont="1" applyFill="1" applyBorder="1" applyAlignment="1" applyProtection="1">
      <alignment vertical="center"/>
    </xf>
    <xf numFmtId="41" fontId="8" fillId="0" borderId="16" xfId="7" applyFont="1" applyFill="1" applyBorder="1" applyAlignment="1" applyProtection="1">
      <alignment vertical="center"/>
    </xf>
    <xf numFmtId="41" fontId="8" fillId="0" borderId="14" xfId="7" applyFont="1" applyFill="1" applyBorder="1" applyAlignment="1" applyProtection="1">
      <alignment vertical="center"/>
    </xf>
    <xf numFmtId="41" fontId="8" fillId="0" borderId="15" xfId="7" applyFont="1" applyFill="1" applyBorder="1" applyAlignment="1" applyProtection="1">
      <alignment vertical="center"/>
    </xf>
    <xf numFmtId="3" fontId="8" fillId="8" borderId="16" xfId="5" applyNumberFormat="1" applyFont="1" applyFill="1" applyBorder="1" applyAlignment="1" applyProtection="1">
      <alignment horizontal="center" vertical="top"/>
    </xf>
    <xf numFmtId="0" fontId="8" fillId="3" borderId="21" xfId="4" applyFont="1" applyFill="1" applyBorder="1" applyAlignment="1" applyProtection="1"/>
    <xf numFmtId="0" fontId="8" fillId="3" borderId="21" xfId="4" applyFont="1" applyFill="1" applyBorder="1" applyAlignment="1" applyProtection="1">
      <alignment horizontal="center"/>
    </xf>
    <xf numFmtId="0" fontId="8" fillId="3" borderId="15" xfId="0" applyFont="1" applyFill="1" applyBorder="1" applyAlignment="1">
      <alignment horizontal="left" vertical="top"/>
    </xf>
    <xf numFmtId="0" fontId="8" fillId="3" borderId="15" xfId="0" applyFont="1" applyFill="1" applyBorder="1" applyAlignment="1">
      <alignment horizontal="center" vertical="top"/>
    </xf>
    <xf numFmtId="0" fontId="8" fillId="3" borderId="34" xfId="0" applyFont="1" applyFill="1" applyBorder="1" applyAlignment="1">
      <alignment horizontal="left" vertical="top"/>
    </xf>
    <xf numFmtId="0" fontId="8" fillId="3" borderId="34" xfId="0" applyFont="1" applyFill="1" applyBorder="1" applyAlignment="1">
      <alignment horizontal="center" vertical="top"/>
    </xf>
    <xf numFmtId="0" fontId="15" fillId="3" borderId="34" xfId="5" applyFont="1" applyFill="1" applyBorder="1" applyAlignment="1" applyProtection="1">
      <alignment horizontal="left" vertical="center"/>
    </xf>
    <xf numFmtId="0" fontId="8" fillId="3" borderId="33" xfId="4" applyFont="1" applyFill="1" applyBorder="1" applyAlignment="1" applyProtection="1"/>
    <xf numFmtId="0" fontId="8" fillId="3" borderId="34" xfId="4" applyFont="1" applyFill="1" applyBorder="1" applyAlignment="1" applyProtection="1"/>
    <xf numFmtId="0" fontId="8" fillId="3" borderId="34" xfId="4" applyFont="1" applyFill="1" applyBorder="1" applyAlignment="1" applyProtection="1">
      <alignment horizontal="center"/>
    </xf>
    <xf numFmtId="0" fontId="8" fillId="0" borderId="34" xfId="4" applyFont="1" applyFill="1" applyBorder="1" applyAlignment="1" applyProtection="1">
      <alignment horizontal="center"/>
    </xf>
    <xf numFmtId="3" fontId="8" fillId="0" borderId="35" xfId="5" applyNumberFormat="1" applyFont="1" applyFill="1" applyBorder="1" applyAlignment="1" applyProtection="1">
      <alignment horizontal="center" vertical="top"/>
    </xf>
    <xf numFmtId="0" fontId="8" fillId="0" borderId="33" xfId="5" applyFont="1" applyFill="1" applyBorder="1" applyAlignment="1" applyProtection="1">
      <alignment vertical="center"/>
    </xf>
    <xf numFmtId="0" fontId="9" fillId="3" borderId="18" xfId="5" quotePrefix="1" applyFont="1" applyFill="1" applyBorder="1" applyAlignment="1" applyProtection="1">
      <alignment horizontal="center" vertical="center"/>
    </xf>
    <xf numFmtId="0" fontId="9" fillId="3" borderId="20" xfId="5" quotePrefix="1" applyFont="1" applyFill="1" applyBorder="1" applyAlignment="1" applyProtection="1">
      <alignment horizontal="center" vertical="center"/>
    </xf>
    <xf numFmtId="0" fontId="8" fillId="3" borderId="18" xfId="4" applyFont="1" applyFill="1" applyBorder="1" applyAlignment="1" applyProtection="1"/>
    <xf numFmtId="0" fontId="8" fillId="3" borderId="20" xfId="4" applyFont="1" applyFill="1" applyBorder="1" applyAlignment="1" applyProtection="1"/>
    <xf numFmtId="0" fontId="8" fillId="0" borderId="21" xfId="4" applyFont="1" applyFill="1" applyBorder="1" applyAlignment="1" applyProtection="1">
      <alignment horizontal="center"/>
    </xf>
    <xf numFmtId="0" fontId="8" fillId="0" borderId="18" xfId="5" applyFont="1" applyFill="1" applyBorder="1" applyAlignment="1" applyProtection="1">
      <alignment vertical="center"/>
    </xf>
    <xf numFmtId="0" fontId="8" fillId="0" borderId="22" xfId="5" applyFont="1" applyFill="1" applyBorder="1" applyAlignment="1" applyProtection="1">
      <alignment vertical="center"/>
    </xf>
    <xf numFmtId="0" fontId="8" fillId="0" borderId="21" xfId="5" applyFont="1" applyFill="1" applyBorder="1" applyAlignment="1" applyProtection="1">
      <alignment vertical="center"/>
    </xf>
    <xf numFmtId="0" fontId="8" fillId="0" borderId="20" xfId="4" quotePrefix="1" applyFont="1" applyFill="1" applyBorder="1" applyAlignment="1" applyProtection="1">
      <alignment horizontal="center"/>
    </xf>
    <xf numFmtId="0" fontId="8" fillId="0" borderId="19" xfId="4" applyFont="1" applyFill="1" applyBorder="1" applyAlignment="1" applyProtection="1"/>
    <xf numFmtId="0" fontId="8" fillId="0" borderId="20" xfId="4" applyFont="1" applyFill="1" applyBorder="1" applyAlignment="1" applyProtection="1"/>
    <xf numFmtId="0" fontId="8" fillId="0" borderId="21" xfId="4" applyFont="1" applyFill="1" applyBorder="1" applyAlignment="1" applyProtection="1"/>
    <xf numFmtId="41" fontId="15" fillId="0" borderId="29" xfId="6" applyFont="1" applyFill="1" applyBorder="1" applyAlignment="1" applyProtection="1">
      <alignment horizontal="center" vertical="center"/>
    </xf>
    <xf numFmtId="41" fontId="8" fillId="0" borderId="0" xfId="5" applyNumberFormat="1" applyFont="1" applyFill="1" applyAlignment="1" applyProtection="1">
      <alignment vertical="top"/>
    </xf>
    <xf numFmtId="0" fontId="9" fillId="0" borderId="2" xfId="5" applyFont="1" applyFill="1" applyBorder="1" applyAlignment="1" applyProtection="1">
      <alignment vertical="top"/>
    </xf>
    <xf numFmtId="0" fontId="9" fillId="0" borderId="0" xfId="5" applyFont="1" applyFill="1" applyAlignment="1" applyProtection="1">
      <alignment horizontal="left" vertical="top"/>
    </xf>
    <xf numFmtId="0" fontId="17" fillId="0" borderId="0" xfId="5" applyFont="1" applyFill="1" applyAlignment="1" applyProtection="1">
      <alignment horizontal="left" vertical="top"/>
    </xf>
    <xf numFmtId="9" fontId="8" fillId="0" borderId="0" xfId="3" applyFont="1" applyFill="1" applyAlignment="1" applyProtection="1">
      <alignment horizontal="center" vertical="top"/>
    </xf>
    <xf numFmtId="9" fontId="8" fillId="0" borderId="0" xfId="3" applyFont="1" applyFill="1" applyAlignment="1" applyProtection="1">
      <alignment vertical="top"/>
    </xf>
    <xf numFmtId="10" fontId="8" fillId="0" borderId="0" xfId="3" applyNumberFormat="1" applyFont="1" applyFill="1" applyAlignment="1" applyProtection="1">
      <alignment horizontal="center" vertical="top"/>
    </xf>
    <xf numFmtId="41" fontId="8" fillId="0" borderId="0" xfId="1" applyFont="1" applyFill="1" applyAlignment="1" applyProtection="1">
      <alignment vertical="top"/>
    </xf>
    <xf numFmtId="0" fontId="10" fillId="0" borderId="0" xfId="5" applyFont="1" applyFill="1" applyAlignment="1" applyProtection="1">
      <alignment horizontal="center" vertical="top"/>
    </xf>
    <xf numFmtId="0" fontId="11" fillId="0" borderId="0" xfId="5" applyFont="1" applyFill="1" applyAlignment="1" applyProtection="1">
      <alignment horizontal="left" vertical="top"/>
    </xf>
    <xf numFmtId="0" fontId="12" fillId="0" borderId="0" xfId="5" applyFont="1" applyFill="1" applyAlignment="1" applyProtection="1">
      <alignment horizontal="left" vertical="top"/>
    </xf>
    <xf numFmtId="41" fontId="15" fillId="5" borderId="0" xfId="1" applyFont="1" applyFill="1" applyAlignment="1" applyProtection="1">
      <alignment horizontal="center" vertical="top"/>
    </xf>
    <xf numFmtId="0" fontId="15" fillId="5" borderId="0" xfId="5" applyFont="1" applyFill="1" applyAlignment="1" applyProtection="1">
      <alignment horizontal="center" vertical="top"/>
    </xf>
    <xf numFmtId="0" fontId="15" fillId="5" borderId="0" xfId="5" applyFont="1" applyFill="1" applyBorder="1" applyAlignment="1" applyProtection="1">
      <alignment horizontal="center" vertical="top"/>
    </xf>
    <xf numFmtId="0" fontId="15" fillId="0" borderId="2" xfId="5" applyFont="1" applyFill="1" applyBorder="1" applyAlignment="1" applyProtection="1">
      <alignment horizontal="center" vertical="top"/>
    </xf>
    <xf numFmtId="41" fontId="15" fillId="5" borderId="12" xfId="1" applyFont="1" applyFill="1" applyBorder="1" applyAlignment="1" applyProtection="1">
      <alignment horizontal="center" vertical="center"/>
    </xf>
    <xf numFmtId="0" fontId="15" fillId="5" borderId="2" xfId="5" applyFont="1" applyFill="1" applyBorder="1" applyAlignment="1" applyProtection="1">
      <alignment horizontal="center" vertical="center" wrapText="1"/>
    </xf>
    <xf numFmtId="0" fontId="15" fillId="5" borderId="2" xfId="5" applyFont="1" applyFill="1" applyBorder="1" applyAlignment="1" applyProtection="1">
      <alignment horizontal="center" vertical="center"/>
    </xf>
    <xf numFmtId="0" fontId="15" fillId="5" borderId="0" xfId="5" applyFont="1" applyFill="1" applyBorder="1" applyAlignment="1" applyProtection="1">
      <alignment horizontal="center" vertical="center"/>
    </xf>
    <xf numFmtId="0" fontId="15" fillId="9" borderId="2" xfId="5" applyFont="1" applyFill="1" applyBorder="1" applyAlignment="1" applyProtection="1">
      <alignment horizontal="center" vertical="center" wrapText="1"/>
    </xf>
    <xf numFmtId="0" fontId="13" fillId="10" borderId="32" xfId="5" quotePrefix="1" applyFont="1" applyFill="1" applyBorder="1" applyAlignment="1" applyProtection="1">
      <alignment horizontal="center" vertical="center"/>
    </xf>
    <xf numFmtId="0" fontId="13" fillId="10" borderId="33" xfId="5" applyFont="1" applyFill="1" applyBorder="1" applyAlignment="1" applyProtection="1">
      <alignment horizontal="left" vertical="center"/>
    </xf>
    <xf numFmtId="0" fontId="13" fillId="10" borderId="34" xfId="5" applyFont="1" applyFill="1" applyBorder="1" applyAlignment="1" applyProtection="1">
      <alignment horizontal="center" vertical="center"/>
    </xf>
    <xf numFmtId="0" fontId="13" fillId="10" borderId="32" xfId="5" applyFont="1" applyFill="1" applyBorder="1" applyAlignment="1" applyProtection="1">
      <alignment horizontal="left" vertical="center"/>
    </xf>
    <xf numFmtId="0" fontId="13" fillId="10" borderId="34" xfId="5" applyFont="1" applyFill="1" applyBorder="1" applyAlignment="1" applyProtection="1">
      <alignment horizontal="left" vertical="center"/>
    </xf>
    <xf numFmtId="41" fontId="15" fillId="10" borderId="34" xfId="1" applyFont="1" applyFill="1" applyBorder="1" applyAlignment="1" applyProtection="1">
      <alignment horizontal="left" vertical="center"/>
    </xf>
    <xf numFmtId="0" fontId="15" fillId="10" borderId="34" xfId="5" applyFont="1" applyFill="1" applyBorder="1" applyAlignment="1" applyProtection="1">
      <alignment horizontal="center" vertical="center"/>
    </xf>
    <xf numFmtId="41" fontId="15" fillId="10" borderId="35" xfId="6" applyFont="1" applyFill="1" applyBorder="1" applyAlignment="1" applyProtection="1">
      <alignment horizontal="center" vertical="center"/>
    </xf>
    <xf numFmtId="41" fontId="15" fillId="0" borderId="0" xfId="6" applyFont="1" applyFill="1" applyBorder="1" applyAlignment="1" applyProtection="1">
      <alignment horizontal="center" vertical="center"/>
    </xf>
    <xf numFmtId="0" fontId="8" fillId="9" borderId="17" xfId="5" applyFont="1" applyFill="1" applyBorder="1" applyAlignment="1" applyProtection="1">
      <alignment horizontal="center" vertical="center"/>
    </xf>
    <xf numFmtId="0" fontId="13" fillId="10" borderId="13" xfId="5" quotePrefix="1" applyFont="1" applyFill="1" applyBorder="1" applyAlignment="1" applyProtection="1">
      <alignment horizontal="center" vertical="center"/>
    </xf>
    <xf numFmtId="0" fontId="13" fillId="10" borderId="14" xfId="5" quotePrefix="1" applyFont="1" applyFill="1" applyBorder="1" applyAlignment="1" applyProtection="1">
      <alignment horizontal="center" vertical="center"/>
    </xf>
    <xf numFmtId="0" fontId="13" fillId="10" borderId="15" xfId="5" applyFont="1" applyFill="1" applyBorder="1" applyAlignment="1" applyProtection="1">
      <alignment horizontal="center" vertical="center"/>
    </xf>
    <xf numFmtId="0" fontId="13" fillId="10" borderId="13" xfId="5" applyFont="1" applyFill="1" applyBorder="1" applyAlignment="1" applyProtection="1">
      <alignment horizontal="left" vertical="center"/>
    </xf>
    <xf numFmtId="0" fontId="13" fillId="10" borderId="14" xfId="5" applyFont="1" applyFill="1" applyBorder="1" applyAlignment="1" applyProtection="1">
      <alignment horizontal="left" vertical="center"/>
    </xf>
    <xf numFmtId="0" fontId="13" fillId="10" borderId="15" xfId="5" applyFont="1" applyFill="1" applyBorder="1" applyAlignment="1" applyProtection="1">
      <alignment horizontal="left" vertical="center"/>
    </xf>
    <xf numFmtId="41" fontId="15" fillId="10" borderId="15" xfId="1" applyFont="1" applyFill="1" applyBorder="1" applyAlignment="1" applyProtection="1">
      <alignment horizontal="left" vertical="center"/>
    </xf>
    <xf numFmtId="0" fontId="15" fillId="10" borderId="15" xfId="5" applyFont="1" applyFill="1" applyBorder="1" applyAlignment="1" applyProtection="1">
      <alignment horizontal="center" vertical="center"/>
    </xf>
    <xf numFmtId="41" fontId="15" fillId="10" borderId="16" xfId="6" applyFont="1" applyFill="1" applyBorder="1" applyAlignment="1" applyProtection="1">
      <alignment horizontal="center" vertical="center"/>
    </xf>
    <xf numFmtId="41" fontId="15" fillId="10" borderId="16" xfId="5" applyNumberFormat="1" applyFont="1" applyFill="1" applyBorder="1" applyAlignment="1" applyProtection="1">
      <alignment vertical="center"/>
    </xf>
    <xf numFmtId="41" fontId="15" fillId="0" borderId="33" xfId="6" applyFont="1" applyFill="1" applyBorder="1" applyAlignment="1" applyProtection="1">
      <alignment horizontal="center" vertical="center"/>
    </xf>
    <xf numFmtId="41" fontId="15" fillId="9" borderId="16" xfId="5" applyNumberFormat="1" applyFont="1" applyFill="1" applyBorder="1" applyAlignment="1" applyProtection="1">
      <alignment horizontal="center" vertical="center"/>
    </xf>
    <xf numFmtId="0" fontId="9" fillId="10" borderId="13" xfId="5" quotePrefix="1" applyFont="1" applyFill="1" applyBorder="1" applyAlignment="1" applyProtection="1">
      <alignment horizontal="center" vertical="center"/>
    </xf>
    <xf numFmtId="0" fontId="9" fillId="10" borderId="14" xfId="5" quotePrefix="1" applyFont="1" applyFill="1" applyBorder="1" applyAlignment="1" applyProtection="1">
      <alignment horizontal="center" vertical="center"/>
    </xf>
    <xf numFmtId="0" fontId="9" fillId="10" borderId="15" xfId="5" quotePrefix="1" applyFont="1" applyFill="1" applyBorder="1" applyAlignment="1" applyProtection="1">
      <alignment horizontal="center"/>
    </xf>
    <xf numFmtId="0" fontId="9" fillId="10" borderId="13" xfId="5" quotePrefix="1" applyFont="1" applyFill="1" applyBorder="1" applyAlignment="1" applyProtection="1"/>
    <xf numFmtId="0" fontId="9" fillId="10" borderId="14" xfId="5" quotePrefix="1" applyFont="1" applyFill="1" applyBorder="1" applyAlignment="1" applyProtection="1"/>
    <xf numFmtId="0" fontId="9" fillId="10" borderId="15" xfId="5" applyFont="1" applyFill="1" applyBorder="1" applyAlignment="1" applyProtection="1"/>
    <xf numFmtId="41" fontId="8" fillId="10" borderId="15" xfId="1" applyFont="1" applyFill="1" applyBorder="1" applyAlignment="1" applyProtection="1"/>
    <xf numFmtId="0" fontId="8" fillId="10" borderId="15" xfId="5" applyFont="1" applyFill="1" applyBorder="1" applyAlignment="1" applyProtection="1">
      <alignment horizontal="center"/>
    </xf>
    <xf numFmtId="3" fontId="8" fillId="10" borderId="16" xfId="5" applyNumberFormat="1" applyFont="1" applyFill="1" applyBorder="1" applyAlignment="1" applyProtection="1">
      <alignment horizontal="center" vertical="top"/>
    </xf>
    <xf numFmtId="0" fontId="15" fillId="10" borderId="16" xfId="5" applyFont="1" applyFill="1" applyBorder="1" applyAlignment="1" applyProtection="1">
      <alignment vertical="center"/>
    </xf>
    <xf numFmtId="3" fontId="8" fillId="0" borderId="14" xfId="5" applyNumberFormat="1" applyFont="1" applyFill="1" applyBorder="1" applyAlignment="1" applyProtection="1">
      <alignment horizontal="center" vertical="top"/>
    </xf>
    <xf numFmtId="0" fontId="15" fillId="9" borderId="16" xfId="5" applyFont="1" applyFill="1" applyBorder="1" applyAlignment="1" applyProtection="1">
      <alignment horizontal="center" vertical="center"/>
    </xf>
    <xf numFmtId="0" fontId="9" fillId="10" borderId="13" xfId="5" applyFont="1" applyFill="1" applyBorder="1" applyAlignment="1" applyProtection="1"/>
    <xf numFmtId="0" fontId="9" fillId="10" borderId="14" xfId="5" applyFont="1" applyFill="1" applyBorder="1" applyAlignment="1" applyProtection="1"/>
    <xf numFmtId="0" fontId="8" fillId="10" borderId="16" xfId="5" applyFont="1" applyFill="1" applyBorder="1" applyAlignment="1" applyProtection="1">
      <alignment vertical="center"/>
    </xf>
    <xf numFmtId="0" fontId="8" fillId="9" borderId="16" xfId="5" applyFont="1" applyFill="1" applyBorder="1" applyAlignment="1" applyProtection="1">
      <alignment horizontal="center" vertical="center"/>
    </xf>
    <xf numFmtId="3" fontId="8" fillId="11" borderId="16" xfId="5" applyNumberFormat="1" applyFont="1" applyFill="1" applyBorder="1" applyAlignment="1" applyProtection="1">
      <alignment horizontal="center" vertical="top"/>
    </xf>
    <xf numFmtId="41" fontId="15" fillId="0" borderId="14" xfId="6" applyFont="1" applyFill="1" applyBorder="1" applyAlignment="1" applyProtection="1">
      <alignment horizontal="center" vertical="center"/>
    </xf>
    <xf numFmtId="3" fontId="16" fillId="10" borderId="16" xfId="5" applyNumberFormat="1" applyFont="1" applyFill="1" applyBorder="1" applyAlignment="1" applyProtection="1">
      <alignment horizontal="center" vertical="top"/>
    </xf>
    <xf numFmtId="3" fontId="16" fillId="0" borderId="14" xfId="5" applyNumberFormat="1" applyFont="1" applyFill="1" applyBorder="1" applyAlignment="1" applyProtection="1">
      <alignment horizontal="center" vertical="top"/>
    </xf>
    <xf numFmtId="0" fontId="13" fillId="10" borderId="14" xfId="5" applyFont="1" applyFill="1" applyBorder="1" applyAlignment="1" applyProtection="1">
      <alignment vertical="center"/>
    </xf>
    <xf numFmtId="0" fontId="9" fillId="10" borderId="13" xfId="5" applyFont="1" applyFill="1" applyBorder="1" applyAlignment="1" applyProtection="1">
      <alignment horizontal="left" vertical="center"/>
    </xf>
    <xf numFmtId="0" fontId="9" fillId="10" borderId="15" xfId="5" applyFont="1" applyFill="1" applyBorder="1" applyAlignment="1" applyProtection="1">
      <alignment horizontal="left" vertical="center"/>
    </xf>
    <xf numFmtId="41" fontId="8" fillId="10" borderId="15" xfId="1" applyFont="1" applyFill="1" applyBorder="1" applyAlignment="1" applyProtection="1">
      <alignment horizontal="left" vertical="center"/>
    </xf>
    <xf numFmtId="0" fontId="8" fillId="10" borderId="15" xfId="5" applyFont="1" applyFill="1" applyBorder="1" applyAlignment="1" applyProtection="1">
      <alignment horizontal="center" vertical="center"/>
    </xf>
    <xf numFmtId="3" fontId="15" fillId="10" borderId="16" xfId="5" applyNumberFormat="1" applyFont="1" applyFill="1" applyBorder="1" applyAlignment="1" applyProtection="1">
      <alignment horizontal="center" vertical="top"/>
    </xf>
    <xf numFmtId="0" fontId="14" fillId="10" borderId="15" xfId="5" applyFont="1" applyFill="1" applyBorder="1" applyAlignment="1" applyProtection="1"/>
    <xf numFmtId="0" fontId="8" fillId="0" borderId="16" xfId="5" applyFont="1" applyFill="1" applyBorder="1" applyAlignment="1" applyProtection="1">
      <alignment horizontal="center" vertical="center"/>
    </xf>
    <xf numFmtId="0" fontId="9" fillId="10" borderId="13" xfId="5" applyFont="1" applyFill="1" applyBorder="1" applyAlignment="1" applyProtection="1">
      <alignment horizontal="left"/>
    </xf>
    <xf numFmtId="0" fontId="9" fillId="10" borderId="14" xfId="5" applyFont="1" applyFill="1" applyBorder="1" applyAlignment="1" applyProtection="1">
      <alignment horizontal="left"/>
    </xf>
    <xf numFmtId="0" fontId="9" fillId="10" borderId="15" xfId="4" quotePrefix="1" applyFont="1" applyFill="1" applyBorder="1" applyAlignment="1" applyProtection="1">
      <alignment horizontal="center"/>
    </xf>
    <xf numFmtId="0" fontId="9" fillId="10" borderId="13" xfId="4" quotePrefix="1" applyFont="1" applyFill="1" applyBorder="1" applyAlignment="1" applyProtection="1"/>
    <xf numFmtId="0" fontId="9" fillId="10" borderId="14" xfId="4" quotePrefix="1" applyFont="1" applyFill="1" applyBorder="1" applyAlignment="1" applyProtection="1"/>
    <xf numFmtId="0" fontId="9" fillId="10" borderId="15" xfId="4" applyFont="1" applyFill="1" applyBorder="1" applyAlignment="1" applyProtection="1"/>
    <xf numFmtId="0" fontId="8" fillId="10" borderId="15" xfId="4" applyFont="1" applyFill="1" applyBorder="1" applyAlignment="1" applyProtection="1">
      <alignment horizontal="center"/>
    </xf>
    <xf numFmtId="0" fontId="9" fillId="10" borderId="13" xfId="4" applyFont="1" applyFill="1" applyBorder="1" applyAlignment="1" applyProtection="1"/>
    <xf numFmtId="0" fontId="9" fillId="10" borderId="14" xfId="4" applyFont="1" applyFill="1" applyBorder="1" applyAlignment="1" applyProtection="1"/>
    <xf numFmtId="3" fontId="16" fillId="11" borderId="16" xfId="5" applyNumberFormat="1" applyFont="1" applyFill="1" applyBorder="1" applyAlignment="1" applyProtection="1">
      <alignment horizontal="center" vertical="top"/>
    </xf>
    <xf numFmtId="41" fontId="13" fillId="10" borderId="15" xfId="7" applyFont="1" applyFill="1" applyBorder="1" applyAlignment="1" applyProtection="1">
      <alignment horizontal="center" vertical="center"/>
    </xf>
    <xf numFmtId="41" fontId="13" fillId="10" borderId="13" xfId="7" applyFont="1" applyFill="1" applyBorder="1" applyAlignment="1" applyProtection="1">
      <alignment horizontal="left" vertical="center"/>
    </xf>
    <xf numFmtId="41" fontId="13" fillId="10" borderId="14" xfId="7" applyFont="1" applyFill="1" applyBorder="1" applyAlignment="1" applyProtection="1">
      <alignment horizontal="left" vertical="center"/>
    </xf>
    <xf numFmtId="41" fontId="13" fillId="10" borderId="15" xfId="7" applyFont="1" applyFill="1" applyBorder="1" applyAlignment="1" applyProtection="1">
      <alignment horizontal="left" vertical="center"/>
    </xf>
    <xf numFmtId="41" fontId="15" fillId="10" borderId="15" xfId="7" applyFont="1" applyFill="1" applyBorder="1" applyAlignment="1" applyProtection="1">
      <alignment horizontal="center" vertical="center"/>
    </xf>
    <xf numFmtId="41" fontId="8" fillId="10" borderId="16" xfId="7" applyFont="1" applyFill="1" applyBorder="1" applyAlignment="1" applyProtection="1">
      <alignment vertical="center"/>
    </xf>
    <xf numFmtId="41" fontId="8" fillId="9" borderId="16" xfId="7" applyFont="1" applyFill="1" applyBorder="1" applyAlignment="1" applyProtection="1">
      <alignment horizontal="center" vertical="center"/>
    </xf>
    <xf numFmtId="0" fontId="9" fillId="10" borderId="33" xfId="4" applyFont="1" applyFill="1" applyBorder="1" applyAlignment="1" applyProtection="1"/>
    <xf numFmtId="0" fontId="9" fillId="10" borderId="34" xfId="4" applyFont="1" applyFill="1" applyBorder="1" applyAlignment="1" applyProtection="1"/>
    <xf numFmtId="41" fontId="8" fillId="10" borderId="34" xfId="1" applyFont="1" applyFill="1" applyBorder="1" applyAlignment="1" applyProtection="1"/>
    <xf numFmtId="0" fontId="8" fillId="10" borderId="34" xfId="4" applyFont="1" applyFill="1" applyBorder="1" applyAlignment="1" applyProtection="1">
      <alignment horizontal="center"/>
    </xf>
    <xf numFmtId="3" fontId="8" fillId="10" borderId="35" xfId="5" applyNumberFormat="1" applyFont="1" applyFill="1" applyBorder="1" applyAlignment="1" applyProtection="1">
      <alignment horizontal="center" vertical="top"/>
    </xf>
    <xf numFmtId="0" fontId="9" fillId="10" borderId="18" xfId="5" quotePrefix="1" applyFont="1" applyFill="1" applyBorder="1" applyAlignment="1" applyProtection="1">
      <alignment horizontal="center" vertical="center"/>
    </xf>
    <xf numFmtId="0" fontId="9" fillId="10" borderId="20" xfId="5" quotePrefix="1" applyFont="1" applyFill="1" applyBorder="1" applyAlignment="1" applyProtection="1">
      <alignment horizontal="center" vertical="center"/>
    </xf>
    <xf numFmtId="0" fontId="9" fillId="10" borderId="20" xfId="4" quotePrefix="1" applyFont="1" applyFill="1" applyBorder="1" applyAlignment="1" applyProtection="1">
      <alignment horizontal="center"/>
    </xf>
    <xf numFmtId="0" fontId="9" fillId="10" borderId="19" xfId="4" applyFont="1" applyFill="1" applyBorder="1" applyAlignment="1" applyProtection="1"/>
    <xf numFmtId="0" fontId="9" fillId="10" borderId="20" xfId="4" applyFont="1" applyFill="1" applyBorder="1" applyAlignment="1" applyProtection="1"/>
    <xf numFmtId="0" fontId="9" fillId="10" borderId="21" xfId="4" applyFont="1" applyFill="1" applyBorder="1" applyAlignment="1" applyProtection="1"/>
    <xf numFmtId="41" fontId="8" fillId="10" borderId="21" xfId="1" applyFont="1" applyFill="1" applyBorder="1" applyAlignment="1" applyProtection="1"/>
    <xf numFmtId="0" fontId="8" fillId="10" borderId="21" xfId="4" applyFont="1" applyFill="1" applyBorder="1" applyAlignment="1" applyProtection="1">
      <alignment horizontal="center"/>
    </xf>
    <xf numFmtId="3" fontId="8" fillId="10" borderId="22" xfId="5" applyNumberFormat="1" applyFont="1" applyFill="1" applyBorder="1" applyAlignment="1" applyProtection="1">
      <alignment horizontal="center" vertical="top"/>
    </xf>
    <xf numFmtId="3" fontId="8" fillId="10" borderId="23" xfId="5" applyNumberFormat="1" applyFont="1" applyFill="1" applyBorder="1" applyAlignment="1" applyProtection="1">
      <alignment horizontal="center" vertical="top"/>
    </xf>
    <xf numFmtId="3" fontId="8" fillId="0" borderId="39" xfId="5" applyNumberFormat="1" applyFont="1" applyFill="1" applyBorder="1" applyAlignment="1" applyProtection="1">
      <alignment horizontal="center" vertical="top"/>
    </xf>
    <xf numFmtId="0" fontId="8" fillId="9" borderId="22" xfId="5" applyFont="1" applyFill="1" applyBorder="1" applyAlignment="1" applyProtection="1">
      <alignment horizontal="center" vertical="center"/>
    </xf>
    <xf numFmtId="41" fontId="15" fillId="10" borderId="28" xfId="1" applyFont="1" applyFill="1" applyBorder="1" applyAlignment="1" applyProtection="1">
      <alignment horizontal="center" vertical="center"/>
    </xf>
    <xf numFmtId="0" fontId="15" fillId="10" borderId="28" xfId="5" applyFont="1" applyFill="1" applyBorder="1" applyAlignment="1" applyProtection="1">
      <alignment horizontal="center" vertical="center"/>
    </xf>
    <xf numFmtId="41" fontId="15" fillId="10" borderId="29" xfId="6" applyFont="1" applyFill="1" applyBorder="1" applyAlignment="1" applyProtection="1">
      <alignment horizontal="center" vertical="center"/>
    </xf>
    <xf numFmtId="41" fontId="15" fillId="10" borderId="30" xfId="6" applyFont="1" applyFill="1" applyBorder="1" applyAlignment="1" applyProtection="1">
      <alignment horizontal="center" vertical="center"/>
    </xf>
    <xf numFmtId="41" fontId="15" fillId="0" borderId="30" xfId="6" applyFont="1" applyFill="1" applyBorder="1" applyAlignment="1" applyProtection="1">
      <alignment horizontal="center" vertical="center"/>
    </xf>
    <xf numFmtId="41" fontId="15" fillId="0" borderId="28" xfId="5" applyNumberFormat="1" applyFont="1" applyFill="1" applyBorder="1" applyAlignment="1" applyProtection="1">
      <alignment vertical="center"/>
    </xf>
    <xf numFmtId="41" fontId="15" fillId="9" borderId="29" xfId="1" applyFont="1" applyFill="1" applyBorder="1" applyAlignment="1" applyProtection="1">
      <alignment horizontal="center" vertical="center"/>
    </xf>
    <xf numFmtId="41" fontId="15" fillId="0" borderId="29" xfId="7" applyFont="1" applyFill="1" applyBorder="1" applyAlignment="1" applyProtection="1">
      <alignment horizontal="center" vertical="center"/>
    </xf>
    <xf numFmtId="41" fontId="15" fillId="0" borderId="26" xfId="5" applyNumberFormat="1" applyFont="1" applyFill="1" applyBorder="1" applyAlignment="1" applyProtection="1">
      <alignment vertical="center"/>
    </xf>
    <xf numFmtId="0" fontId="13" fillId="0" borderId="0" xfId="5" applyFont="1" applyFill="1" applyAlignment="1" applyProtection="1">
      <alignment horizontal="left" vertical="top"/>
    </xf>
    <xf numFmtId="0" fontId="8" fillId="0" borderId="0" xfId="5" applyFont="1" applyFill="1" applyAlignment="1" applyProtection="1">
      <alignment horizontal="right" vertical="top"/>
    </xf>
    <xf numFmtId="0" fontId="10" fillId="0" borderId="0" xfId="5" applyFont="1" applyFill="1" applyAlignment="1" applyProtection="1">
      <alignment horizontal="center" vertical="top"/>
    </xf>
    <xf numFmtId="0" fontId="11" fillId="0" borderId="0" xfId="5" applyFont="1" applyFill="1" applyAlignment="1" applyProtection="1">
      <alignment horizontal="left" vertical="top"/>
    </xf>
    <xf numFmtId="0" fontId="11" fillId="0" borderId="0" xfId="5" applyFont="1" applyFill="1" applyAlignment="1" applyProtection="1">
      <alignment horizontal="left" vertical="top"/>
    </xf>
    <xf numFmtId="0" fontId="21" fillId="0" borderId="0" xfId="5" applyFont="1" applyFill="1" applyAlignment="1" applyProtection="1">
      <alignment horizontal="left" vertical="top"/>
    </xf>
    <xf numFmtId="0" fontId="14" fillId="0" borderId="7" xfId="0" applyFont="1" applyFill="1" applyBorder="1" applyAlignment="1">
      <alignment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15" fillId="0" borderId="2" xfId="5" applyFont="1" applyFill="1" applyBorder="1" applyAlignment="1" applyProtection="1">
      <alignment horizontal="center" vertical="center"/>
    </xf>
    <xf numFmtId="0" fontId="15" fillId="0" borderId="2" xfId="5" applyFont="1" applyFill="1" applyBorder="1" applyAlignment="1" applyProtection="1">
      <alignment horizontal="center" vertical="center"/>
    </xf>
    <xf numFmtId="0" fontId="13" fillId="0" borderId="34" xfId="5" applyFont="1" applyFill="1" applyBorder="1" applyAlignment="1" applyProtection="1">
      <alignment horizontal="center" vertical="center"/>
    </xf>
    <xf numFmtId="0" fontId="13" fillId="0" borderId="34" xfId="5" applyFont="1" applyFill="1" applyBorder="1" applyAlignment="1" applyProtection="1">
      <alignment horizontal="left" vertical="center"/>
    </xf>
    <xf numFmtId="0" fontId="8" fillId="0" borderId="0" xfId="5" applyFont="1" applyFill="1" applyAlignment="1" applyProtection="1">
      <alignment horizontal="right" vertical="center"/>
    </xf>
    <xf numFmtId="0" fontId="13" fillId="0" borderId="15" xfId="5" applyFont="1" applyFill="1" applyBorder="1" applyAlignment="1" applyProtection="1">
      <alignment horizontal="center" vertical="center"/>
    </xf>
    <xf numFmtId="3" fontId="9" fillId="0" borderId="16" xfId="5" applyNumberFormat="1" applyFont="1" applyFill="1" applyBorder="1" applyAlignment="1" applyProtection="1">
      <alignment horizontal="center" vertical="top"/>
    </xf>
    <xf numFmtId="0" fontId="15" fillId="0" borderId="0" xfId="5" applyFont="1" applyFill="1" applyAlignment="1" applyProtection="1">
      <alignment horizontal="right" vertical="center"/>
    </xf>
    <xf numFmtId="0" fontId="9" fillId="0" borderId="15" xfId="5" quotePrefix="1" applyFont="1" applyFill="1" applyBorder="1" applyAlignment="1" applyProtection="1">
      <alignment horizontal="center"/>
    </xf>
    <xf numFmtId="0" fontId="9" fillId="0" borderId="14" xfId="5" quotePrefix="1" applyFont="1" applyFill="1" applyBorder="1" applyAlignment="1" applyProtection="1"/>
    <xf numFmtId="0" fontId="9" fillId="0" borderId="15" xfId="5" applyFont="1" applyFill="1" applyBorder="1" applyAlignment="1" applyProtection="1"/>
    <xf numFmtId="0" fontId="9" fillId="0" borderId="15" xfId="5" applyFont="1" applyFill="1" applyBorder="1" applyAlignment="1" applyProtection="1">
      <alignment horizontal="center"/>
    </xf>
    <xf numFmtId="0" fontId="23" fillId="0" borderId="16" xfId="0" applyFont="1" applyBorder="1" applyAlignment="1">
      <alignment horizontal="center" vertical="top"/>
    </xf>
    <xf numFmtId="0" fontId="24" fillId="0" borderId="15" xfId="0" applyFont="1" applyBorder="1" applyAlignment="1">
      <alignment horizontal="center" vertical="top"/>
    </xf>
    <xf numFmtId="0" fontId="25" fillId="0" borderId="16" xfId="0" applyFont="1" applyFill="1" applyBorder="1" applyAlignment="1">
      <alignment horizontal="center" vertical="top"/>
    </xf>
    <xf numFmtId="0" fontId="8" fillId="12" borderId="0" xfId="5" applyFont="1" applyFill="1" applyAlignment="1" applyProtection="1">
      <alignment vertical="center"/>
    </xf>
    <xf numFmtId="0" fontId="8" fillId="12" borderId="0" xfId="5" applyFont="1" applyFill="1" applyAlignment="1" applyProtection="1">
      <alignment horizontal="center" vertical="center"/>
    </xf>
    <xf numFmtId="0" fontId="9" fillId="12" borderId="14" xfId="5" quotePrefix="1" applyFont="1" applyFill="1" applyBorder="1" applyAlignment="1" applyProtection="1">
      <alignment horizontal="center" vertical="center"/>
    </xf>
    <xf numFmtId="0" fontId="9" fillId="12" borderId="15" xfId="5" quotePrefix="1" applyFont="1" applyFill="1" applyBorder="1" applyAlignment="1" applyProtection="1">
      <alignment horizontal="center"/>
    </xf>
    <xf numFmtId="0" fontId="9" fillId="12" borderId="14" xfId="5" applyFont="1" applyFill="1" applyBorder="1" applyAlignment="1" applyProtection="1"/>
    <xf numFmtId="0" fontId="9" fillId="12" borderId="15" xfId="5" applyFont="1" applyFill="1" applyBorder="1" applyAlignment="1" applyProtection="1"/>
    <xf numFmtId="0" fontId="9" fillId="12" borderId="15" xfId="5" applyFont="1" applyFill="1" applyBorder="1" applyAlignment="1" applyProtection="1">
      <alignment horizontal="center"/>
    </xf>
    <xf numFmtId="41" fontId="17" fillId="12" borderId="16" xfId="2" applyFont="1" applyFill="1" applyBorder="1" applyAlignment="1" applyProtection="1">
      <alignment vertical="top"/>
    </xf>
    <xf numFmtId="41" fontId="17" fillId="12" borderId="15" xfId="2" applyFont="1" applyFill="1" applyBorder="1" applyAlignment="1" applyProtection="1">
      <alignment vertical="top"/>
    </xf>
    <xf numFmtId="41" fontId="16" fillId="12" borderId="16" xfId="2" applyFont="1" applyFill="1" applyBorder="1" applyAlignment="1" applyProtection="1">
      <alignment vertical="top"/>
    </xf>
    <xf numFmtId="3" fontId="9" fillId="12" borderId="16" xfId="5" applyNumberFormat="1" applyFont="1" applyFill="1" applyBorder="1" applyAlignment="1" applyProtection="1">
      <alignment horizontal="center" vertical="top"/>
    </xf>
    <xf numFmtId="3" fontId="8" fillId="12" borderId="16" xfId="5" applyNumberFormat="1" applyFont="1" applyFill="1" applyBorder="1" applyAlignment="1" applyProtection="1">
      <alignment horizontal="center" vertical="top"/>
    </xf>
    <xf numFmtId="0" fontId="8" fillId="12" borderId="0" xfId="5" applyFont="1" applyFill="1" applyAlignment="1" applyProtection="1">
      <alignment horizontal="right" vertical="center"/>
    </xf>
    <xf numFmtId="0" fontId="9" fillId="0" borderId="14" xfId="5" applyFont="1" applyFill="1" applyBorder="1" applyAlignment="1" applyProtection="1"/>
    <xf numFmtId="41" fontId="17" fillId="0" borderId="16" xfId="2" applyFont="1" applyBorder="1" applyAlignment="1" applyProtection="1">
      <alignment vertical="top"/>
    </xf>
    <xf numFmtId="41" fontId="17" fillId="0" borderId="15" xfId="2" applyFont="1" applyBorder="1" applyAlignment="1" applyProtection="1">
      <alignment vertical="top"/>
    </xf>
    <xf numFmtId="41" fontId="16" fillId="0" borderId="16" xfId="2" applyFont="1" applyFill="1" applyBorder="1" applyAlignment="1" applyProtection="1">
      <alignment vertical="top"/>
    </xf>
    <xf numFmtId="0" fontId="23" fillId="12" borderId="16" xfId="0" applyFont="1" applyFill="1" applyBorder="1" applyAlignment="1">
      <alignment horizontal="center" vertical="top"/>
    </xf>
    <xf numFmtId="0" fontId="24" fillId="12" borderId="15" xfId="0" applyFont="1" applyFill="1" applyBorder="1" applyAlignment="1">
      <alignment horizontal="center" vertical="top"/>
    </xf>
    <xf numFmtId="0" fontId="25" fillId="12" borderId="16" xfId="0" applyFont="1" applyFill="1" applyBorder="1" applyAlignment="1">
      <alignment horizontal="center" vertical="top"/>
    </xf>
    <xf numFmtId="0" fontId="20" fillId="0" borderId="15" xfId="5" applyFont="1" applyFill="1" applyBorder="1" applyAlignment="1" applyProtection="1">
      <alignment horizontal="left" vertical="center"/>
    </xf>
    <xf numFmtId="0" fontId="9" fillId="0" borderId="15" xfId="5" applyFont="1" applyFill="1" applyBorder="1" applyAlignment="1" applyProtection="1">
      <alignment horizontal="center" vertical="center"/>
    </xf>
    <xf numFmtId="0" fontId="9" fillId="0" borderId="21" xfId="5" applyFont="1" applyFill="1" applyBorder="1" applyAlignment="1" applyProtection="1"/>
    <xf numFmtId="41" fontId="17" fillId="0" borderId="21" xfId="2" applyFont="1" applyBorder="1" applyAlignment="1" applyProtection="1">
      <alignment vertical="top"/>
    </xf>
    <xf numFmtId="0" fontId="9" fillId="0" borderId="21" xfId="5" applyFont="1" applyFill="1" applyBorder="1" applyAlignment="1" applyProtection="1">
      <alignment horizontal="center"/>
    </xf>
    <xf numFmtId="0" fontId="20" fillId="0" borderId="34" xfId="5" applyFont="1" applyFill="1" applyBorder="1" applyAlignment="1" applyProtection="1">
      <alignment horizontal="left" vertical="center"/>
    </xf>
    <xf numFmtId="0" fontId="19" fillId="0" borderId="15" xfId="5" applyFont="1" applyFill="1" applyBorder="1" applyAlignment="1" applyProtection="1">
      <alignment horizontal="left" vertical="center"/>
    </xf>
    <xf numFmtId="0" fontId="8" fillId="0" borderId="15" xfId="5" applyFont="1" applyFill="1" applyBorder="1" applyAlignment="1" applyProtection="1">
      <alignment horizontal="center" vertical="center"/>
    </xf>
    <xf numFmtId="41" fontId="17" fillId="0" borderId="16" xfId="2" applyFont="1" applyFill="1" applyBorder="1" applyAlignment="1" applyProtection="1">
      <alignment vertical="top"/>
    </xf>
    <xf numFmtId="41" fontId="17" fillId="0" borderId="15" xfId="2" applyFont="1" applyFill="1" applyBorder="1" applyAlignment="1" applyProtection="1">
      <alignment vertical="top"/>
    </xf>
    <xf numFmtId="0" fontId="19" fillId="0" borderId="15" xfId="5" applyFont="1" applyFill="1" applyBorder="1" applyAlignment="1" applyProtection="1"/>
    <xf numFmtId="3" fontId="8" fillId="0" borderId="15" xfId="5" applyNumberFormat="1" applyFont="1" applyFill="1" applyBorder="1" applyAlignment="1" applyProtection="1">
      <alignment horizontal="center" vertical="top"/>
    </xf>
    <xf numFmtId="0" fontId="24" fillId="0" borderId="16" xfId="0" applyFont="1" applyFill="1" applyBorder="1" applyAlignment="1">
      <alignment horizontal="center" vertical="top"/>
    </xf>
    <xf numFmtId="0" fontId="25" fillId="0" borderId="15" xfId="0" applyFont="1" applyFill="1" applyBorder="1" applyAlignment="1">
      <alignment horizontal="center" vertical="top"/>
    </xf>
    <xf numFmtId="0" fontId="9" fillId="12" borderId="14" xfId="5" applyFont="1" applyFill="1" applyBorder="1" applyAlignment="1" applyProtection="1">
      <alignment horizontal="center"/>
    </xf>
    <xf numFmtId="0" fontId="9" fillId="12" borderId="40" xfId="5" applyFont="1" applyFill="1" applyBorder="1" applyAlignment="1" applyProtection="1">
      <alignment horizontal="left"/>
    </xf>
    <xf numFmtId="41" fontId="26" fillId="0" borderId="15" xfId="2" applyFont="1" applyBorder="1" applyAlignment="1" applyProtection="1">
      <alignment vertical="top"/>
    </xf>
    <xf numFmtId="41" fontId="16" fillId="0" borderId="15" xfId="2" applyFont="1" applyFill="1" applyBorder="1" applyAlignment="1" applyProtection="1">
      <alignment vertical="top"/>
    </xf>
    <xf numFmtId="0" fontId="9" fillId="0" borderId="14" xfId="5" applyFont="1" applyFill="1" applyBorder="1" applyAlignment="1" applyProtection="1">
      <alignment horizontal="left"/>
    </xf>
    <xf numFmtId="0" fontId="9" fillId="12" borderId="14" xfId="5" applyFont="1" applyFill="1" applyBorder="1" applyAlignment="1" applyProtection="1">
      <alignment horizontal="left"/>
    </xf>
    <xf numFmtId="41" fontId="26" fillId="12" borderId="15" xfId="2" applyFont="1" applyFill="1" applyBorder="1" applyAlignment="1" applyProtection="1">
      <alignment vertical="top"/>
    </xf>
    <xf numFmtId="0" fontId="24" fillId="0" borderId="16" xfId="0" applyFont="1" applyBorder="1" applyAlignment="1">
      <alignment horizontal="center" vertical="top"/>
    </xf>
    <xf numFmtId="0" fontId="15" fillId="3" borderId="0" xfId="5" applyFont="1" applyFill="1" applyAlignment="1" applyProtection="1">
      <alignment vertical="center"/>
    </xf>
    <xf numFmtId="0" fontId="8" fillId="3" borderId="0" xfId="5" applyFont="1" applyFill="1" applyAlignment="1" applyProtection="1">
      <alignment horizontal="center" vertical="center"/>
    </xf>
    <xf numFmtId="0" fontId="13" fillId="3" borderId="15" xfId="5" applyFont="1" applyFill="1" applyBorder="1" applyAlignment="1" applyProtection="1">
      <alignment horizontal="center" vertical="center"/>
    </xf>
    <xf numFmtId="0" fontId="13" fillId="3" borderId="14" xfId="5" applyFont="1" applyFill="1" applyBorder="1" applyAlignment="1" applyProtection="1">
      <alignment horizontal="left" vertical="center"/>
    </xf>
    <xf numFmtId="0" fontId="9" fillId="3" borderId="15" xfId="5" applyFont="1" applyFill="1" applyBorder="1" applyAlignment="1" applyProtection="1">
      <alignment horizontal="left" vertical="center"/>
    </xf>
    <xf numFmtId="0" fontId="19" fillId="3" borderId="15" xfId="5" applyFont="1" applyFill="1" applyBorder="1" applyAlignment="1" applyProtection="1">
      <alignment horizontal="left" vertical="center"/>
    </xf>
    <xf numFmtId="0" fontId="9" fillId="3" borderId="15" xfId="5" applyFont="1" applyFill="1" applyBorder="1" applyAlignment="1" applyProtection="1">
      <alignment horizontal="center" vertical="center"/>
    </xf>
    <xf numFmtId="3" fontId="9" fillId="3" borderId="16" xfId="5" applyNumberFormat="1" applyFont="1" applyFill="1" applyBorder="1" applyAlignment="1" applyProtection="1">
      <alignment horizontal="center" vertical="top"/>
    </xf>
    <xf numFmtId="3" fontId="8" fillId="3" borderId="16" xfId="5" applyNumberFormat="1" applyFont="1" applyFill="1" applyBorder="1" applyAlignment="1" applyProtection="1">
      <alignment horizontal="center" vertical="top"/>
    </xf>
    <xf numFmtId="0" fontId="15" fillId="3" borderId="0" xfId="5" applyFont="1" applyFill="1" applyAlignment="1" applyProtection="1">
      <alignment horizontal="right" vertical="center"/>
    </xf>
    <xf numFmtId="0" fontId="9" fillId="3" borderId="15" xfId="5" applyFont="1" applyFill="1" applyBorder="1" applyAlignment="1" applyProtection="1"/>
    <xf numFmtId="0" fontId="24" fillId="12" borderId="16" xfId="0" applyFont="1" applyFill="1" applyBorder="1" applyAlignment="1">
      <alignment horizontal="center" vertical="top"/>
    </xf>
    <xf numFmtId="0" fontId="9" fillId="0" borderId="16" xfId="5" applyFont="1" applyFill="1" applyBorder="1" applyAlignment="1" applyProtection="1">
      <alignment horizontal="center"/>
    </xf>
    <xf numFmtId="0" fontId="19" fillId="0" borderId="16" xfId="5" applyFont="1" applyFill="1" applyBorder="1" applyAlignment="1" applyProtection="1">
      <alignment vertical="top"/>
    </xf>
    <xf numFmtId="0" fontId="9" fillId="0" borderId="16" xfId="5" applyFont="1" applyFill="1" applyBorder="1" applyAlignment="1" applyProtection="1">
      <alignment horizontal="center" vertical="top"/>
    </xf>
    <xf numFmtId="0" fontId="13" fillId="0" borderId="14" xfId="5" quotePrefix="1" applyFont="1" applyFill="1" applyBorder="1" applyAlignment="1" applyProtection="1">
      <alignment vertical="center"/>
    </xf>
    <xf numFmtId="0" fontId="9" fillId="0" borderId="14" xfId="5" quotePrefix="1" applyFont="1" applyFill="1" applyBorder="1" applyAlignment="1" applyProtection="1">
      <alignment vertical="center"/>
    </xf>
    <xf numFmtId="0" fontId="9" fillId="0" borderId="15" xfId="5" quotePrefix="1" applyFont="1" applyFill="1" applyBorder="1" applyAlignment="1" applyProtection="1">
      <alignment horizontal="center" vertical="center"/>
    </xf>
    <xf numFmtId="0" fontId="23" fillId="0" borderId="16" xfId="0" applyFont="1" applyFill="1" applyBorder="1" applyAlignment="1">
      <alignment horizontal="center" vertical="top"/>
    </xf>
    <xf numFmtId="0" fontId="9" fillId="12" borderId="15" xfId="5" quotePrefix="1" applyFont="1" applyFill="1" applyBorder="1" applyAlignment="1" applyProtection="1">
      <alignment horizontal="center" vertical="center"/>
    </xf>
    <xf numFmtId="0" fontId="9" fillId="0" borderId="15" xfId="4" quotePrefix="1" applyFont="1" applyFill="1" applyBorder="1" applyAlignment="1" applyProtection="1">
      <alignment horizontal="center"/>
    </xf>
    <xf numFmtId="0" fontId="9" fillId="0" borderId="14" xfId="4" quotePrefix="1" applyFont="1" applyFill="1" applyBorder="1" applyAlignment="1" applyProtection="1"/>
    <xf numFmtId="0" fontId="9" fillId="0" borderId="15" xfId="4" applyFont="1" applyFill="1" applyBorder="1" applyAlignment="1" applyProtection="1"/>
    <xf numFmtId="0" fontId="9" fillId="0" borderId="15" xfId="4" applyFont="1" applyFill="1" applyBorder="1" applyAlignment="1" applyProtection="1">
      <alignment horizontal="center"/>
    </xf>
    <xf numFmtId="0" fontId="9" fillId="12" borderId="15" xfId="4" quotePrefix="1" applyFont="1" applyFill="1" applyBorder="1" applyAlignment="1" applyProtection="1">
      <alignment horizontal="center"/>
    </xf>
    <xf numFmtId="0" fontId="9" fillId="12" borderId="14" xfId="4" applyFont="1" applyFill="1" applyBorder="1" applyAlignment="1" applyProtection="1"/>
    <xf numFmtId="0" fontId="9" fillId="12" borderId="15" xfId="4" applyFont="1" applyFill="1" applyBorder="1" applyAlignment="1" applyProtection="1"/>
    <xf numFmtId="0" fontId="9" fillId="12" borderId="15" xfId="4" applyFont="1" applyFill="1" applyBorder="1" applyAlignment="1" applyProtection="1">
      <alignment horizontal="center"/>
    </xf>
    <xf numFmtId="0" fontId="9" fillId="12" borderId="14" xfId="4" quotePrefix="1" applyFont="1" applyFill="1" applyBorder="1" applyAlignment="1" applyProtection="1"/>
    <xf numFmtId="0" fontId="9" fillId="0" borderId="14" xfId="4" applyFont="1" applyFill="1" applyBorder="1" applyAlignment="1" applyProtection="1"/>
    <xf numFmtId="0" fontId="9" fillId="12" borderId="14" xfId="4" applyFont="1" applyFill="1" applyBorder="1" applyAlignment="1" applyProtection="1">
      <alignment horizontal="center"/>
    </xf>
    <xf numFmtId="0" fontId="9" fillId="12" borderId="40" xfId="4" applyFont="1" applyFill="1" applyBorder="1" applyAlignment="1" applyProtection="1"/>
    <xf numFmtId="0" fontId="19" fillId="0" borderId="15" xfId="4" applyFont="1" applyFill="1" applyBorder="1" applyAlignment="1" applyProtection="1"/>
    <xf numFmtId="0" fontId="23" fillId="0" borderId="15" xfId="0" applyFont="1" applyBorder="1" applyAlignment="1">
      <alignment horizontal="center" vertical="top"/>
    </xf>
    <xf numFmtId="0" fontId="20" fillId="0" borderId="0" xfId="5" applyFont="1" applyFill="1" applyAlignment="1" applyProtection="1">
      <alignment vertical="center"/>
    </xf>
    <xf numFmtId="0" fontId="19" fillId="0" borderId="0" xfId="5" applyFont="1" applyFill="1" applyAlignment="1" applyProtection="1">
      <alignment horizontal="center" vertical="center"/>
    </xf>
    <xf numFmtId="0" fontId="20" fillId="0" borderId="14" xfId="5" quotePrefix="1" applyFont="1" applyFill="1" applyBorder="1" applyAlignment="1" applyProtection="1">
      <alignment horizontal="center" vertical="center"/>
    </xf>
    <xf numFmtId="0" fontId="20" fillId="0" borderId="15" xfId="5" applyFont="1" applyFill="1" applyBorder="1" applyAlignment="1" applyProtection="1">
      <alignment horizontal="center" vertical="center"/>
    </xf>
    <xf numFmtId="0" fontId="20" fillId="0" borderId="14" xfId="5" applyFont="1" applyFill="1" applyBorder="1" applyAlignment="1" applyProtection="1">
      <alignment horizontal="left" vertical="center"/>
    </xf>
    <xf numFmtId="3" fontId="19" fillId="0" borderId="16" xfId="5" applyNumberFormat="1" applyFont="1" applyFill="1" applyBorder="1" applyAlignment="1" applyProtection="1">
      <alignment horizontal="center" vertical="top"/>
    </xf>
    <xf numFmtId="0" fontId="20" fillId="0" borderId="0" xfId="5" applyFont="1" applyFill="1" applyAlignment="1" applyProtection="1">
      <alignment horizontal="right" vertical="center"/>
    </xf>
    <xf numFmtId="41" fontId="13" fillId="0" borderId="15" xfId="7" applyFont="1" applyFill="1" applyBorder="1" applyAlignment="1" applyProtection="1">
      <alignment horizontal="center" vertical="center"/>
    </xf>
    <xf numFmtId="41" fontId="20" fillId="0" borderId="15" xfId="7" applyFont="1" applyFill="1" applyBorder="1" applyAlignment="1" applyProtection="1">
      <alignment horizontal="left" vertical="center"/>
    </xf>
    <xf numFmtId="41" fontId="15" fillId="0" borderId="15" xfId="7" applyFont="1" applyFill="1" applyBorder="1" applyAlignment="1" applyProtection="1">
      <alignment horizontal="center" vertical="center"/>
    </xf>
    <xf numFmtId="41" fontId="15" fillId="0" borderId="0" xfId="7" applyFont="1" applyFill="1" applyAlignment="1" applyProtection="1">
      <alignment horizontal="right" vertical="center"/>
    </xf>
    <xf numFmtId="41" fontId="8" fillId="0" borderId="0" xfId="7" applyFont="1" applyFill="1" applyAlignment="1" applyProtection="1">
      <alignment horizontal="right" vertical="center"/>
    </xf>
    <xf numFmtId="41" fontId="8" fillId="12" borderId="0" xfId="7" applyFont="1" applyFill="1" applyAlignment="1" applyProtection="1">
      <alignment vertical="center"/>
    </xf>
    <xf numFmtId="41" fontId="8" fillId="12" borderId="0" xfId="7" applyFont="1" applyFill="1" applyAlignment="1" applyProtection="1">
      <alignment horizontal="right" vertical="center"/>
    </xf>
    <xf numFmtId="0" fontId="19" fillId="0" borderId="21" xfId="4" applyFont="1" applyFill="1" applyBorder="1" applyAlignment="1" applyProtection="1"/>
    <xf numFmtId="0" fontId="24" fillId="0" borderId="21" xfId="0" applyFont="1" applyBorder="1" applyAlignment="1">
      <alignment horizontal="center" vertical="top"/>
    </xf>
    <xf numFmtId="0" fontId="9" fillId="0" borderId="21" xfId="4" applyFont="1" applyFill="1" applyBorder="1" applyAlignment="1" applyProtection="1">
      <alignment horizontal="center"/>
    </xf>
    <xf numFmtId="0" fontId="19" fillId="0" borderId="15" xfId="0" applyFont="1" applyFill="1" applyBorder="1" applyAlignment="1">
      <alignment horizontal="left" vertical="top"/>
    </xf>
    <xf numFmtId="0" fontId="8" fillId="0" borderId="34" xfId="0" applyFont="1" applyFill="1" applyBorder="1" applyAlignment="1">
      <alignment horizontal="left" vertical="top"/>
    </xf>
    <xf numFmtId="0" fontId="19" fillId="0" borderId="34" xfId="0" applyFont="1" applyFill="1" applyBorder="1" applyAlignment="1">
      <alignment horizontal="left" vertical="top"/>
    </xf>
    <xf numFmtId="0" fontId="8" fillId="0" borderId="34" xfId="0" applyFont="1" applyFill="1" applyBorder="1" applyAlignment="1">
      <alignment horizontal="center" vertical="top"/>
    </xf>
    <xf numFmtId="0" fontId="9" fillId="0" borderId="33" xfId="4" applyFont="1" applyFill="1" applyBorder="1" applyAlignment="1" applyProtection="1"/>
    <xf numFmtId="0" fontId="9" fillId="0" borderId="34" xfId="4" applyFont="1" applyFill="1" applyBorder="1" applyAlignment="1" applyProtection="1"/>
    <xf numFmtId="41" fontId="17" fillId="0" borderId="34" xfId="2" applyFont="1" applyBorder="1" applyAlignment="1" applyProtection="1">
      <alignment vertical="top"/>
    </xf>
    <xf numFmtId="0" fontId="9" fillId="0" borderId="34" xfId="4" applyFont="1" applyFill="1" applyBorder="1" applyAlignment="1" applyProtection="1">
      <alignment horizontal="center"/>
    </xf>
    <xf numFmtId="41" fontId="16" fillId="0" borderId="21" xfId="2" applyFont="1" applyFill="1" applyBorder="1" applyAlignment="1" applyProtection="1">
      <alignment vertical="top"/>
    </xf>
    <xf numFmtId="3" fontId="9" fillId="0" borderId="21" xfId="5" applyNumberFormat="1" applyFont="1" applyFill="1" applyBorder="1" applyAlignment="1" applyProtection="1">
      <alignment horizontal="center" vertical="top"/>
    </xf>
    <xf numFmtId="3" fontId="8" fillId="0" borderId="21" xfId="5" applyNumberFormat="1" applyFont="1" applyFill="1" applyBorder="1" applyAlignment="1" applyProtection="1">
      <alignment horizontal="center" vertical="top"/>
    </xf>
    <xf numFmtId="0" fontId="9" fillId="0" borderId="20" xfId="4" quotePrefix="1" applyFont="1" applyFill="1" applyBorder="1" applyAlignment="1" applyProtection="1">
      <alignment horizontal="center"/>
    </xf>
    <xf numFmtId="0" fontId="15" fillId="0" borderId="27" xfId="5" applyFont="1" applyFill="1" applyBorder="1" applyAlignment="1" applyProtection="1">
      <alignment vertical="center"/>
    </xf>
    <xf numFmtId="0" fontId="13" fillId="0" borderId="27" xfId="5" applyFont="1" applyFill="1" applyBorder="1" applyAlignment="1" applyProtection="1">
      <alignment vertical="center"/>
    </xf>
    <xf numFmtId="0" fontId="13" fillId="0" borderId="28" xfId="5" applyFont="1" applyFill="1" applyBorder="1" applyAlignment="1" applyProtection="1">
      <alignment horizontal="center" vertical="center"/>
    </xf>
    <xf numFmtId="0" fontId="13" fillId="0" borderId="28" xfId="5" applyFont="1" applyFill="1" applyBorder="1" applyAlignment="1" applyProtection="1">
      <alignment horizontal="center" vertical="center"/>
    </xf>
    <xf numFmtId="0" fontId="13" fillId="0" borderId="28" xfId="5" applyFont="1" applyFill="1" applyBorder="1" applyAlignment="1" applyProtection="1">
      <alignment horizontal="center" vertical="center"/>
    </xf>
    <xf numFmtId="0" fontId="13" fillId="0" borderId="28" xfId="5" applyFont="1" applyFill="1" applyBorder="1" applyAlignment="1" applyProtection="1">
      <alignment horizontal="center" vertical="center"/>
    </xf>
    <xf numFmtId="0" fontId="13" fillId="0" borderId="28" xfId="5" applyFont="1" applyFill="1" applyBorder="1" applyAlignment="1" applyProtection="1">
      <alignment horizontal="center" vertical="center"/>
    </xf>
    <xf numFmtId="0" fontId="13" fillId="0" borderId="28" xfId="5" applyFont="1" applyFill="1" applyBorder="1" applyAlignment="1" applyProtection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8" xfId="5" applyFont="1" applyFill="1" applyBorder="1" applyAlignment="1" applyProtection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41" fontId="13" fillId="0" borderId="29" xfId="6" applyFont="1" applyFill="1" applyBorder="1" applyAlignment="1" applyProtection="1">
      <alignment horizontal="center" vertical="center"/>
    </xf>
    <xf numFmtId="0" fontId="13" fillId="0" borderId="0" xfId="5" applyFont="1" applyFill="1" applyAlignment="1" applyProtection="1">
      <alignment vertical="top"/>
    </xf>
    <xf numFmtId="164" fontId="8" fillId="0" borderId="2" xfId="0" applyNumberFormat="1" applyFont="1" applyBorder="1" applyAlignment="1">
      <alignment horizontal="right" vertical="center"/>
    </xf>
    <xf numFmtId="164" fontId="9" fillId="0" borderId="0" xfId="0" applyNumberFormat="1" applyFont="1" applyBorder="1" applyAlignment="1">
      <alignment horizontal="right" vertical="center"/>
    </xf>
    <xf numFmtId="164" fontId="9" fillId="0" borderId="2" xfId="0" applyNumberFormat="1" applyFont="1" applyFill="1" applyBorder="1" applyAlignment="1">
      <alignment horizontal="right" vertical="center"/>
    </xf>
    <xf numFmtId="164" fontId="19" fillId="0" borderId="0" xfId="0" applyNumberFormat="1" applyFont="1" applyBorder="1" applyAlignment="1">
      <alignment horizontal="right" vertical="center"/>
    </xf>
    <xf numFmtId="164" fontId="8" fillId="0" borderId="0" xfId="0" applyNumberFormat="1" applyFont="1" applyBorder="1" applyAlignment="1">
      <alignment horizontal="right" vertical="center"/>
    </xf>
    <xf numFmtId="164" fontId="9" fillId="0" borderId="0" xfId="0" applyNumberFormat="1" applyFont="1" applyFill="1" applyBorder="1" applyAlignment="1">
      <alignment horizontal="right" vertical="center"/>
    </xf>
    <xf numFmtId="0" fontId="13" fillId="0" borderId="0" xfId="5" applyFont="1" applyFill="1" applyAlignment="1" applyProtection="1">
      <alignment horizontal="right" vertical="top"/>
    </xf>
    <xf numFmtId="0" fontId="9" fillId="0" borderId="2" xfId="5" applyFont="1" applyFill="1" applyBorder="1" applyAlignment="1" applyProtection="1">
      <alignment horizontal="right" vertical="top"/>
    </xf>
    <xf numFmtId="0" fontId="15" fillId="0" borderId="0" xfId="5" applyFont="1" applyFill="1" applyAlignment="1" applyProtection="1">
      <alignment horizontal="right" vertical="top"/>
    </xf>
    <xf numFmtId="0" fontId="8" fillId="0" borderId="2" xfId="5" applyFont="1" applyFill="1" applyBorder="1" applyAlignment="1" applyProtection="1">
      <alignment horizontal="right" vertical="top"/>
    </xf>
    <xf numFmtId="164" fontId="4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5" fillId="4" borderId="6" xfId="5" applyFont="1" applyFill="1" applyBorder="1" applyAlignment="1" applyProtection="1">
      <alignment horizontal="center" vertical="top" wrapText="1"/>
    </xf>
    <xf numFmtId="0" fontId="15" fillId="4" borderId="10" xfId="5" applyFont="1" applyFill="1" applyBorder="1" applyAlignment="1" applyProtection="1">
      <alignment horizontal="center" vertical="top" wrapText="1"/>
    </xf>
    <xf numFmtId="0" fontId="15" fillId="4" borderId="2" xfId="5" applyFont="1" applyFill="1" applyBorder="1" applyAlignment="1" applyProtection="1">
      <alignment horizontal="center" vertical="center"/>
    </xf>
    <xf numFmtId="0" fontId="13" fillId="4" borderId="4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4" borderId="6" xfId="5" applyFont="1" applyFill="1" applyBorder="1" applyAlignment="1" applyProtection="1">
      <alignment horizontal="center" vertical="center" wrapText="1"/>
    </xf>
    <xf numFmtId="0" fontId="16" fillId="4" borderId="10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26" xfId="5" applyFont="1" applyFill="1" applyBorder="1" applyAlignment="1" applyProtection="1">
      <alignment horizontal="center" vertical="center"/>
    </xf>
    <xf numFmtId="0" fontId="13" fillId="4" borderId="27" xfId="5" applyFont="1" applyFill="1" applyBorder="1" applyAlignment="1" applyProtection="1">
      <alignment horizontal="center" vertical="center"/>
    </xf>
    <xf numFmtId="0" fontId="13" fillId="4" borderId="28" xfId="5" applyFont="1" applyFill="1" applyBorder="1" applyAlignment="1" applyProtection="1">
      <alignment horizontal="center" vertical="center"/>
    </xf>
    <xf numFmtId="0" fontId="15" fillId="4" borderId="6" xfId="5" applyFont="1" applyFill="1" applyBorder="1" applyAlignment="1" applyProtection="1">
      <alignment horizontal="center" vertical="center"/>
    </xf>
    <xf numFmtId="0" fontId="15" fillId="4" borderId="10" xfId="5" applyFont="1" applyFill="1" applyBorder="1" applyAlignment="1" applyProtection="1">
      <alignment horizontal="center" vertical="center"/>
    </xf>
    <xf numFmtId="0" fontId="15" fillId="5" borderId="6" xfId="5" applyFont="1" applyFill="1" applyBorder="1" applyAlignment="1" applyProtection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5" fillId="5" borderId="2" xfId="5" applyFont="1" applyFill="1" applyBorder="1" applyAlignment="1" applyProtection="1">
      <alignment horizontal="center" vertical="center"/>
    </xf>
    <xf numFmtId="0" fontId="13" fillId="4" borderId="3" xfId="5" applyFont="1" applyFill="1" applyBorder="1" applyAlignment="1" applyProtection="1">
      <alignment horizontal="center" vertical="center" wrapText="1"/>
    </xf>
    <xf numFmtId="0" fontId="13" fillId="4" borderId="8" xfId="5" applyFont="1" applyFill="1" applyBorder="1" applyAlignment="1" applyProtection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5" fillId="2" borderId="6" xfId="5" applyFont="1" applyFill="1" applyBorder="1" applyAlignment="1" applyProtection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5" fillId="2" borderId="7" xfId="5" applyFont="1" applyFill="1" applyBorder="1" applyAlignment="1" applyProtection="1">
      <alignment horizontal="center" vertical="center"/>
    </xf>
    <xf numFmtId="0" fontId="15" fillId="2" borderId="11" xfId="5" applyFont="1" applyFill="1" applyBorder="1" applyAlignment="1" applyProtection="1">
      <alignment horizontal="center" vertical="center"/>
    </xf>
    <xf numFmtId="0" fontId="15" fillId="2" borderId="12" xfId="5" applyFont="1" applyFill="1" applyBorder="1" applyAlignment="1" applyProtection="1">
      <alignment horizontal="center" vertical="center"/>
    </xf>
    <xf numFmtId="0" fontId="13" fillId="2" borderId="3" xfId="5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5" fillId="2" borderId="3" xfId="5" applyFont="1" applyFill="1" applyBorder="1" applyAlignment="1" applyProtection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3" fillId="0" borderId="26" xfId="5" applyFont="1" applyFill="1" applyBorder="1" applyAlignment="1" applyProtection="1">
      <alignment horizontal="center" vertical="center"/>
    </xf>
    <xf numFmtId="0" fontId="13" fillId="0" borderId="27" xfId="5" applyFont="1" applyFill="1" applyBorder="1" applyAlignment="1" applyProtection="1">
      <alignment horizontal="center" vertical="center"/>
    </xf>
    <xf numFmtId="0" fontId="13" fillId="0" borderId="28" xfId="5" applyFont="1" applyFill="1" applyBorder="1" applyAlignment="1" applyProtection="1">
      <alignment horizontal="center" vertical="center"/>
    </xf>
    <xf numFmtId="0" fontId="15" fillId="0" borderId="2" xfId="5" applyFont="1" applyFill="1" applyBorder="1" applyAlignment="1" applyProtection="1">
      <alignment horizontal="center" vertical="center"/>
    </xf>
    <xf numFmtId="0" fontId="13" fillId="5" borderId="3" xfId="5" applyFont="1" applyFill="1" applyBorder="1" applyAlignment="1" applyProtection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3" fillId="10" borderId="26" xfId="5" applyFont="1" applyFill="1" applyBorder="1" applyAlignment="1" applyProtection="1">
      <alignment horizontal="center" vertical="center"/>
    </xf>
    <xf numFmtId="0" fontId="13" fillId="10" borderId="27" xfId="5" applyFont="1" applyFill="1" applyBorder="1" applyAlignment="1" applyProtection="1">
      <alignment horizontal="center" vertical="center"/>
    </xf>
    <xf numFmtId="0" fontId="13" fillId="10" borderId="28" xfId="5" applyFont="1" applyFill="1" applyBorder="1" applyAlignment="1" applyProtection="1">
      <alignment horizontal="center" vertical="center"/>
    </xf>
    <xf numFmtId="0" fontId="11" fillId="0" borderId="0" xfId="5" applyFont="1" applyFill="1" applyAlignment="1" applyProtection="1">
      <alignment horizontal="left" vertical="top"/>
    </xf>
    <xf numFmtId="0" fontId="13" fillId="0" borderId="2" xfId="5" applyFont="1" applyFill="1" applyBorder="1" applyAlignment="1" applyProtection="1">
      <alignment horizontal="center" vertical="center" wrapText="1"/>
    </xf>
    <xf numFmtId="0" fontId="9" fillId="0" borderId="0" xfId="5" applyFont="1" applyFill="1" applyAlignment="1" applyProtection="1">
      <alignment horizontal="left" vertical="top" wrapText="1"/>
    </xf>
  </cellXfs>
  <cellStyles count="8">
    <cellStyle name="Comma [0]" xfId="1" builtinId="6"/>
    <cellStyle name="Comma [0] 5 2" xfId="6"/>
    <cellStyle name="Comma [0] 5 3" xfId="7"/>
    <cellStyle name="Comma [0] 6" xfId="2"/>
    <cellStyle name="Normal" xfId="0" builtinId="0"/>
    <cellStyle name="Normal 3" xfId="4"/>
    <cellStyle name="Normal 5" xfId="5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O38"/>
  <sheetViews>
    <sheetView topLeftCell="E1" workbookViewId="0">
      <selection activeCell="A2" sqref="A2:G2"/>
    </sheetView>
  </sheetViews>
  <sheetFormatPr defaultColWidth="9.140625" defaultRowHeight="15.75" x14ac:dyDescent="0.25"/>
  <cols>
    <col min="1" max="1" width="5.7109375" style="1" customWidth="1"/>
    <col min="2" max="2" width="16.5703125" style="2" customWidth="1"/>
    <col min="3" max="3" width="11.140625" style="1" customWidth="1"/>
    <col min="4" max="6" width="12.140625" style="1" customWidth="1"/>
    <col min="7" max="7" width="12.5703125" style="1" customWidth="1"/>
    <col min="8" max="16384" width="9.140625" style="2"/>
  </cols>
  <sheetData>
    <row r="1" spans="1:15" ht="18.75" x14ac:dyDescent="0.3">
      <c r="A1" s="538" t="s">
        <v>636</v>
      </c>
      <c r="B1" s="538"/>
      <c r="C1" s="538"/>
      <c r="D1" s="538"/>
      <c r="E1" s="538"/>
      <c r="F1" s="538"/>
      <c r="G1" s="538"/>
    </row>
    <row r="2" spans="1:15" ht="33.75" customHeight="1" x14ac:dyDescent="0.25">
      <c r="A2" s="539" t="s">
        <v>725</v>
      </c>
      <c r="B2" s="539"/>
      <c r="C2" s="539"/>
      <c r="D2" s="539"/>
      <c r="E2" s="539"/>
      <c r="F2" s="539"/>
      <c r="G2" s="539"/>
    </row>
    <row r="3" spans="1:15" ht="22.5" customHeight="1" x14ac:dyDescent="0.25">
      <c r="A3" s="3" t="s">
        <v>637</v>
      </c>
      <c r="B3" s="3" t="s">
        <v>638</v>
      </c>
      <c r="C3" s="3" t="s">
        <v>0</v>
      </c>
      <c r="D3" s="3" t="s">
        <v>1</v>
      </c>
      <c r="E3" s="3" t="s">
        <v>2</v>
      </c>
      <c r="F3" s="3" t="s">
        <v>3</v>
      </c>
      <c r="G3" s="3" t="s">
        <v>635</v>
      </c>
    </row>
    <row r="4" spans="1:15" x14ac:dyDescent="0.25">
      <c r="A4" s="4">
        <v>1</v>
      </c>
      <c r="B4" s="5" t="s">
        <v>639</v>
      </c>
      <c r="C4" s="6">
        <v>17</v>
      </c>
      <c r="D4" s="6">
        <v>311</v>
      </c>
      <c r="E4" s="6">
        <v>13</v>
      </c>
      <c r="F4" s="6">
        <v>22</v>
      </c>
      <c r="G4" s="7">
        <f t="shared" ref="G4:G12" si="0">C4+D4+E4+F4</f>
        <v>363</v>
      </c>
    </row>
    <row r="5" spans="1:15" x14ac:dyDescent="0.25">
      <c r="A5" s="4">
        <v>2</v>
      </c>
      <c r="B5" s="5" t="s">
        <v>640</v>
      </c>
      <c r="C5" s="6">
        <v>4</v>
      </c>
      <c r="D5" s="6">
        <v>325</v>
      </c>
      <c r="E5" s="6">
        <v>27</v>
      </c>
      <c r="F5" s="6">
        <v>106</v>
      </c>
      <c r="G5" s="7">
        <f t="shared" si="0"/>
        <v>462</v>
      </c>
    </row>
    <row r="6" spans="1:15" x14ac:dyDescent="0.25">
      <c r="A6" s="4">
        <v>3</v>
      </c>
      <c r="B6" s="5" t="s">
        <v>641</v>
      </c>
      <c r="C6" s="6">
        <v>4</v>
      </c>
      <c r="D6" s="6">
        <v>282</v>
      </c>
      <c r="E6" s="6">
        <v>58</v>
      </c>
      <c r="F6" s="6">
        <v>120</v>
      </c>
      <c r="G6" s="7">
        <f t="shared" si="0"/>
        <v>464</v>
      </c>
    </row>
    <row r="7" spans="1:15" x14ac:dyDescent="0.25">
      <c r="A7" s="4">
        <v>4</v>
      </c>
      <c r="B7" s="5" t="s">
        <v>642</v>
      </c>
      <c r="C7" s="6">
        <v>13</v>
      </c>
      <c r="D7" s="6">
        <v>323</v>
      </c>
      <c r="E7" s="6">
        <v>31</v>
      </c>
      <c r="F7" s="6">
        <v>118</v>
      </c>
      <c r="G7" s="7">
        <f t="shared" si="0"/>
        <v>485</v>
      </c>
    </row>
    <row r="8" spans="1:15" x14ac:dyDescent="0.25">
      <c r="A8" s="4">
        <v>5</v>
      </c>
      <c r="B8" s="5" t="s">
        <v>643</v>
      </c>
      <c r="C8" s="6">
        <f>'OPINI Rinci v1'!BF618</f>
        <v>15</v>
      </c>
      <c r="D8" s="6">
        <f>'OPINI Rinci v1'!BG618</f>
        <v>330</v>
      </c>
      <c r="E8" s="6">
        <f>'OPINI Rinci v1'!BH618</f>
        <v>48</v>
      </c>
      <c r="F8" s="6">
        <f>'OPINI Rinci v1'!BI618</f>
        <v>111</v>
      </c>
      <c r="G8" s="7">
        <f t="shared" si="0"/>
        <v>504</v>
      </c>
    </row>
    <row r="9" spans="1:15" x14ac:dyDescent="0.25">
      <c r="A9" s="4">
        <v>6</v>
      </c>
      <c r="B9" s="5" t="s">
        <v>659</v>
      </c>
      <c r="C9" s="8">
        <f>'OPINI Rinci v1'!BA618</f>
        <v>34</v>
      </c>
      <c r="D9" s="8">
        <f>'OPINI Rinci v1'!BB618</f>
        <v>341</v>
      </c>
      <c r="E9" s="8">
        <f>'OPINI Rinci v1'!BC618</f>
        <v>26</v>
      </c>
      <c r="F9" s="8">
        <f>'OPINI Rinci v1'!BD618</f>
        <v>121</v>
      </c>
      <c r="G9" s="7">
        <f t="shared" si="0"/>
        <v>522</v>
      </c>
      <c r="I9" s="9">
        <f>G9/524</f>
        <v>0.99618320610687028</v>
      </c>
    </row>
    <row r="10" spans="1:15" x14ac:dyDescent="0.25">
      <c r="A10" s="4">
        <v>7</v>
      </c>
      <c r="B10" s="5" t="s">
        <v>658</v>
      </c>
      <c r="C10" s="8">
        <f>'OPINI Rinci v1'!AV618</f>
        <v>67</v>
      </c>
      <c r="D10" s="8">
        <f>'OPINI Rinci v1'!AW618</f>
        <v>352</v>
      </c>
      <c r="E10" s="8">
        <f>'OPINI Rinci v1'!AX618</f>
        <v>7</v>
      </c>
      <c r="F10" s="8">
        <f>'OPINI Rinci v1'!AY618</f>
        <v>98</v>
      </c>
      <c r="G10" s="7">
        <f t="shared" si="0"/>
        <v>524</v>
      </c>
      <c r="I10" s="9">
        <f>G10/524</f>
        <v>1</v>
      </c>
      <c r="K10" s="540" t="s">
        <v>693</v>
      </c>
      <c r="L10" s="540" t="s">
        <v>697</v>
      </c>
      <c r="M10" s="540" t="s">
        <v>706</v>
      </c>
      <c r="N10" s="540" t="s">
        <v>700</v>
      </c>
      <c r="O10" s="540" t="s">
        <v>707</v>
      </c>
    </row>
    <row r="11" spans="1:15" x14ac:dyDescent="0.25">
      <c r="A11" s="4">
        <v>8</v>
      </c>
      <c r="B11" s="5" t="s">
        <v>661</v>
      </c>
      <c r="C11" s="8">
        <f>'OPINI Rinci v1'!AQ618</f>
        <v>119</v>
      </c>
      <c r="D11" s="8">
        <f>'OPINI Rinci v1'!AR618</f>
        <v>320</v>
      </c>
      <c r="E11" s="8">
        <f>'OPINI Rinci v1'!AS618</f>
        <v>6</v>
      </c>
      <c r="F11" s="8">
        <f>'OPINI Rinci v1'!AT618</f>
        <v>79</v>
      </c>
      <c r="G11" s="7">
        <f t="shared" si="0"/>
        <v>524</v>
      </c>
      <c r="I11" s="9">
        <f>G11/524</f>
        <v>1</v>
      </c>
      <c r="K11" s="540"/>
      <c r="L11" s="540"/>
      <c r="M11" s="540"/>
      <c r="N11" s="540"/>
      <c r="O11" s="540"/>
    </row>
    <row r="12" spans="1:15" x14ac:dyDescent="0.25">
      <c r="A12" s="4">
        <v>9</v>
      </c>
      <c r="B12" s="5" t="s">
        <v>685</v>
      </c>
      <c r="C12" s="8">
        <f>'OPINI Rinci v1'!AL618</f>
        <v>156</v>
      </c>
      <c r="D12" s="8">
        <f>'OPINI Rinci v1'!AM618</f>
        <v>311</v>
      </c>
      <c r="E12" s="8">
        <f>'OPINI Rinci v1'!AN618</f>
        <v>11</v>
      </c>
      <c r="F12" s="8">
        <f>'OPINI Rinci v1'!AO618</f>
        <v>46</v>
      </c>
      <c r="G12" s="7">
        <f t="shared" si="0"/>
        <v>524</v>
      </c>
      <c r="I12" s="9">
        <f>G12/542</f>
        <v>0.96678966789667897</v>
      </c>
      <c r="J12" s="9"/>
      <c r="K12" s="10">
        <f>(C12+D12)/G12</f>
        <v>0.89122137404580148</v>
      </c>
      <c r="L12" s="10">
        <f>(C12+D12)/524</f>
        <v>0.89122137404580148</v>
      </c>
      <c r="M12" s="10">
        <f>(C12+D12)/542</f>
        <v>0.86162361623616235</v>
      </c>
      <c r="N12" s="10">
        <f>C12/524</f>
        <v>0.29770992366412213</v>
      </c>
      <c r="O12" s="10">
        <f>C12/542</f>
        <v>0.28782287822878228</v>
      </c>
    </row>
    <row r="13" spans="1:15" x14ac:dyDescent="0.25">
      <c r="A13" s="11">
        <v>10</v>
      </c>
      <c r="B13" s="12" t="s">
        <v>702</v>
      </c>
      <c r="C13" s="13">
        <f>'OPINI Rinci v1'!AG618</f>
        <v>252</v>
      </c>
      <c r="D13" s="13">
        <f>'OPINI Rinci v1'!AH618</f>
        <v>248</v>
      </c>
      <c r="E13" s="13">
        <f>'OPINI Rinci v1'!AI618</f>
        <v>5</v>
      </c>
      <c r="F13" s="13">
        <f>'OPINI Rinci v1'!AJ618</f>
        <v>34</v>
      </c>
      <c r="G13" s="14">
        <f t="shared" ref="G13" si="1">C13+D13+E13+F13</f>
        <v>539</v>
      </c>
      <c r="I13" s="9">
        <f>G13/542</f>
        <v>0.99446494464944646</v>
      </c>
      <c r="J13" s="9"/>
      <c r="K13" s="10">
        <f>(C13+D13)/G13</f>
        <v>0.92764378478664189</v>
      </c>
      <c r="L13" s="10">
        <f>(C13+D13)/524</f>
        <v>0.95419847328244278</v>
      </c>
      <c r="M13" s="10">
        <f>(C13+D13)/542</f>
        <v>0.92250922509225097</v>
      </c>
      <c r="N13" s="10">
        <f>C13/524</f>
        <v>0.48091603053435117</v>
      </c>
      <c r="O13" s="10">
        <f>C13/542</f>
        <v>0.46494464944649444</v>
      </c>
    </row>
    <row r="14" spans="1:15" x14ac:dyDescent="0.25">
      <c r="A14" s="11">
        <v>11</v>
      </c>
      <c r="B14" s="12" t="s">
        <v>717</v>
      </c>
      <c r="C14" s="13">
        <f>'OPINI Rinci v1'!AB618</f>
        <v>313</v>
      </c>
      <c r="D14" s="13">
        <f>'OPINI Rinci v1'!AC618</f>
        <v>195</v>
      </c>
      <c r="E14" s="13">
        <f>'OPINI Rinci v1'!AD618</f>
        <v>4</v>
      </c>
      <c r="F14" s="13">
        <f>'OPINI Rinci v1'!AE618</f>
        <v>30</v>
      </c>
      <c r="G14" s="14">
        <f t="shared" ref="G14" si="2">C14+D14+E14+F14</f>
        <v>542</v>
      </c>
      <c r="I14" s="9"/>
      <c r="J14" s="9"/>
      <c r="K14" s="15"/>
      <c r="L14" s="15"/>
      <c r="M14" s="15"/>
      <c r="N14" s="15"/>
      <c r="O14" s="15"/>
    </row>
    <row r="15" spans="1:15" x14ac:dyDescent="0.25">
      <c r="A15" s="11">
        <v>12</v>
      </c>
      <c r="B15" s="12" t="s">
        <v>718</v>
      </c>
      <c r="C15" s="13">
        <f>'OPINI Rinci v1'!W618</f>
        <v>379</v>
      </c>
      <c r="D15" s="13">
        <f>'OPINI Rinci v1'!X618</f>
        <v>140</v>
      </c>
      <c r="E15" s="13">
        <f>'OPINI Rinci v1'!Y618</f>
        <v>0</v>
      </c>
      <c r="F15" s="13">
        <f>'OPINI Rinci v1'!Z618</f>
        <v>23</v>
      </c>
      <c r="G15" s="14">
        <f>C15+D15+E15+F15</f>
        <v>542</v>
      </c>
      <c r="I15" s="9"/>
      <c r="J15" s="9"/>
      <c r="K15" s="15"/>
      <c r="L15" s="15"/>
      <c r="M15" s="15"/>
      <c r="N15" s="15"/>
      <c r="O15" s="15"/>
    </row>
    <row r="16" spans="1:15" x14ac:dyDescent="0.25">
      <c r="A16" s="11">
        <v>13</v>
      </c>
      <c r="B16" s="12" t="s">
        <v>719</v>
      </c>
      <c r="C16" s="13">
        <f>'OPINI Rinci v1'!R618</f>
        <v>415</v>
      </c>
      <c r="D16" s="13">
        <f>'OPINI Rinci v1'!S618</f>
        <v>113</v>
      </c>
      <c r="E16" s="13">
        <f>'OPINI Rinci v1'!T618</f>
        <v>0</v>
      </c>
      <c r="F16" s="13">
        <f>'OPINI Rinci v1'!U618</f>
        <v>14</v>
      </c>
      <c r="G16" s="14">
        <f>C16+D16+E16+F16</f>
        <v>542</v>
      </c>
      <c r="I16" s="9"/>
      <c r="J16" s="9"/>
      <c r="K16" s="15"/>
      <c r="L16" s="15"/>
      <c r="M16" s="15"/>
      <c r="N16" s="15"/>
      <c r="O16" s="15"/>
    </row>
    <row r="17" spans="1:15" x14ac:dyDescent="0.25">
      <c r="A17" s="11">
        <v>14</v>
      </c>
      <c r="B17" s="12" t="s">
        <v>720</v>
      </c>
      <c r="C17" s="13">
        <f>'OPINI Rinci v1'!M618</f>
        <v>443</v>
      </c>
      <c r="D17" s="13">
        <f>'OPINI Rinci v1'!N618</f>
        <v>86</v>
      </c>
      <c r="E17" s="13">
        <f>'OPINI Rinci v1'!O618</f>
        <v>0</v>
      </c>
      <c r="F17" s="13">
        <f>'OPINI Rinci v1'!P618</f>
        <v>13</v>
      </c>
      <c r="G17" s="14">
        <f>SUM(C17:F17)</f>
        <v>542</v>
      </c>
      <c r="I17" s="9"/>
      <c r="J17" s="9"/>
      <c r="K17" s="15"/>
      <c r="L17" s="15"/>
      <c r="M17" s="15"/>
      <c r="N17" s="15"/>
      <c r="O17" s="15"/>
    </row>
    <row r="18" spans="1:15" x14ac:dyDescent="0.25">
      <c r="A18" s="11">
        <v>15</v>
      </c>
      <c r="B18" s="12" t="s">
        <v>721</v>
      </c>
      <c r="C18" s="13">
        <f>'OPINI Rinci v1'!H618</f>
        <v>430</v>
      </c>
      <c r="D18" s="13">
        <f>'OPINI Rinci v1'!I618</f>
        <v>14</v>
      </c>
      <c r="E18" s="13">
        <f>'OPINI Rinci v1'!J618</f>
        <v>0</v>
      </c>
      <c r="F18" s="13">
        <f>'OPINI Rinci v1'!K618</f>
        <v>1</v>
      </c>
      <c r="G18" s="14">
        <f>SUM(C18:F18)</f>
        <v>445</v>
      </c>
      <c r="I18" s="9"/>
      <c r="J18" s="9"/>
      <c r="K18" s="15"/>
      <c r="L18" s="15"/>
      <c r="M18" s="15"/>
      <c r="N18" s="15"/>
      <c r="O18" s="15"/>
    </row>
    <row r="19" spans="1:15" x14ac:dyDescent="0.25">
      <c r="A19" s="16"/>
      <c r="B19" s="17"/>
      <c r="C19" s="18"/>
      <c r="D19" s="18"/>
      <c r="E19" s="18"/>
      <c r="F19" s="18"/>
      <c r="G19" s="19"/>
      <c r="I19" s="9"/>
      <c r="J19" s="9"/>
      <c r="K19" s="15"/>
      <c r="L19" s="15"/>
      <c r="M19" s="15"/>
      <c r="N19" s="15"/>
      <c r="O19" s="15"/>
    </row>
    <row r="20" spans="1:15" x14ac:dyDescent="0.25">
      <c r="C20" s="20"/>
      <c r="D20" s="20"/>
      <c r="E20" s="20"/>
      <c r="F20" s="20"/>
      <c r="G20" s="20"/>
    </row>
    <row r="21" spans="1:15" x14ac:dyDescent="0.25">
      <c r="B21" s="537" t="s">
        <v>715</v>
      </c>
      <c r="C21" s="537"/>
      <c r="D21" s="537"/>
      <c r="E21" s="537"/>
      <c r="F21" s="537"/>
      <c r="G21" s="537"/>
    </row>
    <row r="22" spans="1:15" x14ac:dyDescent="0.25">
      <c r="B22" s="21"/>
      <c r="C22" s="21"/>
      <c r="D22" s="21"/>
      <c r="E22" s="21"/>
      <c r="F22" s="21"/>
      <c r="G22" s="21"/>
    </row>
    <row r="23" spans="1:15" x14ac:dyDescent="0.25">
      <c r="B23" s="3" t="s">
        <v>638</v>
      </c>
      <c r="C23" s="3" t="s">
        <v>0</v>
      </c>
      <c r="D23" s="3" t="s">
        <v>1</v>
      </c>
      <c r="E23" s="3" t="s">
        <v>2</v>
      </c>
      <c r="F23" s="3" t="s">
        <v>3</v>
      </c>
      <c r="G23" s="3" t="s">
        <v>635</v>
      </c>
    </row>
    <row r="24" spans="1:15" x14ac:dyDescent="0.25">
      <c r="B24" s="22" t="s">
        <v>698</v>
      </c>
      <c r="C24" s="23">
        <f t="shared" ref="C24:C29" si="3">C9/G9</f>
        <v>6.5134099616858232E-2</v>
      </c>
      <c r="D24" s="23">
        <f t="shared" ref="D24:D29" si="4">D9/G9</f>
        <v>0.65325670498084287</v>
      </c>
      <c r="E24" s="23">
        <f t="shared" ref="E24:E29" si="5">E9/G9</f>
        <v>4.9808429118773943E-2</v>
      </c>
      <c r="F24" s="23">
        <f t="shared" ref="F24:F29" si="6">F9/G9</f>
        <v>0.23180076628352492</v>
      </c>
      <c r="G24" s="23">
        <f>SUM(C24:F24)</f>
        <v>1</v>
      </c>
    </row>
    <row r="25" spans="1:15" x14ac:dyDescent="0.25">
      <c r="B25" s="22" t="s">
        <v>658</v>
      </c>
      <c r="C25" s="23">
        <f t="shared" si="3"/>
        <v>0.12786259541984732</v>
      </c>
      <c r="D25" s="23">
        <f t="shared" si="4"/>
        <v>0.6717557251908397</v>
      </c>
      <c r="E25" s="23">
        <f t="shared" si="5"/>
        <v>1.3358778625954198E-2</v>
      </c>
      <c r="F25" s="23">
        <f t="shared" si="6"/>
        <v>0.18702290076335878</v>
      </c>
      <c r="G25" s="23">
        <f>SUM(C25:F25)</f>
        <v>1</v>
      </c>
    </row>
    <row r="26" spans="1:15" x14ac:dyDescent="0.25">
      <c r="A26" s="24"/>
      <c r="B26" s="22" t="s">
        <v>661</v>
      </c>
      <c r="C26" s="25">
        <f t="shared" si="3"/>
        <v>0.22709923664122136</v>
      </c>
      <c r="D26" s="25">
        <f t="shared" si="4"/>
        <v>0.61068702290076338</v>
      </c>
      <c r="E26" s="25">
        <f t="shared" si="5"/>
        <v>1.1450381679389313E-2</v>
      </c>
      <c r="F26" s="25">
        <f t="shared" si="6"/>
        <v>0.15076335877862596</v>
      </c>
      <c r="G26" s="23">
        <f>SUM(C26:F26)</f>
        <v>1</v>
      </c>
    </row>
    <row r="27" spans="1:15" x14ac:dyDescent="0.25">
      <c r="A27" s="24"/>
      <c r="B27" s="22" t="s">
        <v>685</v>
      </c>
      <c r="C27" s="25">
        <f t="shared" si="3"/>
        <v>0.29770992366412213</v>
      </c>
      <c r="D27" s="25">
        <f t="shared" si="4"/>
        <v>0.59351145038167941</v>
      </c>
      <c r="E27" s="25">
        <f t="shared" si="5"/>
        <v>2.0992366412213741E-2</v>
      </c>
      <c r="F27" s="25">
        <f t="shared" si="6"/>
        <v>8.7786259541984726E-2</v>
      </c>
      <c r="G27" s="23">
        <f>SUM(C27:F27)</f>
        <v>0.99999999999999989</v>
      </c>
    </row>
    <row r="28" spans="1:15" x14ac:dyDescent="0.25">
      <c r="A28" s="26"/>
      <c r="B28" s="22" t="s">
        <v>702</v>
      </c>
      <c r="C28" s="25">
        <f t="shared" si="3"/>
        <v>0.46753246753246752</v>
      </c>
      <c r="D28" s="25">
        <f t="shared" si="4"/>
        <v>0.46011131725417442</v>
      </c>
      <c r="E28" s="25">
        <f t="shared" si="5"/>
        <v>9.2764378478664197E-3</v>
      </c>
      <c r="F28" s="25">
        <f t="shared" si="6"/>
        <v>6.3079777365491654E-2</v>
      </c>
      <c r="G28" s="23">
        <f>SUM(C28:F28)</f>
        <v>1</v>
      </c>
      <c r="J28" s="27"/>
    </row>
    <row r="29" spans="1:15" x14ac:dyDescent="0.25">
      <c r="A29" s="26"/>
      <c r="B29" s="22" t="s">
        <v>717</v>
      </c>
      <c r="C29" s="25">
        <f t="shared" si="3"/>
        <v>0.57749077490774903</v>
      </c>
      <c r="D29" s="25">
        <f t="shared" si="4"/>
        <v>0.35977859778597787</v>
      </c>
      <c r="E29" s="25">
        <f t="shared" si="5"/>
        <v>7.3800738007380072E-3</v>
      </c>
      <c r="F29" s="25">
        <f t="shared" si="6"/>
        <v>5.5350553505535055E-2</v>
      </c>
      <c r="G29" s="23">
        <f t="shared" ref="G29:G31" si="7">SUM(C29:F29)</f>
        <v>1</v>
      </c>
      <c r="J29" s="28">
        <f>C13-26</f>
        <v>226</v>
      </c>
      <c r="L29" s="29">
        <f>C13-26</f>
        <v>226</v>
      </c>
    </row>
    <row r="30" spans="1:15" x14ac:dyDescent="0.25">
      <c r="A30" s="26"/>
      <c r="B30" s="22" t="s">
        <v>718</v>
      </c>
      <c r="C30" s="25">
        <f t="shared" ref="C30" si="8">C15/G15</f>
        <v>0.69926199261992616</v>
      </c>
      <c r="D30" s="25">
        <f t="shared" ref="D30:D31" si="9">D15/G15</f>
        <v>0.25830258302583026</v>
      </c>
      <c r="E30" s="25">
        <f t="shared" ref="E30:E31" si="10">E15/G15</f>
        <v>0</v>
      </c>
      <c r="F30" s="25">
        <f t="shared" ref="F30:F31" si="11">F15/G15</f>
        <v>4.2435424354243544E-2</v>
      </c>
      <c r="G30" s="23">
        <f t="shared" si="7"/>
        <v>1</v>
      </c>
      <c r="J30" s="30">
        <f>J29/4</f>
        <v>56.5</v>
      </c>
    </row>
    <row r="31" spans="1:15" x14ac:dyDescent="0.25">
      <c r="A31" s="26"/>
      <c r="B31" s="22" t="s">
        <v>719</v>
      </c>
      <c r="C31" s="25">
        <f>C16/G16</f>
        <v>0.76568265682656822</v>
      </c>
      <c r="D31" s="25">
        <f t="shared" si="9"/>
        <v>0.20848708487084872</v>
      </c>
      <c r="E31" s="25">
        <f t="shared" si="10"/>
        <v>0</v>
      </c>
      <c r="F31" s="25">
        <f t="shared" si="11"/>
        <v>2.5830258302583026E-2</v>
      </c>
      <c r="G31" s="23">
        <f t="shared" si="7"/>
        <v>0.99999999999999989</v>
      </c>
    </row>
    <row r="32" spans="1:15" x14ac:dyDescent="0.25">
      <c r="A32" s="31"/>
      <c r="B32" s="22" t="s">
        <v>720</v>
      </c>
      <c r="C32" s="25">
        <f>C17/G17</f>
        <v>0.81734317343173435</v>
      </c>
      <c r="D32" s="25">
        <f>D17/G17</f>
        <v>0.15867158671586715</v>
      </c>
      <c r="E32" s="25">
        <f>E17/G17</f>
        <v>0</v>
      </c>
      <c r="F32" s="25">
        <f>F17/G17</f>
        <v>2.3985239852398525E-2</v>
      </c>
      <c r="G32" s="23">
        <f>SUM(C32:F32)</f>
        <v>1</v>
      </c>
    </row>
    <row r="33" spans="1:12" x14ac:dyDescent="0.25">
      <c r="A33" s="31"/>
      <c r="B33" s="32" t="s">
        <v>721</v>
      </c>
      <c r="C33" s="25">
        <f>C18/G18</f>
        <v>0.9662921348314607</v>
      </c>
      <c r="D33" s="25">
        <f>D18/G18</f>
        <v>3.1460674157303373E-2</v>
      </c>
      <c r="E33" s="25">
        <f>E18/G18</f>
        <v>0</v>
      </c>
      <c r="F33" s="25">
        <f>F18/G18</f>
        <v>2.2471910112359553E-3</v>
      </c>
      <c r="G33" s="23">
        <f>SUM(C33:F33)</f>
        <v>1</v>
      </c>
    </row>
    <row r="34" spans="1:12" x14ac:dyDescent="0.25">
      <c r="A34" s="31"/>
      <c r="B34" s="33"/>
    </row>
    <row r="35" spans="1:12" x14ac:dyDescent="0.25">
      <c r="A35" s="31"/>
      <c r="B35" s="33"/>
    </row>
    <row r="36" spans="1:12" x14ac:dyDescent="0.25">
      <c r="A36" s="31"/>
      <c r="B36" s="34"/>
      <c r="C36" s="35">
        <f>32/34*100</f>
        <v>94.117647058823522</v>
      </c>
    </row>
    <row r="37" spans="1:12" x14ac:dyDescent="0.25">
      <c r="A37" s="36"/>
      <c r="B37" s="34"/>
      <c r="C37" s="37"/>
      <c r="D37" s="37"/>
      <c r="E37" s="37"/>
      <c r="F37" s="37"/>
      <c r="K37" s="9"/>
      <c r="L37" s="9"/>
    </row>
    <row r="38" spans="1:12" x14ac:dyDescent="0.25">
      <c r="A38" s="36"/>
      <c r="B38" s="38"/>
      <c r="C38" s="37"/>
      <c r="D38" s="39"/>
      <c r="E38" s="39"/>
      <c r="F38" s="39"/>
      <c r="K38" s="9"/>
      <c r="L38" s="9"/>
    </row>
  </sheetData>
  <mergeCells count="8">
    <mergeCell ref="B21:G21"/>
    <mergeCell ref="A1:G1"/>
    <mergeCell ref="A2:G2"/>
    <mergeCell ref="N10:N11"/>
    <mergeCell ref="O10:O11"/>
    <mergeCell ref="M10:M11"/>
    <mergeCell ref="K10:K11"/>
    <mergeCell ref="L10:L11"/>
  </mergeCells>
  <printOptions horizontalCentered="1"/>
  <pageMargins left="0.35433070866141736" right="0.27559055118110237" top="0.9" bottom="4.4488188976377954" header="0.31496062992125984" footer="0.31496062992125984"/>
  <pageSetup paperSize="9" scale="115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CG44"/>
  <sheetViews>
    <sheetView workbookViewId="0"/>
  </sheetViews>
  <sheetFormatPr defaultColWidth="9.140625" defaultRowHeight="12.75" x14ac:dyDescent="0.25"/>
  <cols>
    <col min="1" max="1" width="4.85546875" style="40" customWidth="1"/>
    <col min="2" max="2" width="4.42578125" style="41" customWidth="1"/>
    <col min="3" max="3" width="1.7109375" style="41" customWidth="1"/>
    <col min="4" max="4" width="2.7109375" style="41" customWidth="1"/>
    <col min="5" max="5" width="20.42578125" style="41" customWidth="1"/>
    <col min="6" max="6" width="12.28515625" style="41" hidden="1" customWidth="1"/>
    <col min="7" max="7" width="14" style="41" customWidth="1"/>
    <col min="8" max="37" width="6.85546875" style="42" customWidth="1"/>
    <col min="38" max="41" width="6.85546875" style="41" customWidth="1"/>
    <col min="42" max="42" width="7" style="41" customWidth="1"/>
    <col min="43" max="44" width="6.28515625" style="41" customWidth="1"/>
    <col min="45" max="45" width="6.28515625" style="42" customWidth="1"/>
    <col min="46" max="47" width="6.28515625" style="41" customWidth="1"/>
    <col min="48" max="48" width="8" style="41" customWidth="1"/>
    <col min="49" max="49" width="7.28515625" style="41" customWidth="1"/>
    <col min="50" max="50" width="5.7109375" style="41" customWidth="1"/>
    <col min="51" max="51" width="5.7109375" style="42" customWidth="1"/>
    <col min="52" max="52" width="5.7109375" style="41" customWidth="1"/>
    <col min="53" max="53" width="6.42578125" style="41" customWidth="1"/>
    <col min="54" max="54" width="9.28515625" style="43" customWidth="1"/>
    <col min="55" max="55" width="5.42578125" style="44" customWidth="1"/>
    <col min="56" max="58" width="6" style="44" customWidth="1"/>
    <col min="59" max="59" width="7.85546875" style="44" customWidth="1"/>
    <col min="60" max="60" width="8" style="44" customWidth="1"/>
    <col min="61" max="61" width="5.28515625" style="40" customWidth="1"/>
    <col min="62" max="64" width="5.42578125" style="40" customWidth="1"/>
    <col min="65" max="65" width="4.7109375" style="40" customWidth="1"/>
    <col min="66" max="66" width="5.28515625" style="40" customWidth="1"/>
    <col min="67" max="70" width="5.85546875" style="40" customWidth="1"/>
    <col min="71" max="71" width="7.140625" style="40" customWidth="1"/>
    <col min="72" max="74" width="7.28515625" style="40" customWidth="1"/>
    <col min="75" max="75" width="5.85546875" style="40" customWidth="1"/>
    <col min="76" max="76" width="7.140625" style="40" customWidth="1"/>
    <col min="77" max="79" width="7.28515625" style="40" customWidth="1"/>
    <col min="80" max="80" width="6.5703125" style="40" customWidth="1"/>
    <col min="81" max="81" width="7.140625" style="40" customWidth="1"/>
    <col min="82" max="84" width="7.28515625" style="40" customWidth="1"/>
    <col min="85" max="85" width="5.85546875" style="40" customWidth="1"/>
    <col min="86" max="16384" width="9.140625" style="40"/>
  </cols>
  <sheetData>
    <row r="1" spans="1:85" ht="18" x14ac:dyDescent="0.25">
      <c r="B1" s="45" t="s">
        <v>667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6"/>
      <c r="BD1" s="46"/>
      <c r="BE1" s="47"/>
      <c r="BF1" s="48"/>
      <c r="BG1" s="46"/>
      <c r="BH1" s="46"/>
      <c r="BI1" s="46"/>
      <c r="BJ1" s="46"/>
      <c r="BK1" s="47"/>
      <c r="BL1" s="48"/>
    </row>
    <row r="2" spans="1:85" ht="18" x14ac:dyDescent="0.25">
      <c r="B2" s="45" t="s">
        <v>668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9"/>
      <c r="BD2" s="49"/>
      <c r="BE2" s="47"/>
      <c r="BF2" s="49"/>
      <c r="BG2" s="49"/>
      <c r="BH2" s="49"/>
      <c r="BI2" s="49"/>
      <c r="BJ2" s="49"/>
      <c r="BK2" s="47"/>
      <c r="BL2" s="49"/>
    </row>
    <row r="3" spans="1:85" ht="18" x14ac:dyDescent="0.25">
      <c r="B3" s="50" t="str">
        <f>'OPINI Total'!A2</f>
        <v>POSISI PER 27 AGUSTUS  2020 JAM 09.42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</row>
    <row r="4" spans="1:85" ht="9" customHeight="1" x14ac:dyDescent="0.2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2"/>
      <c r="BC4" s="51"/>
      <c r="BD4" s="51"/>
      <c r="BE4" s="51"/>
      <c r="BF4" s="51"/>
      <c r="BG4" s="51"/>
      <c r="BH4" s="51"/>
      <c r="BI4" s="51"/>
      <c r="BJ4" s="51"/>
      <c r="BK4" s="51"/>
      <c r="BL4" s="51"/>
    </row>
    <row r="5" spans="1:85" ht="12.75" customHeight="1" x14ac:dyDescent="0.25">
      <c r="B5" s="562" t="s">
        <v>650</v>
      </c>
      <c r="C5" s="562" t="s">
        <v>5</v>
      </c>
      <c r="D5" s="564"/>
      <c r="E5" s="565"/>
      <c r="F5" s="547" t="s">
        <v>687</v>
      </c>
      <c r="G5" s="551" t="s">
        <v>688</v>
      </c>
      <c r="H5" s="53" t="s">
        <v>0</v>
      </c>
      <c r="I5" s="53" t="s">
        <v>1</v>
      </c>
      <c r="J5" s="53" t="s">
        <v>2</v>
      </c>
      <c r="K5" s="53" t="s">
        <v>3</v>
      </c>
      <c r="L5" s="551" t="s">
        <v>629</v>
      </c>
      <c r="M5" s="53" t="s">
        <v>0</v>
      </c>
      <c r="N5" s="53" t="s">
        <v>1</v>
      </c>
      <c r="O5" s="53" t="s">
        <v>2</v>
      </c>
      <c r="P5" s="53" t="s">
        <v>3</v>
      </c>
      <c r="Q5" s="551" t="s">
        <v>629</v>
      </c>
      <c r="R5" s="53" t="s">
        <v>0</v>
      </c>
      <c r="S5" s="53" t="s">
        <v>1</v>
      </c>
      <c r="T5" s="53" t="s">
        <v>2</v>
      </c>
      <c r="U5" s="53" t="s">
        <v>3</v>
      </c>
      <c r="V5" s="551" t="s">
        <v>629</v>
      </c>
      <c r="W5" s="53" t="s">
        <v>0</v>
      </c>
      <c r="X5" s="53" t="s">
        <v>1</v>
      </c>
      <c r="Y5" s="53" t="s">
        <v>2</v>
      </c>
      <c r="Z5" s="53" t="s">
        <v>3</v>
      </c>
      <c r="AA5" s="551" t="s">
        <v>629</v>
      </c>
      <c r="AB5" s="54" t="s">
        <v>0</v>
      </c>
      <c r="AC5" s="54" t="s">
        <v>1</v>
      </c>
      <c r="AD5" s="54" t="s">
        <v>2</v>
      </c>
      <c r="AE5" s="54" t="s">
        <v>3</v>
      </c>
      <c r="AF5" s="551" t="s">
        <v>629</v>
      </c>
      <c r="AG5" s="55" t="s">
        <v>0</v>
      </c>
      <c r="AH5" s="55" t="s">
        <v>1</v>
      </c>
      <c r="AI5" s="55" t="s">
        <v>2</v>
      </c>
      <c r="AJ5" s="54" t="s">
        <v>3</v>
      </c>
      <c r="AK5" s="549" t="s">
        <v>629</v>
      </c>
      <c r="AL5" s="56" t="s">
        <v>0</v>
      </c>
      <c r="AM5" s="56" t="s">
        <v>1</v>
      </c>
      <c r="AN5" s="56" t="s">
        <v>2</v>
      </c>
      <c r="AO5" s="54" t="s">
        <v>3</v>
      </c>
      <c r="AP5" s="549" t="s">
        <v>629</v>
      </c>
      <c r="AQ5" s="57" t="s">
        <v>0</v>
      </c>
      <c r="AR5" s="57" t="s">
        <v>1</v>
      </c>
      <c r="AS5" s="57" t="s">
        <v>2</v>
      </c>
      <c r="AT5" s="57" t="s">
        <v>3</v>
      </c>
      <c r="AU5" s="549" t="s">
        <v>629</v>
      </c>
      <c r="AV5" s="544" t="s">
        <v>656</v>
      </c>
      <c r="AW5" s="57" t="s">
        <v>0</v>
      </c>
      <c r="AX5" s="57" t="s">
        <v>1</v>
      </c>
      <c r="AY5" s="57" t="s">
        <v>2</v>
      </c>
      <c r="AZ5" s="57" t="s">
        <v>3</v>
      </c>
      <c r="BA5" s="549" t="s">
        <v>629</v>
      </c>
      <c r="BB5" s="544" t="s">
        <v>656</v>
      </c>
      <c r="BC5" s="57" t="s">
        <v>0</v>
      </c>
      <c r="BD5" s="57" t="s">
        <v>1</v>
      </c>
      <c r="BE5" s="57" t="s">
        <v>2</v>
      </c>
      <c r="BF5" s="57" t="s">
        <v>3</v>
      </c>
      <c r="BG5" s="549" t="s">
        <v>629</v>
      </c>
      <c r="BH5" s="544" t="s">
        <v>656</v>
      </c>
      <c r="BI5" s="58" t="s">
        <v>0</v>
      </c>
      <c r="BJ5" s="58" t="s">
        <v>1</v>
      </c>
      <c r="BK5" s="58" t="s">
        <v>2</v>
      </c>
      <c r="BL5" s="58" t="s">
        <v>3</v>
      </c>
      <c r="BM5" s="559" t="s">
        <v>629</v>
      </c>
      <c r="BN5" s="58" t="s">
        <v>0</v>
      </c>
      <c r="BO5" s="58" t="s">
        <v>1</v>
      </c>
      <c r="BP5" s="58" t="s">
        <v>2</v>
      </c>
      <c r="BQ5" s="58" t="s">
        <v>3</v>
      </c>
      <c r="BR5" s="559" t="s">
        <v>629</v>
      </c>
      <c r="BS5" s="58" t="s">
        <v>0</v>
      </c>
      <c r="BT5" s="58" t="s">
        <v>1</v>
      </c>
      <c r="BU5" s="58" t="s">
        <v>2</v>
      </c>
      <c r="BV5" s="58" t="s">
        <v>3</v>
      </c>
      <c r="BW5" s="559" t="s">
        <v>629</v>
      </c>
      <c r="BX5" s="57" t="s">
        <v>0</v>
      </c>
      <c r="BY5" s="57" t="s">
        <v>1</v>
      </c>
      <c r="BZ5" s="57" t="s">
        <v>2</v>
      </c>
      <c r="CA5" s="57" t="s">
        <v>3</v>
      </c>
      <c r="CB5" s="557" t="s">
        <v>629</v>
      </c>
      <c r="CC5" s="57" t="s">
        <v>0</v>
      </c>
      <c r="CD5" s="57" t="s">
        <v>1</v>
      </c>
      <c r="CE5" s="57" t="s">
        <v>2</v>
      </c>
      <c r="CF5" s="57" t="s">
        <v>3</v>
      </c>
      <c r="CG5" s="546" t="s">
        <v>629</v>
      </c>
    </row>
    <row r="6" spans="1:85" ht="26.25" customHeight="1" x14ac:dyDescent="0.25">
      <c r="B6" s="563"/>
      <c r="C6" s="566"/>
      <c r="D6" s="567"/>
      <c r="E6" s="568"/>
      <c r="F6" s="548"/>
      <c r="G6" s="552"/>
      <c r="H6" s="541">
        <v>2019</v>
      </c>
      <c r="I6" s="542"/>
      <c r="J6" s="542"/>
      <c r="K6" s="543"/>
      <c r="L6" s="552"/>
      <c r="M6" s="541">
        <v>2018</v>
      </c>
      <c r="N6" s="542"/>
      <c r="O6" s="542"/>
      <c r="P6" s="543"/>
      <c r="Q6" s="552"/>
      <c r="R6" s="541">
        <v>2017</v>
      </c>
      <c r="S6" s="542"/>
      <c r="T6" s="542"/>
      <c r="U6" s="543"/>
      <c r="V6" s="552"/>
      <c r="W6" s="541">
        <v>2016</v>
      </c>
      <c r="X6" s="542"/>
      <c r="Y6" s="542"/>
      <c r="Z6" s="543"/>
      <c r="AA6" s="552"/>
      <c r="AB6" s="553">
        <v>2015</v>
      </c>
      <c r="AC6" s="553"/>
      <c r="AD6" s="553"/>
      <c r="AE6" s="553"/>
      <c r="AF6" s="552"/>
      <c r="AG6" s="541">
        <v>2014</v>
      </c>
      <c r="AH6" s="542"/>
      <c r="AI6" s="542"/>
      <c r="AJ6" s="543"/>
      <c r="AK6" s="550"/>
      <c r="AL6" s="541">
        <v>2013</v>
      </c>
      <c r="AM6" s="542"/>
      <c r="AN6" s="542"/>
      <c r="AO6" s="543"/>
      <c r="AP6" s="550"/>
      <c r="AQ6" s="546">
        <v>2012</v>
      </c>
      <c r="AR6" s="546"/>
      <c r="AS6" s="546"/>
      <c r="AT6" s="546"/>
      <c r="AU6" s="550"/>
      <c r="AV6" s="545"/>
      <c r="AW6" s="546">
        <v>2011</v>
      </c>
      <c r="AX6" s="546"/>
      <c r="AY6" s="546"/>
      <c r="AZ6" s="546"/>
      <c r="BA6" s="550"/>
      <c r="BB6" s="545"/>
      <c r="BC6" s="546">
        <v>2010</v>
      </c>
      <c r="BD6" s="546"/>
      <c r="BE6" s="546"/>
      <c r="BF6" s="546"/>
      <c r="BG6" s="550"/>
      <c r="BH6" s="545"/>
      <c r="BI6" s="561">
        <v>2009</v>
      </c>
      <c r="BJ6" s="561"/>
      <c r="BK6" s="561"/>
      <c r="BL6" s="561"/>
      <c r="BM6" s="560"/>
      <c r="BN6" s="561">
        <v>2008</v>
      </c>
      <c r="BO6" s="561"/>
      <c r="BP6" s="561"/>
      <c r="BQ6" s="561"/>
      <c r="BR6" s="560"/>
      <c r="BS6" s="561">
        <v>2007</v>
      </c>
      <c r="BT6" s="561"/>
      <c r="BU6" s="561"/>
      <c r="BV6" s="561"/>
      <c r="BW6" s="560"/>
      <c r="BX6" s="546">
        <v>2006</v>
      </c>
      <c r="BY6" s="546"/>
      <c r="BZ6" s="546"/>
      <c r="CA6" s="546"/>
      <c r="CB6" s="558"/>
      <c r="CC6" s="546">
        <v>2005</v>
      </c>
      <c r="CD6" s="546"/>
      <c r="CE6" s="546"/>
      <c r="CF6" s="546"/>
      <c r="CG6" s="546"/>
    </row>
    <row r="7" spans="1:85" s="59" customFormat="1" x14ac:dyDescent="0.2">
      <c r="B7" s="60" t="s">
        <v>8</v>
      </c>
      <c r="C7" s="61"/>
      <c r="D7" s="62" t="s">
        <v>689</v>
      </c>
      <c r="E7" s="63"/>
      <c r="F7" s="64">
        <v>24</v>
      </c>
      <c r="G7" s="65">
        <v>24</v>
      </c>
      <c r="H7" s="66">
        <f>'OPINI Rinci v1'!H8</f>
        <v>20</v>
      </c>
      <c r="I7" s="67">
        <f>'OPINI Rinci v1'!I8</f>
        <v>0</v>
      </c>
      <c r="J7" s="67">
        <f>'OPINI Rinci v1'!J8</f>
        <v>0</v>
      </c>
      <c r="K7" s="67">
        <f>'OPINI Rinci v1'!K8</f>
        <v>0</v>
      </c>
      <c r="L7" s="68">
        <f>'OPINI Rinci v1'!L8</f>
        <v>20</v>
      </c>
      <c r="M7" s="69">
        <f>'OPINI Rinci v1'!M8</f>
        <v>24</v>
      </c>
      <c r="N7" s="67">
        <f>'OPINI Rinci v1'!N8</f>
        <v>0</v>
      </c>
      <c r="O7" s="67">
        <f>'OPINI Rinci v1'!O8</f>
        <v>0</v>
      </c>
      <c r="P7" s="67">
        <f>'OPINI Rinci v1'!P8</f>
        <v>0</v>
      </c>
      <c r="Q7" s="68">
        <f>'OPINI Rinci v1'!Q8</f>
        <v>24</v>
      </c>
      <c r="R7" s="66">
        <f>'OPINI Rinci v1'!R8</f>
        <v>24</v>
      </c>
      <c r="S7" s="67">
        <f>'OPINI Rinci v1'!S8</f>
        <v>0</v>
      </c>
      <c r="T7" s="67">
        <f>'OPINI Rinci v1'!T8</f>
        <v>0</v>
      </c>
      <c r="U7" s="67">
        <f>'OPINI Rinci v1'!U8</f>
        <v>0</v>
      </c>
      <c r="V7" s="68">
        <f>'OPINI Rinci v1'!V8</f>
        <v>24</v>
      </c>
      <c r="W7" s="66">
        <f>'OPINI Rinci v1'!W8</f>
        <v>22</v>
      </c>
      <c r="X7" s="67">
        <f>'OPINI Rinci v1'!X8</f>
        <v>2</v>
      </c>
      <c r="Y7" s="67">
        <f>'OPINI Rinci v1'!Y8</f>
        <v>0</v>
      </c>
      <c r="Z7" s="67">
        <f>'OPINI Rinci v1'!Z8</f>
        <v>0</v>
      </c>
      <c r="AA7" s="68">
        <f>'OPINI Rinci v1'!AA8</f>
        <v>24</v>
      </c>
      <c r="AB7" s="66">
        <f>'OPINI Rinci v1'!AB8</f>
        <v>22</v>
      </c>
      <c r="AC7" s="67">
        <f>'OPINI Rinci v1'!AC8</f>
        <v>2</v>
      </c>
      <c r="AD7" s="67">
        <f>'OPINI Rinci v1'!AD8</f>
        <v>0</v>
      </c>
      <c r="AE7" s="67">
        <f>'OPINI Rinci v1'!AE8</f>
        <v>0</v>
      </c>
      <c r="AF7" s="68">
        <f>'OPINI Rinci v1'!AF8</f>
        <v>24</v>
      </c>
      <c r="AG7" s="66">
        <f>'OPINI Rinci v1'!AG8</f>
        <v>16</v>
      </c>
      <c r="AH7" s="67">
        <f>'OPINI Rinci v1'!AH8</f>
        <v>8</v>
      </c>
      <c r="AI7" s="67">
        <f>'OPINI Rinci v1'!AI8</f>
        <v>0</v>
      </c>
      <c r="AJ7" s="67">
        <f>'OPINI Rinci v1'!AJ8</f>
        <v>0</v>
      </c>
      <c r="AK7" s="68">
        <f>'OPINI Rinci v1'!AK8</f>
        <v>24</v>
      </c>
      <c r="AL7" s="67">
        <f>'OPINI Rinci v1'!AL8</f>
        <v>6</v>
      </c>
      <c r="AM7" s="67">
        <f>'OPINI Rinci v1'!AM8</f>
        <v>18</v>
      </c>
      <c r="AN7" s="67">
        <f>'OPINI Rinci v1'!AN8</f>
        <v>0</v>
      </c>
      <c r="AO7" s="67">
        <f>'OPINI Rinci v1'!AO8</f>
        <v>0</v>
      </c>
      <c r="AP7" s="65">
        <f>'OPINI Rinci v1'!AP8</f>
        <v>24</v>
      </c>
      <c r="AQ7" s="70">
        <f>'OPINI Rinci v1'!AQ8</f>
        <v>7</v>
      </c>
      <c r="AR7" s="70">
        <f>'OPINI Rinci v1'!AR8</f>
        <v>17</v>
      </c>
      <c r="AS7" s="70">
        <f>'OPINI Rinci v1'!AS8</f>
        <v>0</v>
      </c>
      <c r="AT7" s="70">
        <f>'OPINI Rinci v1'!AT8</f>
        <v>0</v>
      </c>
      <c r="AU7" s="71">
        <f>'OPINI Rinci v1'!AU8</f>
        <v>24</v>
      </c>
      <c r="AV7" s="71">
        <f t="shared" ref="AV7:AV40" si="0">F7-AU7</f>
        <v>0</v>
      </c>
      <c r="AW7" s="71">
        <f>'OPINI Rinci v1'!AV8</f>
        <v>2</v>
      </c>
      <c r="AX7" s="71">
        <f>'OPINI Rinci v1'!AW8</f>
        <v>22</v>
      </c>
      <c r="AY7" s="71">
        <f>'OPINI Rinci v1'!AX8</f>
        <v>0</v>
      </c>
      <c r="AZ7" s="71">
        <f>'OPINI Rinci v1'!AY8</f>
        <v>0</v>
      </c>
      <c r="BA7" s="71">
        <f t="shared" ref="BA7:BA40" si="1">SUM(AW7:AZ7)</f>
        <v>24</v>
      </c>
      <c r="BB7" s="72">
        <f t="shared" ref="BB7:BB40" si="2">F7-BA7</f>
        <v>0</v>
      </c>
      <c r="BC7" s="73">
        <f>'OPINI Rinci v1'!BA8</f>
        <v>5</v>
      </c>
      <c r="BD7" s="73">
        <f>'OPINI Rinci v1'!BB8</f>
        <v>17</v>
      </c>
      <c r="BE7" s="73">
        <f>'OPINI Rinci v1'!BC8</f>
        <v>1</v>
      </c>
      <c r="BF7" s="73">
        <f>'OPINI Rinci v1'!BD8</f>
        <v>1</v>
      </c>
      <c r="BG7" s="74">
        <f t="shared" ref="BG7:BG40" si="3">SUM(BC7:BF7)</f>
        <v>24</v>
      </c>
      <c r="BH7" s="73">
        <f t="shared" ref="BH7:BH40" si="4">F7-BG7</f>
        <v>0</v>
      </c>
      <c r="BI7" s="73">
        <f>'OPINI Rinci v1'!BF8</f>
        <v>6</v>
      </c>
      <c r="BJ7" s="73">
        <f>'OPINI Rinci v1'!BG8</f>
        <v>15</v>
      </c>
      <c r="BK7" s="73">
        <f>'OPINI Rinci v1'!BH8</f>
        <v>1</v>
      </c>
      <c r="BL7" s="73">
        <f>'OPINI Rinci v1'!BI8</f>
        <v>2</v>
      </c>
      <c r="BM7" s="73">
        <f>'OPINI Rinci v1'!BJ8</f>
        <v>24</v>
      </c>
      <c r="BN7" s="75">
        <f>'OPINI Rinci v1'!BK8</f>
        <v>7</v>
      </c>
      <c r="BO7" s="75">
        <f>'OPINI Rinci v1'!BL8</f>
        <v>15</v>
      </c>
      <c r="BP7" s="75">
        <f>'OPINI Rinci v1'!BM8</f>
        <v>1</v>
      </c>
      <c r="BQ7" s="75">
        <f>'OPINI Rinci v1'!BN8</f>
        <v>1</v>
      </c>
      <c r="BR7" s="75">
        <f>'OPINI Rinci v1'!BO8</f>
        <v>24</v>
      </c>
      <c r="BS7" s="75">
        <f>'OPINI Rinci v1'!BP8</f>
        <v>1</v>
      </c>
      <c r="BT7" s="75">
        <f>'OPINI Rinci v1'!BQ8</f>
        <v>18</v>
      </c>
      <c r="BU7" s="75">
        <f>'OPINI Rinci v1'!BR8</f>
        <v>0</v>
      </c>
      <c r="BV7" s="75">
        <f>'OPINI Rinci v1'!BS8</f>
        <v>3</v>
      </c>
      <c r="BW7" s="75">
        <f>'OPINI Rinci v1'!BT8</f>
        <v>22</v>
      </c>
      <c r="BX7" s="75">
        <f>'OPINI Rinci v1'!BU8</f>
        <v>0</v>
      </c>
      <c r="BY7" s="75">
        <f>'OPINI Rinci v1'!BV8</f>
        <v>19</v>
      </c>
      <c r="BZ7" s="75">
        <f>'OPINI Rinci v1'!BW8</f>
        <v>0</v>
      </c>
      <c r="CA7" s="75">
        <f>'OPINI Rinci v1'!BX8</f>
        <v>3</v>
      </c>
      <c r="CB7" s="75">
        <f>'OPINI Rinci v1'!BY8</f>
        <v>22</v>
      </c>
      <c r="CC7" s="75">
        <f>'OPINI Rinci v1'!BZ8</f>
        <v>0</v>
      </c>
      <c r="CD7" s="75">
        <f>'OPINI Rinci v1'!CA8</f>
        <v>17</v>
      </c>
      <c r="CE7" s="75">
        <f>'OPINI Rinci v1'!CB8</f>
        <v>1</v>
      </c>
      <c r="CF7" s="75">
        <f>'OPINI Rinci v1'!CC8</f>
        <v>0</v>
      </c>
      <c r="CG7" s="75">
        <f>'OPINI Rinci v1'!CD8</f>
        <v>18</v>
      </c>
    </row>
    <row r="8" spans="1:85" s="59" customFormat="1" x14ac:dyDescent="0.2">
      <c r="A8" s="76"/>
      <c r="B8" s="60" t="s">
        <v>12</v>
      </c>
      <c r="C8" s="61"/>
      <c r="D8" s="62" t="s">
        <v>59</v>
      </c>
      <c r="E8" s="63"/>
      <c r="F8" s="64">
        <v>34</v>
      </c>
      <c r="G8" s="65">
        <v>34</v>
      </c>
      <c r="H8" s="65">
        <f>'OPINI Rinci v1'!H34</f>
        <v>19</v>
      </c>
      <c r="I8" s="65">
        <f>'OPINI Rinci v1'!I34</f>
        <v>4</v>
      </c>
      <c r="J8" s="65">
        <f>'OPINI Rinci v1'!J34</f>
        <v>0</v>
      </c>
      <c r="K8" s="65">
        <f>'OPINI Rinci v1'!K34</f>
        <v>0</v>
      </c>
      <c r="L8" s="68">
        <f t="shared" ref="L8" si="5">SUM(H8:K8)</f>
        <v>23</v>
      </c>
      <c r="M8" s="65">
        <f>'OPINI Rinci v1'!M34</f>
        <v>17</v>
      </c>
      <c r="N8" s="65">
        <f>'OPINI Rinci v1'!N34</f>
        <v>14</v>
      </c>
      <c r="O8" s="65">
        <f>'OPINI Rinci v1'!O34</f>
        <v>0</v>
      </c>
      <c r="P8" s="65">
        <f>'OPINI Rinci v1'!P34</f>
        <v>3</v>
      </c>
      <c r="Q8" s="68">
        <f t="shared" ref="Q8" si="6">SUM(M8:P8)</f>
        <v>34</v>
      </c>
      <c r="R8" s="65">
        <f>'OPINI Rinci v1'!R34</f>
        <v>14</v>
      </c>
      <c r="S8" s="65">
        <f>'OPINI Rinci v1'!S34</f>
        <v>17</v>
      </c>
      <c r="T8" s="65">
        <f>'OPINI Rinci v1'!T34</f>
        <v>0</v>
      </c>
      <c r="U8" s="65">
        <f>'OPINI Rinci v1'!U34</f>
        <v>3</v>
      </c>
      <c r="V8" s="68">
        <f t="shared" ref="V8" si="7">SUM(R8:U8)</f>
        <v>34</v>
      </c>
      <c r="W8" s="65">
        <f>'OPINI Rinci v1'!W34</f>
        <v>12</v>
      </c>
      <c r="X8" s="65">
        <f>'OPINI Rinci v1'!X34</f>
        <v>17</v>
      </c>
      <c r="Y8" s="65">
        <f>'OPINI Rinci v1'!Y34</f>
        <v>0</v>
      </c>
      <c r="Z8" s="65">
        <f>'OPINI Rinci v1'!Z34</f>
        <v>5</v>
      </c>
      <c r="AA8" s="68">
        <f t="shared" ref="AA8" si="8">SUM(W8:Z8)</f>
        <v>34</v>
      </c>
      <c r="AB8" s="65">
        <f>'OPINI Rinci v1'!AB34</f>
        <v>6</v>
      </c>
      <c r="AC8" s="65">
        <f>'OPINI Rinci v1'!AC34</f>
        <v>25</v>
      </c>
      <c r="AD8" s="65">
        <f>'OPINI Rinci v1'!AD34</f>
        <v>0</v>
      </c>
      <c r="AE8" s="65">
        <f>'OPINI Rinci v1'!AE34</f>
        <v>3</v>
      </c>
      <c r="AF8" s="68">
        <f t="shared" ref="AF8" si="9">SUM(AB8:AE8)</f>
        <v>34</v>
      </c>
      <c r="AG8" s="65">
        <f>'OPINI Rinci v1'!AG34</f>
        <v>16</v>
      </c>
      <c r="AH8" s="65">
        <f>'OPINI Rinci v1'!AH34</f>
        <v>15</v>
      </c>
      <c r="AI8" s="65">
        <f>'OPINI Rinci v1'!AI34</f>
        <v>0</v>
      </c>
      <c r="AJ8" s="65">
        <f>'OPINI Rinci v1'!AJ34</f>
        <v>3</v>
      </c>
      <c r="AK8" s="68">
        <f t="shared" ref="AK8:AK16" si="10">SUM(AG8:AJ8)</f>
        <v>34</v>
      </c>
      <c r="AL8" s="65">
        <f>'OPINI Rinci v1'!AL34</f>
        <v>4</v>
      </c>
      <c r="AM8" s="65">
        <f>'OPINI Rinci v1'!AM34</f>
        <v>22</v>
      </c>
      <c r="AN8" s="65">
        <f>'OPINI Rinci v1'!AN34</f>
        <v>0</v>
      </c>
      <c r="AO8" s="65">
        <f>'OPINI Rinci v1'!AO34</f>
        <v>8</v>
      </c>
      <c r="AP8" s="65">
        <f t="shared" ref="AP8:AP16" si="11">SUM(AL8:AO8)</f>
        <v>34</v>
      </c>
      <c r="AQ8" s="70">
        <f>'OPINI Rinci v1'!AQ34</f>
        <v>2</v>
      </c>
      <c r="AR8" s="70">
        <f>'OPINI Rinci v1'!AR34</f>
        <v>23</v>
      </c>
      <c r="AS8" s="70">
        <f>'OPINI Rinci v1'!AS34</f>
        <v>1</v>
      </c>
      <c r="AT8" s="70">
        <f>'OPINI Rinci v1'!AT34</f>
        <v>8</v>
      </c>
      <c r="AU8" s="72">
        <f t="shared" ref="AU8:AU16" si="12">SUM(AQ8:AT8)</f>
        <v>34</v>
      </c>
      <c r="AV8" s="71">
        <f t="shared" si="0"/>
        <v>0</v>
      </c>
      <c r="AW8" s="71">
        <f>'OPINI Rinci v1'!AV34</f>
        <v>3</v>
      </c>
      <c r="AX8" s="71">
        <f>'OPINI Rinci v1'!AW34</f>
        <v>22</v>
      </c>
      <c r="AY8" s="71">
        <f>'OPINI Rinci v1'!AX34</f>
        <v>0</v>
      </c>
      <c r="AZ8" s="71">
        <f>'OPINI Rinci v1'!AY34</f>
        <v>9</v>
      </c>
      <c r="BA8" s="71">
        <f t="shared" si="1"/>
        <v>34</v>
      </c>
      <c r="BB8" s="72">
        <f t="shared" si="2"/>
        <v>0</v>
      </c>
      <c r="BC8" s="73">
        <f>'OPINI Rinci v1'!BA34</f>
        <v>0</v>
      </c>
      <c r="BD8" s="73">
        <f>'OPINI Rinci v1'!BB34</f>
        <v>21</v>
      </c>
      <c r="BE8" s="73">
        <f>'OPINI Rinci v1'!BC34</f>
        <v>2</v>
      </c>
      <c r="BF8" s="73">
        <f>'OPINI Rinci v1'!BD34</f>
        <v>11</v>
      </c>
      <c r="BG8" s="74">
        <f t="shared" si="3"/>
        <v>34</v>
      </c>
      <c r="BH8" s="73">
        <f t="shared" si="4"/>
        <v>0</v>
      </c>
      <c r="BI8" s="73">
        <f>'OPINI Rinci v1'!BF34</f>
        <v>0</v>
      </c>
      <c r="BJ8" s="73">
        <f>'OPINI Rinci v1'!BG34</f>
        <v>18</v>
      </c>
      <c r="BK8" s="73">
        <f>'OPINI Rinci v1'!BH34</f>
        <v>2</v>
      </c>
      <c r="BL8" s="73">
        <f>'OPINI Rinci v1'!BI34</f>
        <v>9</v>
      </c>
      <c r="BM8" s="73">
        <f>'OPINI Rinci v1'!BJ34</f>
        <v>29</v>
      </c>
      <c r="BN8" s="75">
        <f>'OPINI Rinci v1'!BK34</f>
        <v>0</v>
      </c>
      <c r="BO8" s="75">
        <f>'OPINI Rinci v1'!BL34</f>
        <v>14</v>
      </c>
      <c r="BP8" s="75">
        <f>'OPINI Rinci v1'!BM34</f>
        <v>0</v>
      </c>
      <c r="BQ8" s="75">
        <f>'OPINI Rinci v1'!BN34</f>
        <v>13</v>
      </c>
      <c r="BR8" s="75">
        <f>'OPINI Rinci v1'!BO34</f>
        <v>27</v>
      </c>
      <c r="BS8" s="75">
        <f>'OPINI Rinci v1'!BP34</f>
        <v>0</v>
      </c>
      <c r="BT8" s="75">
        <f>'OPINI Rinci v1'!BQ34</f>
        <v>12</v>
      </c>
      <c r="BU8" s="75">
        <f>'OPINI Rinci v1'!BR34</f>
        <v>0</v>
      </c>
      <c r="BV8" s="75">
        <f>'OPINI Rinci v1'!BS34</f>
        <v>15</v>
      </c>
      <c r="BW8" s="75">
        <f>'OPINI Rinci v1'!BT34</f>
        <v>27</v>
      </c>
      <c r="BX8" s="75">
        <f>'OPINI Rinci v1'!BU34</f>
        <v>0</v>
      </c>
      <c r="BY8" s="75">
        <f>'OPINI Rinci v1'!BV34</f>
        <v>8</v>
      </c>
      <c r="BZ8" s="75">
        <f>'OPINI Rinci v1'!BW34</f>
        <v>2</v>
      </c>
      <c r="CA8" s="75">
        <f>'OPINI Rinci v1'!BX34</f>
        <v>16</v>
      </c>
      <c r="CB8" s="75">
        <f>'OPINI Rinci v1'!BY34</f>
        <v>26</v>
      </c>
      <c r="CC8" s="75">
        <f>'OPINI Rinci v1'!BZ34</f>
        <v>0</v>
      </c>
      <c r="CD8" s="75">
        <f>'OPINI Rinci v1'!CA34</f>
        <v>17</v>
      </c>
      <c r="CE8" s="75">
        <f>'OPINI Rinci v1'!CB34</f>
        <v>3</v>
      </c>
      <c r="CF8" s="75">
        <f>'OPINI Rinci v1'!CC34</f>
        <v>0</v>
      </c>
      <c r="CG8" s="75">
        <f>'OPINI Rinci v1'!CD34</f>
        <v>20</v>
      </c>
    </row>
    <row r="9" spans="1:85" s="59" customFormat="1" x14ac:dyDescent="0.2">
      <c r="B9" s="60" t="s">
        <v>14</v>
      </c>
      <c r="C9" s="77"/>
      <c r="D9" s="63" t="s">
        <v>99</v>
      </c>
      <c r="E9" s="78"/>
      <c r="F9" s="64">
        <v>20</v>
      </c>
      <c r="G9" s="65">
        <v>20</v>
      </c>
      <c r="H9" s="65">
        <f>'OPINI Rinci v1'!H70</f>
        <v>18</v>
      </c>
      <c r="I9" s="65">
        <f>'OPINI Rinci v1'!I70</f>
        <v>0</v>
      </c>
      <c r="J9" s="65">
        <f>'OPINI Rinci v1'!J70</f>
        <v>0</v>
      </c>
      <c r="K9" s="65">
        <f>'OPINI Rinci v1'!K70</f>
        <v>0</v>
      </c>
      <c r="L9" s="68">
        <f>SUM(H9:K9)</f>
        <v>18</v>
      </c>
      <c r="M9" s="65">
        <f>'OPINI Rinci v1'!M70</f>
        <v>19</v>
      </c>
      <c r="N9" s="65">
        <f>'OPINI Rinci v1'!N70</f>
        <v>1</v>
      </c>
      <c r="O9" s="65">
        <f>'OPINI Rinci v1'!O70</f>
        <v>0</v>
      </c>
      <c r="P9" s="65">
        <f>'OPINI Rinci v1'!P70</f>
        <v>0</v>
      </c>
      <c r="Q9" s="68">
        <f>SUM(M9:P9)</f>
        <v>20</v>
      </c>
      <c r="R9" s="65">
        <f>'OPINI Rinci v1'!R70</f>
        <v>20</v>
      </c>
      <c r="S9" s="65">
        <f>'OPINI Rinci v1'!S70</f>
        <v>0</v>
      </c>
      <c r="T9" s="65">
        <f>'OPINI Rinci v1'!T70</f>
        <v>0</v>
      </c>
      <c r="U9" s="65">
        <f>'OPINI Rinci v1'!U70</f>
        <v>0</v>
      </c>
      <c r="V9" s="68">
        <f>SUM(R9:U9)</f>
        <v>20</v>
      </c>
      <c r="W9" s="65">
        <f>'OPINI Rinci v1'!W70</f>
        <v>18</v>
      </c>
      <c r="X9" s="65">
        <f>'OPINI Rinci v1'!X70</f>
        <v>2</v>
      </c>
      <c r="Y9" s="65">
        <f>'OPINI Rinci v1'!Y70</f>
        <v>0</v>
      </c>
      <c r="Z9" s="65">
        <f>'OPINI Rinci v1'!Z70</f>
        <v>0</v>
      </c>
      <c r="AA9" s="68">
        <f>SUM(W9:Z9)</f>
        <v>20</v>
      </c>
      <c r="AB9" s="65">
        <f>'OPINI Rinci v1'!AB70</f>
        <v>13</v>
      </c>
      <c r="AC9" s="65">
        <f>'OPINI Rinci v1'!AC70</f>
        <v>7</v>
      </c>
      <c r="AD9" s="65">
        <f>'OPINI Rinci v1'!AD70</f>
        <v>0</v>
      </c>
      <c r="AE9" s="65">
        <f>'OPINI Rinci v1'!AE70</f>
        <v>0</v>
      </c>
      <c r="AF9" s="68">
        <f>SUM(AB9:AE9)</f>
        <v>20</v>
      </c>
      <c r="AG9" s="65">
        <f>'OPINI Rinci v1'!AG70</f>
        <v>9</v>
      </c>
      <c r="AH9" s="65">
        <f>'OPINI Rinci v1'!AH70</f>
        <v>11</v>
      </c>
      <c r="AI9" s="65">
        <f>'OPINI Rinci v1'!AI70</f>
        <v>0</v>
      </c>
      <c r="AJ9" s="65">
        <f>'OPINI Rinci v1'!AJ70</f>
        <v>0</v>
      </c>
      <c r="AK9" s="68">
        <f>SUM(AG9:AJ9)</f>
        <v>20</v>
      </c>
      <c r="AL9" s="65">
        <f>'OPINI Rinci v1'!AL70</f>
        <v>7</v>
      </c>
      <c r="AM9" s="65">
        <f>'OPINI Rinci v1'!AM70</f>
        <v>13</v>
      </c>
      <c r="AN9" s="65">
        <f>'OPINI Rinci v1'!AN70</f>
        <v>0</v>
      </c>
      <c r="AO9" s="65">
        <f>'OPINI Rinci v1'!AO70</f>
        <v>0</v>
      </c>
      <c r="AP9" s="65">
        <f t="shared" si="11"/>
        <v>20</v>
      </c>
      <c r="AQ9" s="71">
        <f>'OPINI Rinci v1'!AQ70</f>
        <v>6</v>
      </c>
      <c r="AR9" s="71">
        <f>'OPINI Rinci v1'!AR70</f>
        <v>14</v>
      </c>
      <c r="AS9" s="71">
        <f>'OPINI Rinci v1'!AS70</f>
        <v>0</v>
      </c>
      <c r="AT9" s="71">
        <f>'OPINI Rinci v1'!AT70</f>
        <v>0</v>
      </c>
      <c r="AU9" s="72">
        <f t="shared" si="12"/>
        <v>20</v>
      </c>
      <c r="AV9" s="71">
        <f t="shared" si="0"/>
        <v>0</v>
      </c>
      <c r="AW9" s="71">
        <f>'OPINI Rinci v1'!AV70</f>
        <v>0</v>
      </c>
      <c r="AX9" s="71">
        <f>'OPINI Rinci v1'!AW70</f>
        <v>19</v>
      </c>
      <c r="AY9" s="71">
        <f>'OPINI Rinci v1'!AX70</f>
        <v>0</v>
      </c>
      <c r="AZ9" s="71">
        <f>'OPINI Rinci v1'!AY70</f>
        <v>1</v>
      </c>
      <c r="BA9" s="71">
        <f t="shared" si="1"/>
        <v>20</v>
      </c>
      <c r="BB9" s="72">
        <f t="shared" si="2"/>
        <v>0</v>
      </c>
      <c r="BC9" s="73">
        <f>'OPINI Rinci v1'!BA70</f>
        <v>0</v>
      </c>
      <c r="BD9" s="73">
        <f>'OPINI Rinci v1'!BB70</f>
        <v>18</v>
      </c>
      <c r="BE9" s="73">
        <f>'OPINI Rinci v1'!BC70</f>
        <v>0</v>
      </c>
      <c r="BF9" s="73">
        <f>'OPINI Rinci v1'!BD70</f>
        <v>2</v>
      </c>
      <c r="BG9" s="74">
        <f t="shared" si="3"/>
        <v>20</v>
      </c>
      <c r="BH9" s="73">
        <f t="shared" si="4"/>
        <v>0</v>
      </c>
      <c r="BI9" s="73">
        <f>'OPINI Rinci v1'!BF70</f>
        <v>1</v>
      </c>
      <c r="BJ9" s="73">
        <f>'OPINI Rinci v1'!BG70</f>
        <v>16</v>
      </c>
      <c r="BK9" s="73">
        <f>'OPINI Rinci v1'!BH70</f>
        <v>0</v>
      </c>
      <c r="BL9" s="73">
        <f>'OPINI Rinci v1'!BI70</f>
        <v>3</v>
      </c>
      <c r="BM9" s="73">
        <f>'OPINI Rinci v1'!BJ70</f>
        <v>20</v>
      </c>
      <c r="BN9" s="75">
        <f>'OPINI Rinci v1'!BK70</f>
        <v>2</v>
      </c>
      <c r="BO9" s="75">
        <f>'OPINI Rinci v1'!BL70</f>
        <v>16</v>
      </c>
      <c r="BP9" s="75">
        <f>'OPINI Rinci v1'!BM70</f>
        <v>0</v>
      </c>
      <c r="BQ9" s="75">
        <f>'OPINI Rinci v1'!BN70</f>
        <v>2</v>
      </c>
      <c r="BR9" s="75">
        <f>'OPINI Rinci v1'!BO70</f>
        <v>20</v>
      </c>
      <c r="BS9" s="75">
        <f>'OPINI Rinci v1'!BP70</f>
        <v>0</v>
      </c>
      <c r="BT9" s="75">
        <f>'OPINI Rinci v1'!BQ70</f>
        <v>15</v>
      </c>
      <c r="BU9" s="75">
        <f>'OPINI Rinci v1'!BR70</f>
        <v>0</v>
      </c>
      <c r="BV9" s="75">
        <f>'OPINI Rinci v1'!BS70</f>
        <v>5</v>
      </c>
      <c r="BW9" s="75">
        <f>'OPINI Rinci v1'!BT70</f>
        <v>20</v>
      </c>
      <c r="BX9" s="75">
        <f>'OPINI Rinci v1'!BU70</f>
        <v>0</v>
      </c>
      <c r="BY9" s="75">
        <f>'OPINI Rinci v1'!BV70</f>
        <v>17</v>
      </c>
      <c r="BZ9" s="75">
        <f>'OPINI Rinci v1'!BW70</f>
        <v>0</v>
      </c>
      <c r="CA9" s="75">
        <f>'OPINI Rinci v1'!BX70</f>
        <v>3</v>
      </c>
      <c r="CB9" s="75">
        <f>'OPINI Rinci v1'!BY70</f>
        <v>20</v>
      </c>
      <c r="CC9" s="75">
        <f>'OPINI Rinci v1'!BZ70</f>
        <v>0</v>
      </c>
      <c r="CD9" s="75">
        <f>'OPINI Rinci v1'!CA70</f>
        <v>18</v>
      </c>
      <c r="CE9" s="75">
        <f>'OPINI Rinci v1'!CB70</f>
        <v>0</v>
      </c>
      <c r="CF9" s="75">
        <f>'OPINI Rinci v1'!CC70</f>
        <v>0</v>
      </c>
      <c r="CG9" s="75">
        <f>'OPINI Rinci v1'!CD70</f>
        <v>18</v>
      </c>
    </row>
    <row r="10" spans="1:85" s="59" customFormat="1" x14ac:dyDescent="0.2">
      <c r="B10" s="60" t="s">
        <v>16</v>
      </c>
      <c r="C10" s="61"/>
      <c r="D10" s="62" t="s">
        <v>120</v>
      </c>
      <c r="E10" s="63"/>
      <c r="F10" s="64">
        <v>13</v>
      </c>
      <c r="G10" s="65">
        <v>13</v>
      </c>
      <c r="H10" s="65">
        <f>'OPINI Rinci v1'!H92</f>
        <v>10</v>
      </c>
      <c r="I10" s="65">
        <f>'OPINI Rinci v1'!I92</f>
        <v>0</v>
      </c>
      <c r="J10" s="65">
        <f>'OPINI Rinci v1'!J92</f>
        <v>0</v>
      </c>
      <c r="K10" s="65">
        <f>'OPINI Rinci v1'!K92</f>
        <v>0</v>
      </c>
      <c r="L10" s="68">
        <f t="shared" ref="L10:L12" si="13">SUM(H10:K10)</f>
        <v>10</v>
      </c>
      <c r="M10" s="65">
        <f>'OPINI Rinci v1'!M92</f>
        <v>13</v>
      </c>
      <c r="N10" s="65">
        <f>'OPINI Rinci v1'!N92</f>
        <v>0</v>
      </c>
      <c r="O10" s="65">
        <f>'OPINI Rinci v1'!O92</f>
        <v>0</v>
      </c>
      <c r="P10" s="65">
        <f>'OPINI Rinci v1'!P92</f>
        <v>0</v>
      </c>
      <c r="Q10" s="68">
        <f t="shared" ref="Q10:Q12" si="14">SUM(M10:P10)</f>
        <v>13</v>
      </c>
      <c r="R10" s="65">
        <f>'OPINI Rinci v1'!R92</f>
        <v>12</v>
      </c>
      <c r="S10" s="65">
        <f>'OPINI Rinci v1'!S92</f>
        <v>1</v>
      </c>
      <c r="T10" s="65">
        <f>'OPINI Rinci v1'!T92</f>
        <v>0</v>
      </c>
      <c r="U10" s="65">
        <f>'OPINI Rinci v1'!U92</f>
        <v>0</v>
      </c>
      <c r="V10" s="68">
        <f t="shared" ref="V10:V12" si="15">SUM(R10:U10)</f>
        <v>13</v>
      </c>
      <c r="W10" s="65">
        <f>'OPINI Rinci v1'!W92</f>
        <v>11</v>
      </c>
      <c r="X10" s="65">
        <f>'OPINI Rinci v1'!X92</f>
        <v>2</v>
      </c>
      <c r="Y10" s="65">
        <f>'OPINI Rinci v1'!Y92</f>
        <v>0</v>
      </c>
      <c r="Z10" s="65">
        <f>'OPINI Rinci v1'!Z92</f>
        <v>0</v>
      </c>
      <c r="AA10" s="68">
        <f t="shared" ref="AA10:AA12" si="16">SUM(W10:Z10)</f>
        <v>13</v>
      </c>
      <c r="AB10" s="65">
        <f>'OPINI Rinci v1'!AB92</f>
        <v>6</v>
      </c>
      <c r="AC10" s="65">
        <f>'OPINI Rinci v1'!AC92</f>
        <v>7</v>
      </c>
      <c r="AD10" s="65">
        <f>'OPINI Rinci v1'!AD92</f>
        <v>0</v>
      </c>
      <c r="AE10" s="65">
        <f>'OPINI Rinci v1'!AE92</f>
        <v>0</v>
      </c>
      <c r="AF10" s="68">
        <f t="shared" ref="AF10:AF12" si="17">SUM(AB10:AE10)</f>
        <v>13</v>
      </c>
      <c r="AG10" s="65">
        <f>'OPINI Rinci v1'!AG92</f>
        <v>7</v>
      </c>
      <c r="AH10" s="65">
        <f>'OPINI Rinci v1'!AH92</f>
        <v>6</v>
      </c>
      <c r="AI10" s="65">
        <f>'OPINI Rinci v1'!AI92</f>
        <v>0</v>
      </c>
      <c r="AJ10" s="65">
        <f>'OPINI Rinci v1'!AJ92</f>
        <v>0</v>
      </c>
      <c r="AK10" s="68">
        <f t="shared" si="10"/>
        <v>13</v>
      </c>
      <c r="AL10" s="65">
        <f>'OPINI Rinci v1'!AL92</f>
        <v>7</v>
      </c>
      <c r="AM10" s="65">
        <f>'OPINI Rinci v1'!AM92</f>
        <v>6</v>
      </c>
      <c r="AN10" s="65">
        <f>'OPINI Rinci v1'!AN92</f>
        <v>0</v>
      </c>
      <c r="AO10" s="65">
        <f>'OPINI Rinci v1'!AO92</f>
        <v>0</v>
      </c>
      <c r="AP10" s="65">
        <f t="shared" si="11"/>
        <v>13</v>
      </c>
      <c r="AQ10" s="71">
        <f>'OPINI Rinci v1'!AQ92</f>
        <v>5</v>
      </c>
      <c r="AR10" s="71">
        <f>'OPINI Rinci v1'!AR92</f>
        <v>8</v>
      </c>
      <c r="AS10" s="71">
        <f>'OPINI Rinci v1'!AS92</f>
        <v>0</v>
      </c>
      <c r="AT10" s="71">
        <f>'OPINI Rinci v1'!AT92</f>
        <v>0</v>
      </c>
      <c r="AU10" s="72">
        <f t="shared" si="12"/>
        <v>13</v>
      </c>
      <c r="AV10" s="71">
        <f t="shared" si="0"/>
        <v>0</v>
      </c>
      <c r="AW10" s="71">
        <f>'OPINI Rinci v1'!AV92</f>
        <v>2</v>
      </c>
      <c r="AX10" s="71">
        <f>'OPINI Rinci v1'!AW92</f>
        <v>10</v>
      </c>
      <c r="AY10" s="71">
        <f>'OPINI Rinci v1'!AX92</f>
        <v>0</v>
      </c>
      <c r="AZ10" s="71">
        <f>'OPINI Rinci v1'!AY92</f>
        <v>1</v>
      </c>
      <c r="BA10" s="71">
        <f t="shared" si="1"/>
        <v>13</v>
      </c>
      <c r="BB10" s="72">
        <f t="shared" si="2"/>
        <v>0</v>
      </c>
      <c r="BC10" s="73">
        <f>'OPINI Rinci v1'!BA92</f>
        <v>1</v>
      </c>
      <c r="BD10" s="73">
        <f>'OPINI Rinci v1'!BB92</f>
        <v>11</v>
      </c>
      <c r="BE10" s="73">
        <f>'OPINI Rinci v1'!BC92</f>
        <v>1</v>
      </c>
      <c r="BF10" s="73">
        <f>'OPINI Rinci v1'!BD92</f>
        <v>0</v>
      </c>
      <c r="BG10" s="74">
        <f t="shared" si="3"/>
        <v>13</v>
      </c>
      <c r="BH10" s="73">
        <f t="shared" si="4"/>
        <v>0</v>
      </c>
      <c r="BI10" s="73">
        <f>'OPINI Rinci v1'!BF92</f>
        <v>0</v>
      </c>
      <c r="BJ10" s="73">
        <f>'OPINI Rinci v1'!BG92</f>
        <v>11</v>
      </c>
      <c r="BK10" s="73">
        <f>'OPINI Rinci v1'!BH92</f>
        <v>0</v>
      </c>
      <c r="BL10" s="73">
        <f>'OPINI Rinci v1'!BI92</f>
        <v>1</v>
      </c>
      <c r="BM10" s="73">
        <f>'OPINI Rinci v1'!BJ92</f>
        <v>12</v>
      </c>
      <c r="BN10" s="75">
        <f>'OPINI Rinci v1'!BK92</f>
        <v>1</v>
      </c>
      <c r="BO10" s="75">
        <f>'OPINI Rinci v1'!BL92</f>
        <v>10</v>
      </c>
      <c r="BP10" s="75">
        <f>'OPINI Rinci v1'!BM92</f>
        <v>0</v>
      </c>
      <c r="BQ10" s="75">
        <f>'OPINI Rinci v1'!BN92</f>
        <v>1</v>
      </c>
      <c r="BR10" s="75">
        <f>'OPINI Rinci v1'!BO92</f>
        <v>12</v>
      </c>
      <c r="BS10" s="75">
        <f>'OPINI Rinci v1'!BP92</f>
        <v>0</v>
      </c>
      <c r="BT10" s="75">
        <f>'OPINI Rinci v1'!BQ92</f>
        <v>10</v>
      </c>
      <c r="BU10" s="75">
        <f>'OPINI Rinci v1'!BR92</f>
        <v>0</v>
      </c>
      <c r="BV10" s="75">
        <f>'OPINI Rinci v1'!BS92</f>
        <v>2</v>
      </c>
      <c r="BW10" s="75">
        <f>'OPINI Rinci v1'!BT92</f>
        <v>12</v>
      </c>
      <c r="BX10" s="75">
        <f>'OPINI Rinci v1'!BU92</f>
        <v>0</v>
      </c>
      <c r="BY10" s="75">
        <f>'OPINI Rinci v1'!BV92</f>
        <v>9</v>
      </c>
      <c r="BZ10" s="75">
        <f>'OPINI Rinci v1'!BW92</f>
        <v>0</v>
      </c>
      <c r="CA10" s="75">
        <f>'OPINI Rinci v1'!BX92</f>
        <v>3</v>
      </c>
      <c r="CB10" s="75">
        <f>'OPINI Rinci v1'!BY92</f>
        <v>12</v>
      </c>
      <c r="CC10" s="75">
        <f>'OPINI Rinci v1'!BZ92</f>
        <v>0</v>
      </c>
      <c r="CD10" s="75">
        <f>'OPINI Rinci v1'!CA92</f>
        <v>9</v>
      </c>
      <c r="CE10" s="75">
        <f>'OPINI Rinci v1'!CB92</f>
        <v>0</v>
      </c>
      <c r="CF10" s="75">
        <f>'OPINI Rinci v1'!CC92</f>
        <v>0</v>
      </c>
      <c r="CG10" s="75">
        <f>'OPINI Rinci v1'!CD92</f>
        <v>9</v>
      </c>
    </row>
    <row r="11" spans="1:85" s="59" customFormat="1" x14ac:dyDescent="0.2">
      <c r="B11" s="60" t="s">
        <v>18</v>
      </c>
      <c r="C11" s="61"/>
      <c r="D11" s="62" t="s">
        <v>133</v>
      </c>
      <c r="E11" s="63"/>
      <c r="F11" s="64">
        <v>8</v>
      </c>
      <c r="G11" s="65">
        <v>8</v>
      </c>
      <c r="H11" s="65">
        <f>'OPINI Rinci v1'!H107</f>
        <v>8</v>
      </c>
      <c r="I11" s="65">
        <f>'OPINI Rinci v1'!I107</f>
        <v>0</v>
      </c>
      <c r="J11" s="65">
        <f>'OPINI Rinci v1'!J107</f>
        <v>0</v>
      </c>
      <c r="K11" s="65">
        <f>'OPINI Rinci v1'!K107</f>
        <v>0</v>
      </c>
      <c r="L11" s="68">
        <f t="shared" si="13"/>
        <v>8</v>
      </c>
      <c r="M11" s="65">
        <f>'OPINI Rinci v1'!M107</f>
        <v>8</v>
      </c>
      <c r="N11" s="65">
        <f>'OPINI Rinci v1'!N107</f>
        <v>0</v>
      </c>
      <c r="O11" s="65">
        <f>'OPINI Rinci v1'!O107</f>
        <v>0</v>
      </c>
      <c r="P11" s="65">
        <f>'OPINI Rinci v1'!P107</f>
        <v>0</v>
      </c>
      <c r="Q11" s="68">
        <f t="shared" si="14"/>
        <v>8</v>
      </c>
      <c r="R11" s="65">
        <f>'OPINI Rinci v1'!R107</f>
        <v>8</v>
      </c>
      <c r="S11" s="65">
        <f>'OPINI Rinci v1'!S107</f>
        <v>0</v>
      </c>
      <c r="T11" s="65">
        <f>'OPINI Rinci v1'!T107</f>
        <v>0</v>
      </c>
      <c r="U11" s="65">
        <f>'OPINI Rinci v1'!U107</f>
        <v>0</v>
      </c>
      <c r="V11" s="68">
        <f t="shared" si="15"/>
        <v>8</v>
      </c>
      <c r="W11" s="65">
        <f>'OPINI Rinci v1'!W107</f>
        <v>5</v>
      </c>
      <c r="X11" s="65">
        <f>'OPINI Rinci v1'!X107</f>
        <v>3</v>
      </c>
      <c r="Y11" s="65">
        <f>'OPINI Rinci v1'!Y107</f>
        <v>0</v>
      </c>
      <c r="Z11" s="65">
        <f>'OPINI Rinci v1'!Z107</f>
        <v>0</v>
      </c>
      <c r="AA11" s="68">
        <f t="shared" si="16"/>
        <v>8</v>
      </c>
      <c r="AB11" s="65">
        <f>'OPINI Rinci v1'!AB107</f>
        <v>6</v>
      </c>
      <c r="AC11" s="65">
        <f>'OPINI Rinci v1'!AC107</f>
        <v>2</v>
      </c>
      <c r="AD11" s="65">
        <f>'OPINI Rinci v1'!AD107</f>
        <v>0</v>
      </c>
      <c r="AE11" s="65">
        <f>'OPINI Rinci v1'!AE107</f>
        <v>0</v>
      </c>
      <c r="AF11" s="68">
        <f t="shared" si="17"/>
        <v>8</v>
      </c>
      <c r="AG11" s="65">
        <f>'OPINI Rinci v1'!AG107</f>
        <v>6</v>
      </c>
      <c r="AH11" s="65">
        <f>'OPINI Rinci v1'!AH107</f>
        <v>2</v>
      </c>
      <c r="AI11" s="65">
        <f>'OPINI Rinci v1'!AI107</f>
        <v>0</v>
      </c>
      <c r="AJ11" s="65">
        <f>'OPINI Rinci v1'!AJ107</f>
        <v>0</v>
      </c>
      <c r="AK11" s="68">
        <f t="shared" si="10"/>
        <v>8</v>
      </c>
      <c r="AL11" s="65">
        <f>'OPINI Rinci v1'!AL107</f>
        <v>5</v>
      </c>
      <c r="AM11" s="65">
        <f>'OPINI Rinci v1'!AM107</f>
        <v>3</v>
      </c>
      <c r="AN11" s="65">
        <f>'OPINI Rinci v1'!AN107</f>
        <v>0</v>
      </c>
      <c r="AO11" s="65">
        <f>'OPINI Rinci v1'!AO107</f>
        <v>0</v>
      </c>
      <c r="AP11" s="65">
        <f t="shared" si="11"/>
        <v>8</v>
      </c>
      <c r="AQ11" s="71">
        <f>'OPINI Rinci v1'!AQ107</f>
        <v>5</v>
      </c>
      <c r="AR11" s="71">
        <f>'OPINI Rinci v1'!AR107</f>
        <v>3</v>
      </c>
      <c r="AS11" s="71">
        <f>'OPINI Rinci v1'!AS107</f>
        <v>0</v>
      </c>
      <c r="AT11" s="71">
        <f>'OPINI Rinci v1'!AT107</f>
        <v>0</v>
      </c>
      <c r="AU11" s="72">
        <f t="shared" si="12"/>
        <v>8</v>
      </c>
      <c r="AV11" s="71">
        <f t="shared" si="0"/>
        <v>0</v>
      </c>
      <c r="AW11" s="71">
        <f>'OPINI Rinci v1'!AV107</f>
        <v>2</v>
      </c>
      <c r="AX11" s="71">
        <f>'OPINI Rinci v1'!AW107</f>
        <v>6</v>
      </c>
      <c r="AY11" s="71">
        <f>'OPINI Rinci v1'!AX107</f>
        <v>0</v>
      </c>
      <c r="AZ11" s="71">
        <f>'OPINI Rinci v1'!AY107</f>
        <v>0</v>
      </c>
      <c r="BA11" s="71">
        <f t="shared" si="1"/>
        <v>8</v>
      </c>
      <c r="BB11" s="72">
        <f t="shared" si="2"/>
        <v>0</v>
      </c>
      <c r="BC11" s="73">
        <f>'OPINI Rinci v1'!BA107</f>
        <v>1</v>
      </c>
      <c r="BD11" s="73">
        <f>'OPINI Rinci v1'!BB107</f>
        <v>7</v>
      </c>
      <c r="BE11" s="73">
        <f>'OPINI Rinci v1'!BC107</f>
        <v>0</v>
      </c>
      <c r="BF11" s="73">
        <f>'OPINI Rinci v1'!BD107</f>
        <v>0</v>
      </c>
      <c r="BG11" s="74">
        <f t="shared" si="3"/>
        <v>8</v>
      </c>
      <c r="BH11" s="73">
        <f t="shared" si="4"/>
        <v>0</v>
      </c>
      <c r="BI11" s="73">
        <f>'OPINI Rinci v1'!BF107</f>
        <v>0</v>
      </c>
      <c r="BJ11" s="73">
        <f>'OPINI Rinci v1'!BG107</f>
        <v>7</v>
      </c>
      <c r="BK11" s="73">
        <f>'OPINI Rinci v1'!BH107</f>
        <v>0</v>
      </c>
      <c r="BL11" s="73">
        <f>'OPINI Rinci v1'!BI107</f>
        <v>1</v>
      </c>
      <c r="BM11" s="73">
        <f>'OPINI Rinci v1'!BJ107</f>
        <v>8</v>
      </c>
      <c r="BN11" s="75">
        <f>'OPINI Rinci v1'!BK107</f>
        <v>0</v>
      </c>
      <c r="BO11" s="75">
        <f>'OPINI Rinci v1'!BL107</f>
        <v>7</v>
      </c>
      <c r="BP11" s="75">
        <f>'OPINI Rinci v1'!BM107</f>
        <v>0</v>
      </c>
      <c r="BQ11" s="75">
        <f>'OPINI Rinci v1'!BN107</f>
        <v>0</v>
      </c>
      <c r="BR11" s="75">
        <f>'OPINI Rinci v1'!BO107</f>
        <v>7</v>
      </c>
      <c r="BS11" s="75">
        <f>'OPINI Rinci v1'!BP107</f>
        <v>0</v>
      </c>
      <c r="BT11" s="75">
        <f>'OPINI Rinci v1'!BQ107</f>
        <v>7</v>
      </c>
      <c r="BU11" s="75">
        <f>'OPINI Rinci v1'!BR107</f>
        <v>0</v>
      </c>
      <c r="BV11" s="75">
        <f>'OPINI Rinci v1'!BS107</f>
        <v>0</v>
      </c>
      <c r="BW11" s="75">
        <f>'OPINI Rinci v1'!BT107</f>
        <v>7</v>
      </c>
      <c r="BX11" s="75">
        <f>'OPINI Rinci v1'!BU107</f>
        <v>0</v>
      </c>
      <c r="BY11" s="75">
        <f>'OPINI Rinci v1'!BV107</f>
        <v>4</v>
      </c>
      <c r="BZ11" s="75">
        <f>'OPINI Rinci v1'!BW107</f>
        <v>0</v>
      </c>
      <c r="CA11" s="75">
        <f>'OPINI Rinci v1'!BX107</f>
        <v>3</v>
      </c>
      <c r="CB11" s="75">
        <f>'OPINI Rinci v1'!BY107</f>
        <v>7</v>
      </c>
      <c r="CC11" s="75">
        <f>'OPINI Rinci v1'!BZ107</f>
        <v>0</v>
      </c>
      <c r="CD11" s="75">
        <f>'OPINI Rinci v1'!CA107</f>
        <v>5</v>
      </c>
      <c r="CE11" s="75">
        <f>'OPINI Rinci v1'!CB107</f>
        <v>0</v>
      </c>
      <c r="CF11" s="75">
        <f>'OPINI Rinci v1'!CC107</f>
        <v>0</v>
      </c>
      <c r="CG11" s="75">
        <f>'OPINI Rinci v1'!CD107</f>
        <v>5</v>
      </c>
    </row>
    <row r="12" spans="1:85" s="59" customFormat="1" x14ac:dyDescent="0.2">
      <c r="B12" s="60" t="s">
        <v>20</v>
      </c>
      <c r="C12" s="61"/>
      <c r="D12" s="62" t="s">
        <v>143</v>
      </c>
      <c r="E12" s="63"/>
      <c r="F12" s="64">
        <v>12</v>
      </c>
      <c r="G12" s="65">
        <v>12</v>
      </c>
      <c r="H12" s="65">
        <f>'OPINI Rinci v1'!H117</f>
        <v>12</v>
      </c>
      <c r="I12" s="65">
        <f>'OPINI Rinci v1'!I117</f>
        <v>0</v>
      </c>
      <c r="J12" s="65">
        <f>'OPINI Rinci v1'!J117</f>
        <v>0</v>
      </c>
      <c r="K12" s="65">
        <f>'OPINI Rinci v1'!K117</f>
        <v>0</v>
      </c>
      <c r="L12" s="68">
        <f t="shared" si="13"/>
        <v>12</v>
      </c>
      <c r="M12" s="65">
        <f>'OPINI Rinci v1'!M117</f>
        <v>12</v>
      </c>
      <c r="N12" s="65">
        <f>'OPINI Rinci v1'!N117</f>
        <v>0</v>
      </c>
      <c r="O12" s="65">
        <f>'OPINI Rinci v1'!O117</f>
        <v>0</v>
      </c>
      <c r="P12" s="65">
        <f>'OPINI Rinci v1'!P117</f>
        <v>0</v>
      </c>
      <c r="Q12" s="68">
        <f t="shared" si="14"/>
        <v>12</v>
      </c>
      <c r="R12" s="65">
        <f>'OPINI Rinci v1'!R117</f>
        <v>10</v>
      </c>
      <c r="S12" s="65">
        <f>'OPINI Rinci v1'!S117</f>
        <v>2</v>
      </c>
      <c r="T12" s="65">
        <f>'OPINI Rinci v1'!T117</f>
        <v>0</v>
      </c>
      <c r="U12" s="65">
        <f>'OPINI Rinci v1'!U117</f>
        <v>0</v>
      </c>
      <c r="V12" s="68">
        <f t="shared" si="15"/>
        <v>12</v>
      </c>
      <c r="W12" s="65">
        <f>'OPINI Rinci v1'!W117</f>
        <v>9</v>
      </c>
      <c r="X12" s="65">
        <f>'OPINI Rinci v1'!X117</f>
        <v>2</v>
      </c>
      <c r="Y12" s="65">
        <f>'OPINI Rinci v1'!Y117</f>
        <v>0</v>
      </c>
      <c r="Z12" s="65">
        <f>'OPINI Rinci v1'!Z117</f>
        <v>1</v>
      </c>
      <c r="AA12" s="68">
        <f t="shared" si="16"/>
        <v>12</v>
      </c>
      <c r="AB12" s="65">
        <f>'OPINI Rinci v1'!AB117</f>
        <v>5</v>
      </c>
      <c r="AC12" s="65">
        <f>'OPINI Rinci v1'!AC117</f>
        <v>5</v>
      </c>
      <c r="AD12" s="65">
        <f>'OPINI Rinci v1'!AD117</f>
        <v>0</v>
      </c>
      <c r="AE12" s="65">
        <f>'OPINI Rinci v1'!AE117</f>
        <v>2</v>
      </c>
      <c r="AF12" s="68">
        <f t="shared" si="17"/>
        <v>12</v>
      </c>
      <c r="AG12" s="65">
        <f>'OPINI Rinci v1'!AG117</f>
        <v>3</v>
      </c>
      <c r="AH12" s="65">
        <f>'OPINI Rinci v1'!AH117</f>
        <v>9</v>
      </c>
      <c r="AI12" s="65">
        <f>'OPINI Rinci v1'!AI117</f>
        <v>0</v>
      </c>
      <c r="AJ12" s="65">
        <f>'OPINI Rinci v1'!AJ117</f>
        <v>0</v>
      </c>
      <c r="AK12" s="68">
        <f t="shared" si="10"/>
        <v>12</v>
      </c>
      <c r="AL12" s="65">
        <f>'OPINI Rinci v1'!AL117</f>
        <v>4</v>
      </c>
      <c r="AM12" s="65">
        <f>'OPINI Rinci v1'!AM117</f>
        <v>8</v>
      </c>
      <c r="AN12" s="65">
        <f>'OPINI Rinci v1'!AN117</f>
        <v>0</v>
      </c>
      <c r="AO12" s="65">
        <f>'OPINI Rinci v1'!AO117</f>
        <v>0</v>
      </c>
      <c r="AP12" s="65">
        <f t="shared" si="11"/>
        <v>12</v>
      </c>
      <c r="AQ12" s="71">
        <f>'OPINI Rinci v1'!AQ117</f>
        <v>5</v>
      </c>
      <c r="AR12" s="71">
        <f>'OPINI Rinci v1'!AR117</f>
        <v>7</v>
      </c>
      <c r="AS12" s="71">
        <f>'OPINI Rinci v1'!AS117</f>
        <v>0</v>
      </c>
      <c r="AT12" s="71">
        <f>'OPINI Rinci v1'!AT117</f>
        <v>0</v>
      </c>
      <c r="AU12" s="72">
        <f t="shared" si="12"/>
        <v>12</v>
      </c>
      <c r="AV12" s="71">
        <f t="shared" si="0"/>
        <v>0</v>
      </c>
      <c r="AW12" s="71">
        <f>'OPINI Rinci v1'!AV117</f>
        <v>0</v>
      </c>
      <c r="AX12" s="71">
        <f>'OPINI Rinci v1'!AW117</f>
        <v>12</v>
      </c>
      <c r="AY12" s="71">
        <f>'OPINI Rinci v1'!AX117</f>
        <v>0</v>
      </c>
      <c r="AZ12" s="71">
        <f>'OPINI Rinci v1'!AY117</f>
        <v>0</v>
      </c>
      <c r="BA12" s="71">
        <f t="shared" si="1"/>
        <v>12</v>
      </c>
      <c r="BB12" s="72">
        <f t="shared" si="2"/>
        <v>0</v>
      </c>
      <c r="BC12" s="73">
        <f>'OPINI Rinci v1'!BA117</f>
        <v>0</v>
      </c>
      <c r="BD12" s="73">
        <f>'OPINI Rinci v1'!BB117</f>
        <v>12</v>
      </c>
      <c r="BE12" s="73">
        <f>'OPINI Rinci v1'!BC117</f>
        <v>0</v>
      </c>
      <c r="BF12" s="73">
        <f>'OPINI Rinci v1'!BD117</f>
        <v>0</v>
      </c>
      <c r="BG12" s="74">
        <f t="shared" si="3"/>
        <v>12</v>
      </c>
      <c r="BH12" s="73">
        <f t="shared" si="4"/>
        <v>0</v>
      </c>
      <c r="BI12" s="73">
        <f>'OPINI Rinci v1'!BF117</f>
        <v>1</v>
      </c>
      <c r="BJ12" s="73">
        <f>'OPINI Rinci v1'!BG117</f>
        <v>10</v>
      </c>
      <c r="BK12" s="73">
        <f>'OPINI Rinci v1'!BH117</f>
        <v>0</v>
      </c>
      <c r="BL12" s="73">
        <f>'OPINI Rinci v1'!BI117</f>
        <v>1</v>
      </c>
      <c r="BM12" s="73">
        <f>'OPINI Rinci v1'!BJ117</f>
        <v>12</v>
      </c>
      <c r="BN12" s="75">
        <f>'OPINI Rinci v1'!BK117</f>
        <v>0</v>
      </c>
      <c r="BO12" s="75">
        <f>'OPINI Rinci v1'!BL117</f>
        <v>10</v>
      </c>
      <c r="BP12" s="75">
        <f>'OPINI Rinci v1'!BM117</f>
        <v>0</v>
      </c>
      <c r="BQ12" s="75">
        <f>'OPINI Rinci v1'!BN117</f>
        <v>1</v>
      </c>
      <c r="BR12" s="75">
        <f>'OPINI Rinci v1'!BO117</f>
        <v>11</v>
      </c>
      <c r="BS12" s="75">
        <f>'OPINI Rinci v1'!BP117</f>
        <v>0</v>
      </c>
      <c r="BT12" s="75">
        <f>'OPINI Rinci v1'!BQ117</f>
        <v>10</v>
      </c>
      <c r="BU12" s="75">
        <f>'OPINI Rinci v1'!BR117</f>
        <v>0</v>
      </c>
      <c r="BV12" s="75">
        <f>'OPINI Rinci v1'!BS117</f>
        <v>1</v>
      </c>
      <c r="BW12" s="75">
        <f>'OPINI Rinci v1'!BT117</f>
        <v>11</v>
      </c>
      <c r="BX12" s="75">
        <f>'OPINI Rinci v1'!BU117</f>
        <v>0</v>
      </c>
      <c r="BY12" s="75">
        <f>'OPINI Rinci v1'!BV117</f>
        <v>9</v>
      </c>
      <c r="BZ12" s="75">
        <f>'OPINI Rinci v1'!BW117</f>
        <v>0</v>
      </c>
      <c r="CA12" s="75">
        <f>'OPINI Rinci v1'!BX117</f>
        <v>2</v>
      </c>
      <c r="CB12" s="75">
        <f>'OPINI Rinci v1'!BY117</f>
        <v>11</v>
      </c>
      <c r="CC12" s="75">
        <f>'OPINI Rinci v1'!BZ117</f>
        <v>0</v>
      </c>
      <c r="CD12" s="75">
        <f>'OPINI Rinci v1'!CA117</f>
        <v>7</v>
      </c>
      <c r="CE12" s="75">
        <f>'OPINI Rinci v1'!CB117</f>
        <v>0</v>
      </c>
      <c r="CF12" s="75">
        <f>'OPINI Rinci v1'!CC117</f>
        <v>1</v>
      </c>
      <c r="CG12" s="75">
        <f>'OPINI Rinci v1'!CD117</f>
        <v>8</v>
      </c>
    </row>
    <row r="13" spans="1:85" s="59" customFormat="1" x14ac:dyDescent="0.2">
      <c r="B13" s="60" t="s">
        <v>22</v>
      </c>
      <c r="C13" s="61"/>
      <c r="D13" s="62" t="s">
        <v>157</v>
      </c>
      <c r="E13" s="63"/>
      <c r="F13" s="64">
        <v>16</v>
      </c>
      <c r="G13" s="65">
        <v>18</v>
      </c>
      <c r="H13" s="65">
        <f>'OPINI Rinci v1'!H131</f>
        <v>14</v>
      </c>
      <c r="I13" s="65">
        <f>'OPINI Rinci v1'!I131</f>
        <v>0</v>
      </c>
      <c r="J13" s="65">
        <f>'OPINI Rinci v1'!J131</f>
        <v>0</v>
      </c>
      <c r="K13" s="65">
        <f>'OPINI Rinci v1'!K131</f>
        <v>0</v>
      </c>
      <c r="L13" s="68">
        <f>SUM(H13:K13)</f>
        <v>14</v>
      </c>
      <c r="M13" s="65">
        <f>'OPINI Rinci v1'!M131</f>
        <v>18</v>
      </c>
      <c r="N13" s="65">
        <f>'OPINI Rinci v1'!N131</f>
        <v>0</v>
      </c>
      <c r="O13" s="65">
        <f>'OPINI Rinci v1'!O131</f>
        <v>0</v>
      </c>
      <c r="P13" s="65">
        <f>'OPINI Rinci v1'!P131</f>
        <v>0</v>
      </c>
      <c r="Q13" s="68">
        <f>SUM(M13:P13)</f>
        <v>18</v>
      </c>
      <c r="R13" s="65">
        <f>'OPINI Rinci v1'!R131</f>
        <v>17</v>
      </c>
      <c r="S13" s="65">
        <f>'OPINI Rinci v1'!S131</f>
        <v>1</v>
      </c>
      <c r="T13" s="65">
        <f>'OPINI Rinci v1'!T131</f>
        <v>0</v>
      </c>
      <c r="U13" s="65">
        <f>'OPINI Rinci v1'!U131</f>
        <v>0</v>
      </c>
      <c r="V13" s="68">
        <f>SUM(R13:U13)</f>
        <v>18</v>
      </c>
      <c r="W13" s="65">
        <f>'OPINI Rinci v1'!W131</f>
        <v>17</v>
      </c>
      <c r="X13" s="65">
        <f>'OPINI Rinci v1'!X131</f>
        <v>1</v>
      </c>
      <c r="Y13" s="65">
        <f>'OPINI Rinci v1'!Y131</f>
        <v>0</v>
      </c>
      <c r="Z13" s="65">
        <f>'OPINI Rinci v1'!Z131</f>
        <v>0</v>
      </c>
      <c r="AA13" s="68">
        <f>SUM(W13:Z13)</f>
        <v>18</v>
      </c>
      <c r="AB13" s="65">
        <f>'OPINI Rinci v1'!AB131</f>
        <v>13</v>
      </c>
      <c r="AC13" s="65">
        <f>'OPINI Rinci v1'!AC131</f>
        <v>5</v>
      </c>
      <c r="AD13" s="65">
        <f>'OPINI Rinci v1'!AD131</f>
        <v>0</v>
      </c>
      <c r="AE13" s="65">
        <f>'OPINI Rinci v1'!AE131</f>
        <v>0</v>
      </c>
      <c r="AF13" s="68">
        <f>SUM(AB13:AE13)</f>
        <v>18</v>
      </c>
      <c r="AG13" s="65">
        <f>'OPINI Rinci v1'!AG131</f>
        <v>14</v>
      </c>
      <c r="AH13" s="65">
        <f>'OPINI Rinci v1'!AH131</f>
        <v>2</v>
      </c>
      <c r="AI13" s="65">
        <f>'OPINI Rinci v1'!AI131</f>
        <v>0</v>
      </c>
      <c r="AJ13" s="65">
        <f>'OPINI Rinci v1'!AJ131</f>
        <v>2</v>
      </c>
      <c r="AK13" s="68">
        <f>SUM(AG13:AJ13)</f>
        <v>18</v>
      </c>
      <c r="AL13" s="65">
        <f>'OPINI Rinci v1'!AL131</f>
        <v>8</v>
      </c>
      <c r="AM13" s="65">
        <f>'OPINI Rinci v1'!AM131</f>
        <v>8</v>
      </c>
      <c r="AN13" s="65">
        <f>'OPINI Rinci v1'!AN131</f>
        <v>0</v>
      </c>
      <c r="AO13" s="65">
        <f>'OPINI Rinci v1'!AO131</f>
        <v>0</v>
      </c>
      <c r="AP13" s="65">
        <f t="shared" si="11"/>
        <v>16</v>
      </c>
      <c r="AQ13" s="71">
        <f>'OPINI Rinci v1'!AQ131</f>
        <v>5</v>
      </c>
      <c r="AR13" s="71">
        <f>'OPINI Rinci v1'!AR131</f>
        <v>10</v>
      </c>
      <c r="AS13" s="71">
        <f>'OPINI Rinci v1'!AS131</f>
        <v>0</v>
      </c>
      <c r="AT13" s="71">
        <f>'OPINI Rinci v1'!AT131</f>
        <v>1</v>
      </c>
      <c r="AU13" s="72">
        <f t="shared" si="12"/>
        <v>16</v>
      </c>
      <c r="AV13" s="71">
        <f t="shared" si="0"/>
        <v>0</v>
      </c>
      <c r="AW13" s="71">
        <f>'OPINI Rinci v1'!AV131</f>
        <v>4</v>
      </c>
      <c r="AX13" s="71">
        <f>'OPINI Rinci v1'!AW131</f>
        <v>12</v>
      </c>
      <c r="AY13" s="71">
        <f>'OPINI Rinci v1'!AX131</f>
        <v>0</v>
      </c>
      <c r="AZ13" s="71">
        <f>'OPINI Rinci v1'!AY131</f>
        <v>0</v>
      </c>
      <c r="BA13" s="71">
        <f t="shared" si="1"/>
        <v>16</v>
      </c>
      <c r="BB13" s="72">
        <f t="shared" si="2"/>
        <v>0</v>
      </c>
      <c r="BC13" s="73">
        <f>'OPINI Rinci v1'!BA131</f>
        <v>1</v>
      </c>
      <c r="BD13" s="73">
        <f>'OPINI Rinci v1'!BB131</f>
        <v>15</v>
      </c>
      <c r="BE13" s="73">
        <f>'OPINI Rinci v1'!BC131</f>
        <v>0</v>
      </c>
      <c r="BF13" s="73">
        <f>'OPINI Rinci v1'!BD131</f>
        <v>0</v>
      </c>
      <c r="BG13" s="74">
        <f t="shared" si="3"/>
        <v>16</v>
      </c>
      <c r="BH13" s="73">
        <f t="shared" si="4"/>
        <v>0</v>
      </c>
      <c r="BI13" s="73">
        <f>'OPINI Rinci v1'!BF131</f>
        <v>0</v>
      </c>
      <c r="BJ13" s="73">
        <f>'OPINI Rinci v1'!BG131</f>
        <v>13</v>
      </c>
      <c r="BK13" s="73">
        <f>'OPINI Rinci v1'!BH131</f>
        <v>3</v>
      </c>
      <c r="BL13" s="73">
        <f>'OPINI Rinci v1'!BI131</f>
        <v>0</v>
      </c>
      <c r="BM13" s="73">
        <f>'OPINI Rinci v1'!BJ131</f>
        <v>16</v>
      </c>
      <c r="BN13" s="75">
        <f>'OPINI Rinci v1'!BK131</f>
        <v>0</v>
      </c>
      <c r="BO13" s="75">
        <f>'OPINI Rinci v1'!BL131</f>
        <v>15</v>
      </c>
      <c r="BP13" s="75">
        <f>'OPINI Rinci v1'!BM131</f>
        <v>0</v>
      </c>
      <c r="BQ13" s="75">
        <f>'OPINI Rinci v1'!BN131</f>
        <v>1</v>
      </c>
      <c r="BR13" s="75">
        <f>'OPINI Rinci v1'!BO131</f>
        <v>16</v>
      </c>
      <c r="BS13" s="75">
        <f>'OPINI Rinci v1'!BP131</f>
        <v>0</v>
      </c>
      <c r="BT13" s="75">
        <f>'OPINI Rinci v1'!BQ131</f>
        <v>15</v>
      </c>
      <c r="BU13" s="75">
        <f>'OPINI Rinci v1'!BR131</f>
        <v>0</v>
      </c>
      <c r="BV13" s="75">
        <f>'OPINI Rinci v1'!BS131</f>
        <v>0</v>
      </c>
      <c r="BW13" s="75">
        <f>'OPINI Rinci v1'!BT131</f>
        <v>15</v>
      </c>
      <c r="BX13" s="75">
        <f>'OPINI Rinci v1'!BU131</f>
        <v>0</v>
      </c>
      <c r="BY13" s="75">
        <f>'OPINI Rinci v1'!BV131</f>
        <v>14</v>
      </c>
      <c r="BZ13" s="75">
        <f>'OPINI Rinci v1'!BW131</f>
        <v>0</v>
      </c>
      <c r="CA13" s="75">
        <f>'OPINI Rinci v1'!BX131</f>
        <v>1</v>
      </c>
      <c r="CB13" s="75">
        <f>'OPINI Rinci v1'!BY131</f>
        <v>15</v>
      </c>
      <c r="CC13" s="75">
        <f>'OPINI Rinci v1'!BZ131</f>
        <v>0</v>
      </c>
      <c r="CD13" s="75">
        <f>'OPINI Rinci v1'!CA131</f>
        <v>10</v>
      </c>
      <c r="CE13" s="75">
        <f>'OPINI Rinci v1'!CB131</f>
        <v>0</v>
      </c>
      <c r="CF13" s="75">
        <f>'OPINI Rinci v1'!CC131</f>
        <v>5</v>
      </c>
      <c r="CG13" s="75">
        <f>'OPINI Rinci v1'!CD131</f>
        <v>15</v>
      </c>
    </row>
    <row r="14" spans="1:85" s="59" customFormat="1" x14ac:dyDescent="0.2">
      <c r="B14" s="60" t="s">
        <v>24</v>
      </c>
      <c r="C14" s="61"/>
      <c r="D14" s="62" t="s">
        <v>174</v>
      </c>
      <c r="E14" s="63"/>
      <c r="F14" s="64">
        <v>8</v>
      </c>
      <c r="G14" s="65">
        <v>8</v>
      </c>
      <c r="H14" s="65">
        <f>'OPINI Rinci v1'!H151</f>
        <v>7</v>
      </c>
      <c r="I14" s="65">
        <f>'OPINI Rinci v1'!I151</f>
        <v>1</v>
      </c>
      <c r="J14" s="65">
        <f>'OPINI Rinci v1'!J151</f>
        <v>0</v>
      </c>
      <c r="K14" s="65">
        <f>'OPINI Rinci v1'!K151</f>
        <v>0</v>
      </c>
      <c r="L14" s="68">
        <f t="shared" ref="L14:L16" si="18">SUM(H14:K14)</f>
        <v>8</v>
      </c>
      <c r="M14" s="65">
        <f>'OPINI Rinci v1'!M151</f>
        <v>4</v>
      </c>
      <c r="N14" s="65">
        <f>'OPINI Rinci v1'!N151</f>
        <v>4</v>
      </c>
      <c r="O14" s="65">
        <f>'OPINI Rinci v1'!O151</f>
        <v>0</v>
      </c>
      <c r="P14" s="65">
        <f>'OPINI Rinci v1'!P151</f>
        <v>0</v>
      </c>
      <c r="Q14" s="68">
        <f t="shared" ref="Q14:Q16" si="19">SUM(M14:P14)</f>
        <v>8</v>
      </c>
      <c r="R14" s="65">
        <f>'OPINI Rinci v1'!R151</f>
        <v>4</v>
      </c>
      <c r="S14" s="65">
        <f>'OPINI Rinci v1'!S151</f>
        <v>4</v>
      </c>
      <c r="T14" s="65">
        <f>'OPINI Rinci v1'!T151</f>
        <v>0</v>
      </c>
      <c r="U14" s="65">
        <f>'OPINI Rinci v1'!U151</f>
        <v>0</v>
      </c>
      <c r="V14" s="68">
        <f t="shared" ref="V14:V16" si="20">SUM(R14:U14)</f>
        <v>8</v>
      </c>
      <c r="W14" s="65">
        <f>'OPINI Rinci v1'!W151</f>
        <v>3</v>
      </c>
      <c r="X14" s="65">
        <f>'OPINI Rinci v1'!X151</f>
        <v>5</v>
      </c>
      <c r="Y14" s="65">
        <f>'OPINI Rinci v1'!Y151</f>
        <v>0</v>
      </c>
      <c r="Z14" s="65">
        <f>'OPINI Rinci v1'!Z151</f>
        <v>0</v>
      </c>
      <c r="AA14" s="68">
        <f t="shared" ref="AA14:AA16" si="21">SUM(W14:Z14)</f>
        <v>8</v>
      </c>
      <c r="AB14" s="65">
        <f>'OPINI Rinci v1'!AB151</f>
        <v>0</v>
      </c>
      <c r="AC14" s="65">
        <f>'OPINI Rinci v1'!AC151</f>
        <v>8</v>
      </c>
      <c r="AD14" s="65">
        <f>'OPINI Rinci v1'!AD151</f>
        <v>0</v>
      </c>
      <c r="AE14" s="65">
        <f>'OPINI Rinci v1'!AE151</f>
        <v>0</v>
      </c>
      <c r="AF14" s="68">
        <f t="shared" ref="AF14:AF16" si="22">SUM(AB14:AE14)</f>
        <v>8</v>
      </c>
      <c r="AG14" s="65">
        <f>'OPINI Rinci v1'!AG151</f>
        <v>1</v>
      </c>
      <c r="AH14" s="65">
        <f>'OPINI Rinci v1'!AH151</f>
        <v>5</v>
      </c>
      <c r="AI14" s="65">
        <f>'OPINI Rinci v1'!AI151</f>
        <v>1</v>
      </c>
      <c r="AJ14" s="65">
        <f>'OPINI Rinci v1'!AJ151</f>
        <v>1</v>
      </c>
      <c r="AK14" s="68">
        <f t="shared" si="10"/>
        <v>8</v>
      </c>
      <c r="AL14" s="65">
        <f>'OPINI Rinci v1'!AL151</f>
        <v>3</v>
      </c>
      <c r="AM14" s="65">
        <f>'OPINI Rinci v1'!AM151</f>
        <v>5</v>
      </c>
      <c r="AN14" s="65">
        <f>'OPINI Rinci v1'!AN151</f>
        <v>0</v>
      </c>
      <c r="AO14" s="65">
        <f>'OPINI Rinci v1'!AO151</f>
        <v>0</v>
      </c>
      <c r="AP14" s="65">
        <f t="shared" si="11"/>
        <v>8</v>
      </c>
      <c r="AQ14" s="71">
        <f>'OPINI Rinci v1'!AQ151</f>
        <v>2</v>
      </c>
      <c r="AR14" s="71">
        <f>'OPINI Rinci v1'!AR151</f>
        <v>6</v>
      </c>
      <c r="AS14" s="71">
        <f>'OPINI Rinci v1'!AS151</f>
        <v>0</v>
      </c>
      <c r="AT14" s="71">
        <f>'OPINI Rinci v1'!AT151</f>
        <v>0</v>
      </c>
      <c r="AU14" s="72">
        <f t="shared" si="12"/>
        <v>8</v>
      </c>
      <c r="AV14" s="71">
        <f t="shared" si="0"/>
        <v>0</v>
      </c>
      <c r="AW14" s="71">
        <f>'OPINI Rinci v1'!AV151</f>
        <v>2</v>
      </c>
      <c r="AX14" s="71">
        <f>'OPINI Rinci v1'!AW151</f>
        <v>6</v>
      </c>
      <c r="AY14" s="71">
        <f>'OPINI Rinci v1'!AX151</f>
        <v>0</v>
      </c>
      <c r="AZ14" s="71">
        <f>'OPINI Rinci v1'!AY151</f>
        <v>0</v>
      </c>
      <c r="BA14" s="71">
        <f t="shared" si="1"/>
        <v>8</v>
      </c>
      <c r="BB14" s="72">
        <f t="shared" si="2"/>
        <v>0</v>
      </c>
      <c r="BC14" s="73">
        <f>'OPINI Rinci v1'!BA151</f>
        <v>0</v>
      </c>
      <c r="BD14" s="73">
        <f>'OPINI Rinci v1'!BB151</f>
        <v>8</v>
      </c>
      <c r="BE14" s="73">
        <f>'OPINI Rinci v1'!BC151</f>
        <v>0</v>
      </c>
      <c r="BF14" s="73">
        <f>'OPINI Rinci v1'!BD151</f>
        <v>0</v>
      </c>
      <c r="BG14" s="74">
        <f t="shared" si="3"/>
        <v>8</v>
      </c>
      <c r="BH14" s="73">
        <f t="shared" si="4"/>
        <v>0</v>
      </c>
      <c r="BI14" s="73">
        <f>'OPINI Rinci v1'!BF151</f>
        <v>0</v>
      </c>
      <c r="BJ14" s="73">
        <f>'OPINI Rinci v1'!BG151</f>
        <v>8</v>
      </c>
      <c r="BK14" s="73">
        <f>'OPINI Rinci v1'!BH151</f>
        <v>0</v>
      </c>
      <c r="BL14" s="73">
        <f>'OPINI Rinci v1'!BI151</f>
        <v>0</v>
      </c>
      <c r="BM14" s="73">
        <f>'OPINI Rinci v1'!BJ151</f>
        <v>8</v>
      </c>
      <c r="BN14" s="75">
        <f>'OPINI Rinci v1'!BK151</f>
        <v>0</v>
      </c>
      <c r="BO14" s="75">
        <f>'OPINI Rinci v1'!BL151</f>
        <v>7</v>
      </c>
      <c r="BP14" s="75">
        <f>'OPINI Rinci v1'!BM151</f>
        <v>0</v>
      </c>
      <c r="BQ14" s="75">
        <f>'OPINI Rinci v1'!BN151</f>
        <v>1</v>
      </c>
      <c r="BR14" s="75">
        <f>'OPINI Rinci v1'!BO151</f>
        <v>8</v>
      </c>
      <c r="BS14" s="75">
        <f>'OPINI Rinci v1'!BP151</f>
        <v>0</v>
      </c>
      <c r="BT14" s="75">
        <f>'OPINI Rinci v1'!BQ151</f>
        <v>8</v>
      </c>
      <c r="BU14" s="75">
        <f>'OPINI Rinci v1'!BR151</f>
        <v>0</v>
      </c>
      <c r="BV14" s="75">
        <f>'OPINI Rinci v1'!BS151</f>
        <v>0</v>
      </c>
      <c r="BW14" s="75">
        <f>'OPINI Rinci v1'!BT151</f>
        <v>8</v>
      </c>
      <c r="BX14" s="75">
        <f>'OPINI Rinci v1'!BU151</f>
        <v>0</v>
      </c>
      <c r="BY14" s="75">
        <f>'OPINI Rinci v1'!BV151</f>
        <v>8</v>
      </c>
      <c r="BZ14" s="75">
        <f>'OPINI Rinci v1'!BW151</f>
        <v>0</v>
      </c>
      <c r="CA14" s="75">
        <f>'OPINI Rinci v1'!BX151</f>
        <v>0</v>
      </c>
      <c r="CB14" s="75">
        <f>'OPINI Rinci v1'!BY151</f>
        <v>8</v>
      </c>
      <c r="CC14" s="75">
        <f>'OPINI Rinci v1'!BZ151</f>
        <v>1</v>
      </c>
      <c r="CD14" s="75">
        <f>'OPINI Rinci v1'!CA151</f>
        <v>5</v>
      </c>
      <c r="CE14" s="75">
        <f>'OPINI Rinci v1'!CB151</f>
        <v>0</v>
      </c>
      <c r="CF14" s="75">
        <f>'OPINI Rinci v1'!CC151</f>
        <v>0</v>
      </c>
      <c r="CG14" s="75">
        <f>'OPINI Rinci v1'!CD151</f>
        <v>6</v>
      </c>
    </row>
    <row r="15" spans="1:85" s="59" customFormat="1" x14ac:dyDescent="0.2">
      <c r="B15" s="60" t="s">
        <v>26</v>
      </c>
      <c r="C15" s="61"/>
      <c r="D15" s="62" t="s">
        <v>185</v>
      </c>
      <c r="E15" s="63"/>
      <c r="F15" s="64">
        <v>11</v>
      </c>
      <c r="G15" s="65">
        <v>11</v>
      </c>
      <c r="H15" s="65">
        <f>'OPINI Rinci v1'!H161</f>
        <v>10</v>
      </c>
      <c r="I15" s="65">
        <f>'OPINI Rinci v1'!I161</f>
        <v>1</v>
      </c>
      <c r="J15" s="65">
        <f>'OPINI Rinci v1'!J161</f>
        <v>0</v>
      </c>
      <c r="K15" s="65">
        <f>'OPINI Rinci v1'!K161</f>
        <v>0</v>
      </c>
      <c r="L15" s="68">
        <f t="shared" si="18"/>
        <v>11</v>
      </c>
      <c r="M15" s="65">
        <f>'OPINI Rinci v1'!M161</f>
        <v>7</v>
      </c>
      <c r="N15" s="65">
        <f>'OPINI Rinci v1'!N161</f>
        <v>4</v>
      </c>
      <c r="O15" s="65">
        <f>'OPINI Rinci v1'!O161</f>
        <v>0</v>
      </c>
      <c r="P15" s="65">
        <f>'OPINI Rinci v1'!P161</f>
        <v>0</v>
      </c>
      <c r="Q15" s="68">
        <f t="shared" si="19"/>
        <v>11</v>
      </c>
      <c r="R15" s="65">
        <f>'OPINI Rinci v1'!R161</f>
        <v>4</v>
      </c>
      <c r="S15" s="65">
        <f>'OPINI Rinci v1'!S161</f>
        <v>7</v>
      </c>
      <c r="T15" s="65">
        <f>'OPINI Rinci v1'!T161</f>
        <v>0</v>
      </c>
      <c r="U15" s="65">
        <f>'OPINI Rinci v1'!U161</f>
        <v>0</v>
      </c>
      <c r="V15" s="68">
        <f t="shared" si="20"/>
        <v>11</v>
      </c>
      <c r="W15" s="65">
        <f>'OPINI Rinci v1'!W161</f>
        <v>2</v>
      </c>
      <c r="X15" s="65">
        <f>'OPINI Rinci v1'!X161</f>
        <v>9</v>
      </c>
      <c r="Y15" s="65">
        <f>'OPINI Rinci v1'!Y161</f>
        <v>0</v>
      </c>
      <c r="Z15" s="65">
        <f>'OPINI Rinci v1'!Z161</f>
        <v>0</v>
      </c>
      <c r="AA15" s="68">
        <f t="shared" si="21"/>
        <v>11</v>
      </c>
      <c r="AB15" s="65">
        <f>'OPINI Rinci v1'!AB161</f>
        <v>2</v>
      </c>
      <c r="AC15" s="65">
        <f>'OPINI Rinci v1'!AC161</f>
        <v>9</v>
      </c>
      <c r="AD15" s="65">
        <f>'OPINI Rinci v1'!AD161</f>
        <v>0</v>
      </c>
      <c r="AE15" s="65">
        <f>'OPINI Rinci v1'!AE161</f>
        <v>0</v>
      </c>
      <c r="AF15" s="68">
        <f t="shared" si="22"/>
        <v>11</v>
      </c>
      <c r="AG15" s="65">
        <f>'OPINI Rinci v1'!AG161</f>
        <v>5</v>
      </c>
      <c r="AH15" s="65">
        <f>'OPINI Rinci v1'!AH161</f>
        <v>5</v>
      </c>
      <c r="AI15" s="65">
        <f>'OPINI Rinci v1'!AI161</f>
        <v>1</v>
      </c>
      <c r="AJ15" s="65">
        <f>'OPINI Rinci v1'!AJ161</f>
        <v>0</v>
      </c>
      <c r="AK15" s="68">
        <f t="shared" si="10"/>
        <v>11</v>
      </c>
      <c r="AL15" s="65">
        <f>'OPINI Rinci v1'!AL161</f>
        <v>6</v>
      </c>
      <c r="AM15" s="65">
        <f>'OPINI Rinci v1'!AM161</f>
        <v>5</v>
      </c>
      <c r="AN15" s="65">
        <f>'OPINI Rinci v1'!AN161</f>
        <v>0</v>
      </c>
      <c r="AO15" s="65">
        <f>'OPINI Rinci v1'!AO161</f>
        <v>0</v>
      </c>
      <c r="AP15" s="65">
        <f t="shared" si="11"/>
        <v>11</v>
      </c>
      <c r="AQ15" s="71">
        <f>'OPINI Rinci v1'!AQ161</f>
        <v>6</v>
      </c>
      <c r="AR15" s="71">
        <f>'OPINI Rinci v1'!AR161</f>
        <v>4</v>
      </c>
      <c r="AS15" s="71">
        <f>'OPINI Rinci v1'!AS161</f>
        <v>0</v>
      </c>
      <c r="AT15" s="71">
        <f>'OPINI Rinci v1'!AT161</f>
        <v>1</v>
      </c>
      <c r="AU15" s="72">
        <f t="shared" si="12"/>
        <v>11</v>
      </c>
      <c r="AV15" s="71">
        <f t="shared" si="0"/>
        <v>0</v>
      </c>
      <c r="AW15" s="71">
        <f>'OPINI Rinci v1'!AV161</f>
        <v>5</v>
      </c>
      <c r="AX15" s="71">
        <f>'OPINI Rinci v1'!AW161</f>
        <v>5</v>
      </c>
      <c r="AY15" s="71">
        <f>'OPINI Rinci v1'!AX161</f>
        <v>1</v>
      </c>
      <c r="AZ15" s="71">
        <f>'OPINI Rinci v1'!AY161</f>
        <v>0</v>
      </c>
      <c r="BA15" s="71">
        <f t="shared" si="1"/>
        <v>11</v>
      </c>
      <c r="BB15" s="72">
        <f t="shared" si="2"/>
        <v>0</v>
      </c>
      <c r="BC15" s="73">
        <f>'OPINI Rinci v1'!BA161</f>
        <v>3</v>
      </c>
      <c r="BD15" s="73">
        <f>'OPINI Rinci v1'!BB161</f>
        <v>8</v>
      </c>
      <c r="BE15" s="73">
        <f>'OPINI Rinci v1'!BC161</f>
        <v>0</v>
      </c>
      <c r="BF15" s="73">
        <f>'OPINI Rinci v1'!BD161</f>
        <v>0</v>
      </c>
      <c r="BG15" s="74">
        <f t="shared" si="3"/>
        <v>11</v>
      </c>
      <c r="BH15" s="73">
        <f t="shared" si="4"/>
        <v>0</v>
      </c>
      <c r="BI15" s="73">
        <f>'OPINI Rinci v1'!BF161</f>
        <v>2</v>
      </c>
      <c r="BJ15" s="73">
        <f>'OPINI Rinci v1'!BG161</f>
        <v>7</v>
      </c>
      <c r="BK15" s="73">
        <f>'OPINI Rinci v1'!BH161</f>
        <v>0</v>
      </c>
      <c r="BL15" s="73">
        <f>'OPINI Rinci v1'!BI161</f>
        <v>2</v>
      </c>
      <c r="BM15" s="73">
        <f>'OPINI Rinci v1'!BJ161</f>
        <v>11</v>
      </c>
      <c r="BN15" s="75">
        <f>'OPINI Rinci v1'!BK161</f>
        <v>1</v>
      </c>
      <c r="BO15" s="75">
        <f>'OPINI Rinci v1'!BL161</f>
        <v>6</v>
      </c>
      <c r="BP15" s="75">
        <f>'OPINI Rinci v1'!BM161</f>
        <v>0</v>
      </c>
      <c r="BQ15" s="75">
        <f>'OPINI Rinci v1'!BN161</f>
        <v>3</v>
      </c>
      <c r="BR15" s="75">
        <f>'OPINI Rinci v1'!BO161</f>
        <v>10</v>
      </c>
      <c r="BS15" s="75">
        <f>'OPINI Rinci v1'!BP161</f>
        <v>0</v>
      </c>
      <c r="BT15" s="75">
        <f>'OPINI Rinci v1'!BQ161</f>
        <v>10</v>
      </c>
      <c r="BU15" s="75">
        <f>'OPINI Rinci v1'!BR161</f>
        <v>0</v>
      </c>
      <c r="BV15" s="75">
        <f>'OPINI Rinci v1'!BS161</f>
        <v>0</v>
      </c>
      <c r="BW15" s="75">
        <f>'OPINI Rinci v1'!BT161</f>
        <v>10</v>
      </c>
      <c r="BX15" s="75">
        <f>'OPINI Rinci v1'!BU161</f>
        <v>0</v>
      </c>
      <c r="BY15" s="75">
        <f>'OPINI Rinci v1'!BV161</f>
        <v>7</v>
      </c>
      <c r="BZ15" s="75">
        <f>'OPINI Rinci v1'!BW161</f>
        <v>0</v>
      </c>
      <c r="CA15" s="75">
        <f>'OPINI Rinci v1'!BX161</f>
        <v>3</v>
      </c>
      <c r="CB15" s="75">
        <f>'OPINI Rinci v1'!BY161</f>
        <v>10</v>
      </c>
      <c r="CC15" s="75">
        <f>'OPINI Rinci v1'!BZ161</f>
        <v>0</v>
      </c>
      <c r="CD15" s="75">
        <f>'OPINI Rinci v1'!CA161</f>
        <v>5</v>
      </c>
      <c r="CE15" s="75">
        <f>'OPINI Rinci v1'!CB161</f>
        <v>0</v>
      </c>
      <c r="CF15" s="75">
        <f>'OPINI Rinci v1'!CC161</f>
        <v>1</v>
      </c>
      <c r="CG15" s="75">
        <f>'OPINI Rinci v1'!CD161</f>
        <v>6</v>
      </c>
    </row>
    <row r="16" spans="1:85" s="59" customFormat="1" x14ac:dyDescent="0.2">
      <c r="B16" s="60" t="s">
        <v>28</v>
      </c>
      <c r="C16" s="61"/>
      <c r="D16" s="62" t="s">
        <v>198</v>
      </c>
      <c r="E16" s="63"/>
      <c r="F16" s="64">
        <v>15</v>
      </c>
      <c r="G16" s="65">
        <v>16</v>
      </c>
      <c r="H16" s="65">
        <f>'OPINI Rinci v1'!H174</f>
        <v>14</v>
      </c>
      <c r="I16" s="65">
        <f>'OPINI Rinci v1'!I174</f>
        <v>2</v>
      </c>
      <c r="J16" s="65">
        <f>'OPINI Rinci v1'!J174</f>
        <v>0</v>
      </c>
      <c r="K16" s="65">
        <f>'OPINI Rinci v1'!K174</f>
        <v>0</v>
      </c>
      <c r="L16" s="68">
        <f t="shared" si="18"/>
        <v>16</v>
      </c>
      <c r="M16" s="65">
        <f>'OPINI Rinci v1'!M174</f>
        <v>14</v>
      </c>
      <c r="N16" s="65">
        <f>'OPINI Rinci v1'!N174</f>
        <v>2</v>
      </c>
      <c r="O16" s="65">
        <f>'OPINI Rinci v1'!O174</f>
        <v>0</v>
      </c>
      <c r="P16" s="65">
        <f>'OPINI Rinci v1'!P174</f>
        <v>0</v>
      </c>
      <c r="Q16" s="68">
        <f t="shared" si="19"/>
        <v>16</v>
      </c>
      <c r="R16" s="65">
        <f>'OPINI Rinci v1'!R174</f>
        <v>14</v>
      </c>
      <c r="S16" s="65">
        <f>'OPINI Rinci v1'!S174</f>
        <v>2</v>
      </c>
      <c r="T16" s="65">
        <f>'OPINI Rinci v1'!T174</f>
        <v>0</v>
      </c>
      <c r="U16" s="65">
        <f>'OPINI Rinci v1'!U174</f>
        <v>0</v>
      </c>
      <c r="V16" s="68">
        <f t="shared" si="20"/>
        <v>16</v>
      </c>
      <c r="W16" s="65">
        <f>'OPINI Rinci v1'!W174</f>
        <v>13</v>
      </c>
      <c r="X16" s="65">
        <f>'OPINI Rinci v1'!X174</f>
        <v>3</v>
      </c>
      <c r="Y16" s="65">
        <f>'OPINI Rinci v1'!Y174</f>
        <v>0</v>
      </c>
      <c r="Z16" s="65">
        <f>'OPINI Rinci v1'!Z174</f>
        <v>0</v>
      </c>
      <c r="AA16" s="68">
        <f t="shared" si="21"/>
        <v>16</v>
      </c>
      <c r="AB16" s="65">
        <f>'OPINI Rinci v1'!AB174</f>
        <v>11</v>
      </c>
      <c r="AC16" s="65">
        <f>'OPINI Rinci v1'!AC174</f>
        <v>4</v>
      </c>
      <c r="AD16" s="65">
        <f>'OPINI Rinci v1'!AD174</f>
        <v>0</v>
      </c>
      <c r="AE16" s="65">
        <f>'OPINI Rinci v1'!AE174</f>
        <v>1</v>
      </c>
      <c r="AF16" s="68">
        <f t="shared" si="22"/>
        <v>16</v>
      </c>
      <c r="AG16" s="65">
        <f>'OPINI Rinci v1'!AG174</f>
        <v>9</v>
      </c>
      <c r="AH16" s="65">
        <f>'OPINI Rinci v1'!AH174</f>
        <v>6</v>
      </c>
      <c r="AI16" s="65">
        <f>'OPINI Rinci v1'!AI174</f>
        <v>0</v>
      </c>
      <c r="AJ16" s="65">
        <f>'OPINI Rinci v1'!AJ174</f>
        <v>1</v>
      </c>
      <c r="AK16" s="68">
        <f t="shared" si="10"/>
        <v>16</v>
      </c>
      <c r="AL16" s="65">
        <f>'OPINI Rinci v1'!AL174</f>
        <v>5</v>
      </c>
      <c r="AM16" s="65">
        <f>'OPINI Rinci v1'!AM174</f>
        <v>9</v>
      </c>
      <c r="AN16" s="65">
        <f>'OPINI Rinci v1'!AN174</f>
        <v>1</v>
      </c>
      <c r="AO16" s="65">
        <f>'OPINI Rinci v1'!AO174</f>
        <v>0</v>
      </c>
      <c r="AP16" s="65">
        <f t="shared" si="11"/>
        <v>15</v>
      </c>
      <c r="AQ16" s="71">
        <f>'OPINI Rinci v1'!AQ174</f>
        <v>7</v>
      </c>
      <c r="AR16" s="71">
        <f>'OPINI Rinci v1'!AR174</f>
        <v>6</v>
      </c>
      <c r="AS16" s="71">
        <f>'OPINI Rinci v1'!AS174</f>
        <v>1</v>
      </c>
      <c r="AT16" s="71">
        <f>'OPINI Rinci v1'!AT174</f>
        <v>1</v>
      </c>
      <c r="AU16" s="72">
        <f t="shared" si="12"/>
        <v>15</v>
      </c>
      <c r="AV16" s="71">
        <f t="shared" si="0"/>
        <v>0</v>
      </c>
      <c r="AW16" s="71">
        <f>'OPINI Rinci v1'!AV174</f>
        <v>7</v>
      </c>
      <c r="AX16" s="71">
        <f>'OPINI Rinci v1'!AW174</f>
        <v>7</v>
      </c>
      <c r="AY16" s="71">
        <f>'OPINI Rinci v1'!AX174</f>
        <v>0</v>
      </c>
      <c r="AZ16" s="71">
        <f>'OPINI Rinci v1'!AY174</f>
        <v>1</v>
      </c>
      <c r="BA16" s="71">
        <f t="shared" si="1"/>
        <v>15</v>
      </c>
      <c r="BB16" s="72">
        <f t="shared" si="2"/>
        <v>0</v>
      </c>
      <c r="BC16" s="73">
        <f>'OPINI Rinci v1'!BA174</f>
        <v>5</v>
      </c>
      <c r="BD16" s="73">
        <f>'OPINI Rinci v1'!BB174</f>
        <v>7</v>
      </c>
      <c r="BE16" s="73">
        <f>'OPINI Rinci v1'!BC174</f>
        <v>0</v>
      </c>
      <c r="BF16" s="73">
        <f>'OPINI Rinci v1'!BD174</f>
        <v>3</v>
      </c>
      <c r="BG16" s="74">
        <f t="shared" si="3"/>
        <v>15</v>
      </c>
      <c r="BH16" s="73">
        <f t="shared" si="4"/>
        <v>0</v>
      </c>
      <c r="BI16" s="73">
        <f>'OPINI Rinci v1'!BF174</f>
        <v>0</v>
      </c>
      <c r="BJ16" s="73">
        <f>'OPINI Rinci v1'!BG174</f>
        <v>10</v>
      </c>
      <c r="BK16" s="73">
        <f>'OPINI Rinci v1'!BH174</f>
        <v>0</v>
      </c>
      <c r="BL16" s="73">
        <f>'OPINI Rinci v1'!BI174</f>
        <v>2</v>
      </c>
      <c r="BM16" s="73">
        <f>'OPINI Rinci v1'!BJ174</f>
        <v>12</v>
      </c>
      <c r="BN16" s="75">
        <f>'OPINI Rinci v1'!BK174</f>
        <v>0</v>
      </c>
      <c r="BO16" s="75">
        <f>'OPINI Rinci v1'!BL174</f>
        <v>8</v>
      </c>
      <c r="BP16" s="75">
        <f>'OPINI Rinci v1'!BM174</f>
        <v>0</v>
      </c>
      <c r="BQ16" s="75">
        <f>'OPINI Rinci v1'!BN174</f>
        <v>3</v>
      </c>
      <c r="BR16" s="75">
        <f>'OPINI Rinci v1'!BO174</f>
        <v>11</v>
      </c>
      <c r="BS16" s="75">
        <f>'OPINI Rinci v1'!BP174</f>
        <v>0</v>
      </c>
      <c r="BT16" s="75">
        <f>'OPINI Rinci v1'!BQ174</f>
        <v>11</v>
      </c>
      <c r="BU16" s="75">
        <f>'OPINI Rinci v1'!BR174</f>
        <v>0</v>
      </c>
      <c r="BV16" s="75">
        <f>'OPINI Rinci v1'!BS174</f>
        <v>0</v>
      </c>
      <c r="BW16" s="75">
        <f>'OPINI Rinci v1'!BT174</f>
        <v>11</v>
      </c>
      <c r="BX16" s="75">
        <f>'OPINI Rinci v1'!BU174</f>
        <v>0</v>
      </c>
      <c r="BY16" s="75">
        <f>'OPINI Rinci v1'!BV174</f>
        <v>11</v>
      </c>
      <c r="BZ16" s="75">
        <f>'OPINI Rinci v1'!BW174</f>
        <v>0</v>
      </c>
      <c r="CA16" s="75">
        <f>'OPINI Rinci v1'!BX174</f>
        <v>0</v>
      </c>
      <c r="CB16" s="75">
        <f>'OPINI Rinci v1'!BY174</f>
        <v>11</v>
      </c>
      <c r="CC16" s="75">
        <f>'OPINI Rinci v1'!BZ174</f>
        <v>0</v>
      </c>
      <c r="CD16" s="75">
        <f>'OPINI Rinci v1'!CA174</f>
        <v>8</v>
      </c>
      <c r="CE16" s="75">
        <f>'OPINI Rinci v1'!CB174</f>
        <v>0</v>
      </c>
      <c r="CF16" s="75">
        <f>'OPINI Rinci v1'!CC174</f>
        <v>3</v>
      </c>
      <c r="CG16" s="75">
        <f>'OPINI Rinci v1'!CD174</f>
        <v>11</v>
      </c>
    </row>
    <row r="17" spans="2:85" s="59" customFormat="1" x14ac:dyDescent="0.25">
      <c r="B17" s="60" t="s">
        <v>30</v>
      </c>
      <c r="C17" s="61"/>
      <c r="D17" s="62" t="s">
        <v>215</v>
      </c>
      <c r="E17" s="63"/>
      <c r="F17" s="79">
        <v>1</v>
      </c>
      <c r="G17" s="80">
        <v>1</v>
      </c>
      <c r="H17" s="80">
        <f>'OPINI Rinci v1'!H192</f>
        <v>1</v>
      </c>
      <c r="I17" s="80">
        <f>'OPINI Rinci v1'!I192</f>
        <v>0</v>
      </c>
      <c r="J17" s="80">
        <f>'OPINI Rinci v1'!J192</f>
        <v>0</v>
      </c>
      <c r="K17" s="80">
        <f>'OPINI Rinci v1'!K192</f>
        <v>0</v>
      </c>
      <c r="L17" s="81">
        <f>'OPINI Rinci v1'!L192</f>
        <v>1</v>
      </c>
      <c r="M17" s="80">
        <f>'OPINI Rinci v1'!M192</f>
        <v>1</v>
      </c>
      <c r="N17" s="80">
        <f>'OPINI Rinci v1'!N192</f>
        <v>0</v>
      </c>
      <c r="O17" s="80">
        <f>'OPINI Rinci v1'!O192</f>
        <v>0</v>
      </c>
      <c r="P17" s="80">
        <f>'OPINI Rinci v1'!P192</f>
        <v>0</v>
      </c>
      <c r="Q17" s="81">
        <f>'OPINI Rinci v1'!Q192</f>
        <v>1</v>
      </c>
      <c r="R17" s="80">
        <f>'OPINI Rinci v1'!R192</f>
        <v>1</v>
      </c>
      <c r="S17" s="80">
        <f>'OPINI Rinci v1'!S192</f>
        <v>0</v>
      </c>
      <c r="T17" s="80">
        <f>'OPINI Rinci v1'!T192</f>
        <v>0</v>
      </c>
      <c r="U17" s="80">
        <f>'OPINI Rinci v1'!U192</f>
        <v>0</v>
      </c>
      <c r="V17" s="81">
        <f>'OPINI Rinci v1'!V192</f>
        <v>1</v>
      </c>
      <c r="W17" s="80">
        <f>'OPINI Rinci v1'!W192</f>
        <v>0</v>
      </c>
      <c r="X17" s="80">
        <f>'OPINI Rinci v1'!X192</f>
        <v>1</v>
      </c>
      <c r="Y17" s="80">
        <f>'OPINI Rinci v1'!Y192</f>
        <v>0</v>
      </c>
      <c r="Z17" s="80">
        <f>'OPINI Rinci v1'!Z192</f>
        <v>0</v>
      </c>
      <c r="AA17" s="81">
        <f>'OPINI Rinci v1'!AA192</f>
        <v>1</v>
      </c>
      <c r="AB17" s="80">
        <f>'OPINI Rinci v1'!AB192</f>
        <v>0</v>
      </c>
      <c r="AC17" s="80">
        <f>'OPINI Rinci v1'!AC192</f>
        <v>1</v>
      </c>
      <c r="AD17" s="80">
        <f>'OPINI Rinci v1'!AD192</f>
        <v>0</v>
      </c>
      <c r="AE17" s="80">
        <f>'OPINI Rinci v1'!AE192</f>
        <v>0</v>
      </c>
      <c r="AF17" s="81">
        <f>'OPINI Rinci v1'!AF192</f>
        <v>1</v>
      </c>
      <c r="AG17" s="80">
        <f>'OPINI Rinci v1'!AG192</f>
        <v>0</v>
      </c>
      <c r="AH17" s="80">
        <f>'OPINI Rinci v1'!AH192</f>
        <v>1</v>
      </c>
      <c r="AI17" s="80">
        <f>'OPINI Rinci v1'!AI192</f>
        <v>0</v>
      </c>
      <c r="AJ17" s="80">
        <f>'OPINI Rinci v1'!AJ192</f>
        <v>0</v>
      </c>
      <c r="AK17" s="81">
        <f>'OPINI Rinci v1'!AK192</f>
        <v>1</v>
      </c>
      <c r="AL17" s="80">
        <f>'OPINI Rinci v1'!AL192</f>
        <v>0</v>
      </c>
      <c r="AM17" s="80">
        <f>'OPINI Rinci v1'!AM192</f>
        <v>1</v>
      </c>
      <c r="AN17" s="80">
        <f>'OPINI Rinci v1'!AN192</f>
        <v>0</v>
      </c>
      <c r="AO17" s="80">
        <f>'OPINI Rinci v1'!AO192</f>
        <v>0</v>
      </c>
      <c r="AP17" s="80">
        <f>'OPINI Rinci v1'!AP192</f>
        <v>1</v>
      </c>
      <c r="AQ17" s="71">
        <f>'OPINI Rinci v1'!AQ192</f>
        <v>1</v>
      </c>
      <c r="AR17" s="71">
        <f>'OPINI Rinci v1'!AR192</f>
        <v>0</v>
      </c>
      <c r="AS17" s="71">
        <f>'OPINI Rinci v1'!AS192</f>
        <v>0</v>
      </c>
      <c r="AT17" s="71">
        <f>'OPINI Rinci v1'!AT192</f>
        <v>0</v>
      </c>
      <c r="AU17" s="71">
        <f>'OPINI Rinci v1'!AU192</f>
        <v>1</v>
      </c>
      <c r="AV17" s="71">
        <f t="shared" si="0"/>
        <v>0</v>
      </c>
      <c r="AW17" s="71">
        <f>'OPINI Rinci v1'!AV192</f>
        <v>1</v>
      </c>
      <c r="AX17" s="71">
        <f>'OPINI Rinci v1'!AW192</f>
        <v>0</v>
      </c>
      <c r="AY17" s="71">
        <f>'OPINI Rinci v1'!AX195</f>
        <v>0</v>
      </c>
      <c r="AZ17" s="71">
        <f>'OPINI Rinci v1'!AY195</f>
        <v>0</v>
      </c>
      <c r="BA17" s="71">
        <f t="shared" si="1"/>
        <v>1</v>
      </c>
      <c r="BB17" s="72">
        <f t="shared" si="2"/>
        <v>0</v>
      </c>
      <c r="BC17" s="73">
        <v>0</v>
      </c>
      <c r="BD17" s="73">
        <v>1</v>
      </c>
      <c r="BE17" s="73">
        <v>0</v>
      </c>
      <c r="BF17" s="73">
        <v>0</v>
      </c>
      <c r="BG17" s="74">
        <f t="shared" si="3"/>
        <v>1</v>
      </c>
      <c r="BH17" s="73">
        <f t="shared" si="4"/>
        <v>0</v>
      </c>
      <c r="BI17" s="73">
        <f>'OPINI Rinci v1'!BF192</f>
        <v>0</v>
      </c>
      <c r="BJ17" s="73">
        <f>'OPINI Rinci v1'!BG192</f>
        <v>1</v>
      </c>
      <c r="BK17" s="73">
        <f>'OPINI Rinci v1'!BH192</f>
        <v>0</v>
      </c>
      <c r="BL17" s="73">
        <f>'OPINI Rinci v1'!BI192</f>
        <v>0</v>
      </c>
      <c r="BM17" s="73">
        <f>'OPINI Rinci v1'!BJ192</f>
        <v>1</v>
      </c>
      <c r="BN17" s="75">
        <f>'OPINI Rinci v1'!BK192</f>
        <v>0</v>
      </c>
      <c r="BO17" s="75">
        <f>'OPINI Rinci v1'!BL192</f>
        <v>1</v>
      </c>
      <c r="BP17" s="75">
        <f>'OPINI Rinci v1'!BM192</f>
        <v>0</v>
      </c>
      <c r="BQ17" s="75">
        <f>'OPINI Rinci v1'!BN192</f>
        <v>0</v>
      </c>
      <c r="BR17" s="75">
        <f>'OPINI Rinci v1'!BO192</f>
        <v>1</v>
      </c>
      <c r="BS17" s="75">
        <f>'OPINI Rinci v1'!BP192</f>
        <v>0</v>
      </c>
      <c r="BT17" s="75">
        <f>'OPINI Rinci v1'!BQ192</f>
        <v>0</v>
      </c>
      <c r="BU17" s="75">
        <f>'OPINI Rinci v1'!BR192</f>
        <v>0</v>
      </c>
      <c r="BV17" s="75">
        <f>'OPINI Rinci v1'!BS192</f>
        <v>1</v>
      </c>
      <c r="BW17" s="75">
        <f>'OPINI Rinci v1'!BT192</f>
        <v>1</v>
      </c>
      <c r="BX17" s="75">
        <f>'OPINI Rinci v1'!BU192</f>
        <v>0</v>
      </c>
      <c r="BY17" s="75">
        <f>'OPINI Rinci v1'!BV192</f>
        <v>1</v>
      </c>
      <c r="BZ17" s="75">
        <f>'OPINI Rinci v1'!BW192</f>
        <v>0</v>
      </c>
      <c r="CA17" s="75">
        <f>'OPINI Rinci v1'!BX192</f>
        <v>0</v>
      </c>
      <c r="CB17" s="75">
        <f>'OPINI Rinci v1'!BY192</f>
        <v>1</v>
      </c>
      <c r="CC17" s="75">
        <f>'OPINI Rinci v1'!BZ192</f>
        <v>0</v>
      </c>
      <c r="CD17" s="75">
        <f>'OPINI Rinci v1'!CA192</f>
        <v>1</v>
      </c>
      <c r="CE17" s="75">
        <f>'OPINI Rinci v1'!CB192</f>
        <v>0</v>
      </c>
      <c r="CF17" s="75">
        <f>'OPINI Rinci v1'!CC192</f>
        <v>0</v>
      </c>
      <c r="CG17" s="75">
        <f>'OPINI Rinci v1'!CD192</f>
        <v>1</v>
      </c>
    </row>
    <row r="18" spans="2:85" s="59" customFormat="1" x14ac:dyDescent="0.2">
      <c r="B18" s="60" t="s">
        <v>32</v>
      </c>
      <c r="C18" s="77"/>
      <c r="D18" s="62" t="s">
        <v>218</v>
      </c>
      <c r="E18" s="78"/>
      <c r="F18" s="64">
        <v>27</v>
      </c>
      <c r="G18" s="65">
        <v>28</v>
      </c>
      <c r="H18" s="65">
        <f>'OPINI Rinci v1'!H195</f>
        <v>28</v>
      </c>
      <c r="I18" s="65">
        <f>'OPINI Rinci v1'!I195</f>
        <v>0</v>
      </c>
      <c r="J18" s="65">
        <f>'OPINI Rinci v1'!J195</f>
        <v>0</v>
      </c>
      <c r="K18" s="65">
        <f>'OPINI Rinci v1'!K195</f>
        <v>0</v>
      </c>
      <c r="L18" s="68">
        <f t="shared" ref="L18" si="23">SUM(H18:K18)</f>
        <v>28</v>
      </c>
      <c r="M18" s="65">
        <f>'OPINI Rinci v1'!M195</f>
        <v>25</v>
      </c>
      <c r="N18" s="65">
        <f>'OPINI Rinci v1'!N195</f>
        <v>3</v>
      </c>
      <c r="O18" s="65">
        <f>'OPINI Rinci v1'!O195</f>
        <v>0</v>
      </c>
      <c r="P18" s="65">
        <f>'OPINI Rinci v1'!P195</f>
        <v>0</v>
      </c>
      <c r="Q18" s="68">
        <f t="shared" ref="Q18" si="24">SUM(M18:P18)</f>
        <v>28</v>
      </c>
      <c r="R18" s="65">
        <f>'OPINI Rinci v1'!R195</f>
        <v>25</v>
      </c>
      <c r="S18" s="65">
        <f>'OPINI Rinci v1'!S195</f>
        <v>3</v>
      </c>
      <c r="T18" s="65">
        <f>'OPINI Rinci v1'!T195</f>
        <v>0</v>
      </c>
      <c r="U18" s="65">
        <f>'OPINI Rinci v1'!U195</f>
        <v>0</v>
      </c>
      <c r="V18" s="68">
        <f t="shared" ref="V18" si="25">SUM(R18:U18)</f>
        <v>28</v>
      </c>
      <c r="W18" s="65">
        <f>'OPINI Rinci v1'!W195</f>
        <v>25</v>
      </c>
      <c r="X18" s="65">
        <f>'OPINI Rinci v1'!X195</f>
        <v>3</v>
      </c>
      <c r="Y18" s="65">
        <f>'OPINI Rinci v1'!Y195</f>
        <v>0</v>
      </c>
      <c r="Z18" s="65">
        <f>'OPINI Rinci v1'!Z195</f>
        <v>0</v>
      </c>
      <c r="AA18" s="68">
        <f t="shared" ref="AA18" si="26">SUM(W18:Z18)</f>
        <v>28</v>
      </c>
      <c r="AB18" s="65">
        <f>'OPINI Rinci v1'!AB195</f>
        <v>20</v>
      </c>
      <c r="AC18" s="65">
        <f>'OPINI Rinci v1'!AC195</f>
        <v>7</v>
      </c>
      <c r="AD18" s="65">
        <f>'OPINI Rinci v1'!AD195</f>
        <v>0</v>
      </c>
      <c r="AE18" s="65">
        <f>'OPINI Rinci v1'!AE195</f>
        <v>1</v>
      </c>
      <c r="AF18" s="68">
        <f t="shared" ref="AF18" si="27">SUM(AB18:AE18)</f>
        <v>28</v>
      </c>
      <c r="AG18" s="65">
        <f>'OPINI Rinci v1'!AG195</f>
        <v>13</v>
      </c>
      <c r="AH18" s="65">
        <f>'OPINI Rinci v1'!AH195</f>
        <v>14</v>
      </c>
      <c r="AI18" s="65">
        <f>'OPINI Rinci v1'!AI195</f>
        <v>0</v>
      </c>
      <c r="AJ18" s="65">
        <f>'OPINI Rinci v1'!AJ195</f>
        <v>1</v>
      </c>
      <c r="AK18" s="68">
        <f t="shared" ref="AK18:AK40" si="28">SUM(AG18:AJ18)</f>
        <v>28</v>
      </c>
      <c r="AL18" s="65">
        <f>'OPINI Rinci v1'!AL195</f>
        <v>6</v>
      </c>
      <c r="AM18" s="65">
        <f>'OPINI Rinci v1'!AM195</f>
        <v>19</v>
      </c>
      <c r="AN18" s="65">
        <f>'OPINI Rinci v1'!AN195</f>
        <v>0</v>
      </c>
      <c r="AO18" s="65">
        <f>'OPINI Rinci v1'!AO195</f>
        <v>2</v>
      </c>
      <c r="AP18" s="65">
        <f t="shared" ref="AP18:AP40" si="29">SUM(AL18:AO18)</f>
        <v>27</v>
      </c>
      <c r="AQ18" s="71">
        <f>'OPINI Rinci v1'!AQ195</f>
        <v>3</v>
      </c>
      <c r="AR18" s="71">
        <f>'OPINI Rinci v1'!AR195</f>
        <v>24</v>
      </c>
      <c r="AS18" s="71">
        <f>'OPINI Rinci v1'!AS195</f>
        <v>0</v>
      </c>
      <c r="AT18" s="71">
        <f>'OPINI Rinci v1'!AT195</f>
        <v>0</v>
      </c>
      <c r="AU18" s="72">
        <f t="shared" ref="AU18:AU40" si="30">SUM(AQ18:AT18)</f>
        <v>27</v>
      </c>
      <c r="AV18" s="71">
        <f t="shared" si="0"/>
        <v>0</v>
      </c>
      <c r="AW18" s="71">
        <f>'OPINI Rinci v1'!AV195</f>
        <v>3</v>
      </c>
      <c r="AX18" s="71">
        <f>'OPINI Rinci v1'!AW195</f>
        <v>24</v>
      </c>
      <c r="AY18" s="71">
        <f>'OPINI Rinci v1'!AX195</f>
        <v>0</v>
      </c>
      <c r="AZ18" s="71">
        <f>'OPINI Rinci v1'!AY195</f>
        <v>0</v>
      </c>
      <c r="BA18" s="71">
        <f t="shared" si="1"/>
        <v>27</v>
      </c>
      <c r="BB18" s="72">
        <f t="shared" si="2"/>
        <v>0</v>
      </c>
      <c r="BC18" s="73">
        <f>'OPINI Rinci v1'!BA195</f>
        <v>0</v>
      </c>
      <c r="BD18" s="73">
        <f>'OPINI Rinci v1'!BB195</f>
        <v>26</v>
      </c>
      <c r="BE18" s="73">
        <f>'OPINI Rinci v1'!BC195</f>
        <v>0</v>
      </c>
      <c r="BF18" s="73">
        <f>'OPINI Rinci v1'!BD195</f>
        <v>1</v>
      </c>
      <c r="BG18" s="74">
        <f t="shared" si="3"/>
        <v>27</v>
      </c>
      <c r="BH18" s="73">
        <f t="shared" si="4"/>
        <v>0</v>
      </c>
      <c r="BI18" s="73">
        <f>'OPINI Rinci v1'!BF195</f>
        <v>0</v>
      </c>
      <c r="BJ18" s="73">
        <f>'OPINI Rinci v1'!BG195</f>
        <v>23</v>
      </c>
      <c r="BK18" s="73">
        <f>'OPINI Rinci v1'!BH195</f>
        <v>0</v>
      </c>
      <c r="BL18" s="73">
        <f>'OPINI Rinci v1'!BI195</f>
        <v>4</v>
      </c>
      <c r="BM18" s="73">
        <f>'OPINI Rinci v1'!BJ195</f>
        <v>27</v>
      </c>
      <c r="BN18" s="75">
        <f>'OPINI Rinci v1'!BK195</f>
        <v>0</v>
      </c>
      <c r="BO18" s="75">
        <f>'OPINI Rinci v1'!BL195</f>
        <v>26</v>
      </c>
      <c r="BP18" s="75">
        <f>'OPINI Rinci v1'!BM195</f>
        <v>0</v>
      </c>
      <c r="BQ18" s="75">
        <f>'OPINI Rinci v1'!BN195</f>
        <v>1</v>
      </c>
      <c r="BR18" s="75">
        <f>'OPINI Rinci v1'!BO195</f>
        <v>27</v>
      </c>
      <c r="BS18" s="75">
        <f>'OPINI Rinci v1'!BP195</f>
        <v>1</v>
      </c>
      <c r="BT18" s="75">
        <f>'OPINI Rinci v1'!BQ195</f>
        <v>18</v>
      </c>
      <c r="BU18" s="75">
        <f>'OPINI Rinci v1'!BR195</f>
        <v>0</v>
      </c>
      <c r="BV18" s="75">
        <f>'OPINI Rinci v1'!BS195</f>
        <v>7</v>
      </c>
      <c r="BW18" s="75">
        <f>'OPINI Rinci v1'!BT195</f>
        <v>26</v>
      </c>
      <c r="BX18" s="75">
        <f>'OPINI Rinci v1'!BU195</f>
        <v>0</v>
      </c>
      <c r="BY18" s="75">
        <f>'OPINI Rinci v1'!BV195</f>
        <v>26</v>
      </c>
      <c r="BZ18" s="75">
        <f>'OPINI Rinci v1'!BW195</f>
        <v>0</v>
      </c>
      <c r="CA18" s="75">
        <f>'OPINI Rinci v1'!BX195</f>
        <v>0</v>
      </c>
      <c r="CB18" s="75">
        <f>'OPINI Rinci v1'!BY195</f>
        <v>26</v>
      </c>
      <c r="CC18" s="75">
        <f>'OPINI Rinci v1'!BZ195</f>
        <v>0</v>
      </c>
      <c r="CD18" s="75">
        <f>'OPINI Rinci v1'!CA195</f>
        <v>23</v>
      </c>
      <c r="CE18" s="75">
        <f>'OPINI Rinci v1'!CB195</f>
        <v>0</v>
      </c>
      <c r="CF18" s="75">
        <f>'OPINI Rinci v1'!CC195</f>
        <v>0</v>
      </c>
      <c r="CG18" s="75">
        <f>'OPINI Rinci v1'!CD195</f>
        <v>23</v>
      </c>
    </row>
    <row r="19" spans="2:85" s="59" customFormat="1" x14ac:dyDescent="0.2">
      <c r="B19" s="60" t="s">
        <v>34</v>
      </c>
      <c r="C19" s="61"/>
      <c r="D19" s="62" t="s">
        <v>247</v>
      </c>
      <c r="E19" s="63"/>
      <c r="F19" s="64">
        <v>9</v>
      </c>
      <c r="G19" s="65">
        <v>9</v>
      </c>
      <c r="H19" s="65">
        <f>'OPINI Rinci v1'!H225</f>
        <v>9</v>
      </c>
      <c r="I19" s="65">
        <f>'OPINI Rinci v1'!I225</f>
        <v>0</v>
      </c>
      <c r="J19" s="65">
        <f>'OPINI Rinci v1'!J225</f>
        <v>0</v>
      </c>
      <c r="K19" s="65">
        <f>'OPINI Rinci v1'!K225</f>
        <v>0</v>
      </c>
      <c r="L19" s="68">
        <f>SUM(H19:K19)</f>
        <v>9</v>
      </c>
      <c r="M19" s="65">
        <f>'OPINI Rinci v1'!M225</f>
        <v>9</v>
      </c>
      <c r="N19" s="65">
        <f>'OPINI Rinci v1'!N225</f>
        <v>0</v>
      </c>
      <c r="O19" s="65">
        <f>'OPINI Rinci v1'!O225</f>
        <v>0</v>
      </c>
      <c r="P19" s="65">
        <f>'OPINI Rinci v1'!P225</f>
        <v>0</v>
      </c>
      <c r="Q19" s="68">
        <f>SUM(M19:P19)</f>
        <v>9</v>
      </c>
      <c r="R19" s="65">
        <f>'OPINI Rinci v1'!R225</f>
        <v>9</v>
      </c>
      <c r="S19" s="65">
        <f>'OPINI Rinci v1'!S225</f>
        <v>0</v>
      </c>
      <c r="T19" s="65">
        <f>'OPINI Rinci v1'!T225</f>
        <v>0</v>
      </c>
      <c r="U19" s="65">
        <f>'OPINI Rinci v1'!U225</f>
        <v>0</v>
      </c>
      <c r="V19" s="68">
        <f>SUM(R19:U19)</f>
        <v>9</v>
      </c>
      <c r="W19" s="65">
        <f>'OPINI Rinci v1'!W225</f>
        <v>8</v>
      </c>
      <c r="X19" s="65">
        <f>'OPINI Rinci v1'!X225</f>
        <v>1</v>
      </c>
      <c r="Y19" s="65">
        <f>'OPINI Rinci v1'!Y225</f>
        <v>0</v>
      </c>
      <c r="Z19" s="65">
        <f>'OPINI Rinci v1'!Z225</f>
        <v>0</v>
      </c>
      <c r="AA19" s="68">
        <f>SUM(W19:Z19)</f>
        <v>9</v>
      </c>
      <c r="AB19" s="65">
        <f>'OPINI Rinci v1'!AB225</f>
        <v>6</v>
      </c>
      <c r="AC19" s="65">
        <f>'OPINI Rinci v1'!AC225</f>
        <v>3</v>
      </c>
      <c r="AD19" s="65">
        <f>'OPINI Rinci v1'!AD225</f>
        <v>0</v>
      </c>
      <c r="AE19" s="65">
        <f>'OPINI Rinci v1'!AE225</f>
        <v>0</v>
      </c>
      <c r="AF19" s="68">
        <f>SUM(AB19:AE19)</f>
        <v>9</v>
      </c>
      <c r="AG19" s="65">
        <f>'OPINI Rinci v1'!AG225</f>
        <v>4</v>
      </c>
      <c r="AH19" s="65">
        <f>'OPINI Rinci v1'!AH225</f>
        <v>3</v>
      </c>
      <c r="AI19" s="65">
        <f>'OPINI Rinci v1'!AI225</f>
        <v>0</v>
      </c>
      <c r="AJ19" s="65">
        <f>'OPINI Rinci v1'!AJ225</f>
        <v>2</v>
      </c>
      <c r="AK19" s="68">
        <f>SUM(AG19:AJ19)</f>
        <v>9</v>
      </c>
      <c r="AL19" s="65">
        <f>'OPINI Rinci v1'!AL225</f>
        <v>4</v>
      </c>
      <c r="AM19" s="65">
        <f>'OPINI Rinci v1'!AM225</f>
        <v>4</v>
      </c>
      <c r="AN19" s="65">
        <f>'OPINI Rinci v1'!AN225</f>
        <v>0</v>
      </c>
      <c r="AO19" s="65">
        <f>'OPINI Rinci v1'!AO225</f>
        <v>1</v>
      </c>
      <c r="AP19" s="65">
        <f t="shared" si="29"/>
        <v>9</v>
      </c>
      <c r="AQ19" s="71">
        <f>'OPINI Rinci v1'!AQ225</f>
        <v>4</v>
      </c>
      <c r="AR19" s="71">
        <f>'OPINI Rinci v1'!AR225</f>
        <v>5</v>
      </c>
      <c r="AS19" s="71">
        <f>'OPINI Rinci v1'!AS225</f>
        <v>0</v>
      </c>
      <c r="AT19" s="71">
        <f>'OPINI Rinci v1'!AT225</f>
        <v>0</v>
      </c>
      <c r="AU19" s="72">
        <f t="shared" si="30"/>
        <v>9</v>
      </c>
      <c r="AV19" s="71">
        <f t="shared" si="0"/>
        <v>0</v>
      </c>
      <c r="AW19" s="71">
        <f>'OPINI Rinci v1'!AV225</f>
        <v>4</v>
      </c>
      <c r="AX19" s="71">
        <f>'OPINI Rinci v1'!AW225</f>
        <v>5</v>
      </c>
      <c r="AY19" s="71">
        <f>'OPINI Rinci v1'!AX225</f>
        <v>0</v>
      </c>
      <c r="AZ19" s="71">
        <f>'OPINI Rinci v1'!AY225</f>
        <v>0</v>
      </c>
      <c r="BA19" s="71">
        <f t="shared" si="1"/>
        <v>9</v>
      </c>
      <c r="BB19" s="72">
        <f t="shared" si="2"/>
        <v>0</v>
      </c>
      <c r="BC19" s="73">
        <f>'OPINI Rinci v1'!BA225</f>
        <v>3</v>
      </c>
      <c r="BD19" s="73">
        <f>'OPINI Rinci v1'!BB225</f>
        <v>4</v>
      </c>
      <c r="BE19" s="73">
        <f>'OPINI Rinci v1'!BC225</f>
        <v>0</v>
      </c>
      <c r="BF19" s="73">
        <f>'OPINI Rinci v1'!BD225</f>
        <v>2</v>
      </c>
      <c r="BG19" s="74">
        <f t="shared" si="3"/>
        <v>9</v>
      </c>
      <c r="BH19" s="73">
        <f t="shared" si="4"/>
        <v>0</v>
      </c>
      <c r="BI19" s="73">
        <f>'OPINI Rinci v1'!BF225</f>
        <v>2</v>
      </c>
      <c r="BJ19" s="73">
        <f>'OPINI Rinci v1'!BG225</f>
        <v>6</v>
      </c>
      <c r="BK19" s="73">
        <f>'OPINI Rinci v1'!BH225</f>
        <v>0</v>
      </c>
      <c r="BL19" s="73">
        <f>'OPINI Rinci v1'!BI225</f>
        <v>1</v>
      </c>
      <c r="BM19" s="73">
        <f>'OPINI Rinci v1'!BJ225</f>
        <v>9</v>
      </c>
      <c r="BN19" s="75">
        <f>'OPINI Rinci v1'!BK225</f>
        <v>2</v>
      </c>
      <c r="BO19" s="75">
        <f>'OPINI Rinci v1'!BL225</f>
        <v>6</v>
      </c>
      <c r="BP19" s="75">
        <f>'OPINI Rinci v1'!BM225</f>
        <v>0</v>
      </c>
      <c r="BQ19" s="75">
        <f>'OPINI Rinci v1'!BN225</f>
        <v>0</v>
      </c>
      <c r="BR19" s="75">
        <f>'OPINI Rinci v1'!BO225</f>
        <v>8</v>
      </c>
      <c r="BS19" s="75">
        <f>'OPINI Rinci v1'!BP225</f>
        <v>1</v>
      </c>
      <c r="BT19" s="75">
        <f>'OPINI Rinci v1'!BQ225</f>
        <v>5</v>
      </c>
      <c r="BU19" s="75">
        <f>'OPINI Rinci v1'!BR225</f>
        <v>0</v>
      </c>
      <c r="BV19" s="75">
        <f>'OPINI Rinci v1'!BS225</f>
        <v>1</v>
      </c>
      <c r="BW19" s="75">
        <f>'OPINI Rinci v1'!BT225</f>
        <v>7</v>
      </c>
      <c r="BX19" s="75">
        <f>'OPINI Rinci v1'!BU225</f>
        <v>0</v>
      </c>
      <c r="BY19" s="75">
        <f>'OPINI Rinci v1'!BV225</f>
        <v>7</v>
      </c>
      <c r="BZ19" s="75">
        <f>'OPINI Rinci v1'!BW225</f>
        <v>0</v>
      </c>
      <c r="CA19" s="75">
        <f>'OPINI Rinci v1'!BX225</f>
        <v>0</v>
      </c>
      <c r="CB19" s="75">
        <f>'OPINI Rinci v1'!BY225</f>
        <v>7</v>
      </c>
      <c r="CC19" s="75">
        <f>'OPINI Rinci v1'!BZ225</f>
        <v>0</v>
      </c>
      <c r="CD19" s="75">
        <f>'OPINI Rinci v1'!CA225</f>
        <v>7</v>
      </c>
      <c r="CE19" s="75">
        <f>'OPINI Rinci v1'!CB225</f>
        <v>0</v>
      </c>
      <c r="CF19" s="75">
        <f>'OPINI Rinci v1'!CC225</f>
        <v>0</v>
      </c>
      <c r="CG19" s="75">
        <f>'OPINI Rinci v1'!CD225</f>
        <v>7</v>
      </c>
    </row>
    <row r="20" spans="2:85" s="59" customFormat="1" x14ac:dyDescent="0.2">
      <c r="B20" s="60" t="s">
        <v>36</v>
      </c>
      <c r="C20" s="77"/>
      <c r="D20" s="62" t="s">
        <v>257</v>
      </c>
      <c r="E20" s="78"/>
      <c r="F20" s="64">
        <v>36</v>
      </c>
      <c r="G20" s="65">
        <v>36</v>
      </c>
      <c r="H20" s="65">
        <f>'OPINI Rinci v1'!H236</f>
        <v>36</v>
      </c>
      <c r="I20" s="65">
        <f>'OPINI Rinci v1'!I236</f>
        <v>0</v>
      </c>
      <c r="J20" s="65">
        <f>'OPINI Rinci v1'!J236</f>
        <v>0</v>
      </c>
      <c r="K20" s="65">
        <f>'OPINI Rinci v1'!K236</f>
        <v>0</v>
      </c>
      <c r="L20" s="68">
        <f t="shared" ref="L20:L24" si="31">SUM(H20:K20)</f>
        <v>36</v>
      </c>
      <c r="M20" s="65">
        <f>'OPINI Rinci v1'!M236</f>
        <v>35</v>
      </c>
      <c r="N20" s="65">
        <f>'OPINI Rinci v1'!N236</f>
        <v>1</v>
      </c>
      <c r="O20" s="65">
        <f>'OPINI Rinci v1'!O236</f>
        <v>0</v>
      </c>
      <c r="P20" s="65">
        <f>'OPINI Rinci v1'!P236</f>
        <v>0</v>
      </c>
      <c r="Q20" s="68">
        <f t="shared" ref="Q20:Q24" si="32">SUM(M20:P20)</f>
        <v>36</v>
      </c>
      <c r="R20" s="65">
        <f>'OPINI Rinci v1'!R236</f>
        <v>33</v>
      </c>
      <c r="S20" s="65">
        <f>'OPINI Rinci v1'!S236</f>
        <v>3</v>
      </c>
      <c r="T20" s="65">
        <f>'OPINI Rinci v1'!T236</f>
        <v>0</v>
      </c>
      <c r="U20" s="65">
        <f>'OPINI Rinci v1'!U236</f>
        <v>0</v>
      </c>
      <c r="V20" s="68">
        <f t="shared" ref="V20:V24" si="33">SUM(R20:U20)</f>
        <v>36</v>
      </c>
      <c r="W20" s="65">
        <f>'OPINI Rinci v1'!W236</f>
        <v>31</v>
      </c>
      <c r="X20" s="65">
        <f>'OPINI Rinci v1'!X236</f>
        <v>5</v>
      </c>
      <c r="Y20" s="65">
        <f>'OPINI Rinci v1'!Y236</f>
        <v>0</v>
      </c>
      <c r="Z20" s="65">
        <f>'OPINI Rinci v1'!Z236</f>
        <v>0</v>
      </c>
      <c r="AA20" s="68">
        <f t="shared" ref="AA20:AA24" si="34">SUM(W20:Z20)</f>
        <v>36</v>
      </c>
      <c r="AB20" s="65">
        <f>'OPINI Rinci v1'!AB236</f>
        <v>21</v>
      </c>
      <c r="AC20" s="65">
        <f>'OPINI Rinci v1'!AC236</f>
        <v>15</v>
      </c>
      <c r="AD20" s="65">
        <f>'OPINI Rinci v1'!AD236</f>
        <v>0</v>
      </c>
      <c r="AE20" s="65">
        <f>'OPINI Rinci v1'!AE236</f>
        <v>0</v>
      </c>
      <c r="AF20" s="68">
        <f t="shared" ref="AF20:AF24" si="35">SUM(AB20:AE20)</f>
        <v>36</v>
      </c>
      <c r="AG20" s="65">
        <f>'OPINI Rinci v1'!AG236</f>
        <v>12</v>
      </c>
      <c r="AH20" s="65">
        <f>'OPINI Rinci v1'!AH236</f>
        <v>24</v>
      </c>
      <c r="AI20" s="65">
        <f>'OPINI Rinci v1'!AI236</f>
        <v>0</v>
      </c>
      <c r="AJ20" s="65">
        <f>'OPINI Rinci v1'!AJ236</f>
        <v>0</v>
      </c>
      <c r="AK20" s="68">
        <f t="shared" si="28"/>
        <v>36</v>
      </c>
      <c r="AL20" s="65">
        <f>'OPINI Rinci v1'!AL236</f>
        <v>11</v>
      </c>
      <c r="AM20" s="65">
        <f>'OPINI Rinci v1'!AM236</f>
        <v>25</v>
      </c>
      <c r="AN20" s="65">
        <f>'OPINI Rinci v1'!AN236</f>
        <v>0</v>
      </c>
      <c r="AO20" s="65">
        <f>'OPINI Rinci v1'!AO236</f>
        <v>0</v>
      </c>
      <c r="AP20" s="65">
        <f t="shared" si="29"/>
        <v>36</v>
      </c>
      <c r="AQ20" s="71">
        <f>'OPINI Rinci v1'!AQ236</f>
        <v>11</v>
      </c>
      <c r="AR20" s="71">
        <f>'OPINI Rinci v1'!AR236</f>
        <v>25</v>
      </c>
      <c r="AS20" s="71">
        <f>'OPINI Rinci v1'!AS236</f>
        <v>0</v>
      </c>
      <c r="AT20" s="71">
        <f>'OPINI Rinci v1'!AT236</f>
        <v>0</v>
      </c>
      <c r="AU20" s="72">
        <f t="shared" si="30"/>
        <v>36</v>
      </c>
      <c r="AV20" s="71">
        <f t="shared" si="0"/>
        <v>0</v>
      </c>
      <c r="AW20" s="71">
        <f>'OPINI Rinci v1'!AV236</f>
        <v>8</v>
      </c>
      <c r="AX20" s="71">
        <f>'OPINI Rinci v1'!AW236</f>
        <v>28</v>
      </c>
      <c r="AY20" s="71">
        <f>'OPINI Rinci v1'!AX236</f>
        <v>0</v>
      </c>
      <c r="AZ20" s="71">
        <f>'OPINI Rinci v1'!AY236</f>
        <v>0</v>
      </c>
      <c r="BA20" s="71">
        <f t="shared" si="1"/>
        <v>36</v>
      </c>
      <c r="BB20" s="72">
        <f t="shared" si="2"/>
        <v>0</v>
      </c>
      <c r="BC20" s="73">
        <f>'OPINI Rinci v1'!BA236</f>
        <v>2</v>
      </c>
      <c r="BD20" s="73">
        <f>'OPINI Rinci v1'!BB236</f>
        <v>33</v>
      </c>
      <c r="BE20" s="73">
        <f>'OPINI Rinci v1'!BC236</f>
        <v>0</v>
      </c>
      <c r="BF20" s="73">
        <f>'OPINI Rinci v1'!BD236</f>
        <v>1</v>
      </c>
      <c r="BG20" s="74">
        <f t="shared" si="3"/>
        <v>36</v>
      </c>
      <c r="BH20" s="73">
        <f t="shared" si="4"/>
        <v>0</v>
      </c>
      <c r="BI20" s="73">
        <f>'OPINI Rinci v1'!BF236</f>
        <v>0</v>
      </c>
      <c r="BJ20" s="73">
        <f>'OPINI Rinci v1'!BG236</f>
        <v>36</v>
      </c>
      <c r="BK20" s="73">
        <f>'OPINI Rinci v1'!BH236</f>
        <v>0</v>
      </c>
      <c r="BL20" s="73">
        <f>'OPINI Rinci v1'!BI236</f>
        <v>0</v>
      </c>
      <c r="BM20" s="73">
        <f>'OPINI Rinci v1'!BJ236</f>
        <v>36</v>
      </c>
      <c r="BN20" s="75">
        <f>'OPINI Rinci v1'!BK236</f>
        <v>0</v>
      </c>
      <c r="BO20" s="75">
        <f>'OPINI Rinci v1'!BL236</f>
        <v>34</v>
      </c>
      <c r="BP20" s="75">
        <f>'OPINI Rinci v1'!BM236</f>
        <v>0</v>
      </c>
      <c r="BQ20" s="75">
        <f>'OPINI Rinci v1'!BN236</f>
        <v>2</v>
      </c>
      <c r="BR20" s="75">
        <f>'OPINI Rinci v1'!BO236</f>
        <v>36</v>
      </c>
      <c r="BS20" s="75">
        <f>'OPINI Rinci v1'!BP236</f>
        <v>0</v>
      </c>
      <c r="BT20" s="75">
        <f>'OPINI Rinci v1'!BQ236</f>
        <v>32</v>
      </c>
      <c r="BU20" s="75">
        <f>'OPINI Rinci v1'!BR236</f>
        <v>0</v>
      </c>
      <c r="BV20" s="75">
        <f>'OPINI Rinci v1'!BS236</f>
        <v>4</v>
      </c>
      <c r="BW20" s="75">
        <f>'OPINI Rinci v1'!BT236</f>
        <v>36</v>
      </c>
      <c r="BX20" s="75">
        <f>'OPINI Rinci v1'!BU236</f>
        <v>0</v>
      </c>
      <c r="BY20" s="75">
        <f>'OPINI Rinci v1'!BV236</f>
        <v>35</v>
      </c>
      <c r="BZ20" s="75">
        <f>'OPINI Rinci v1'!BW236</f>
        <v>1</v>
      </c>
      <c r="CA20" s="75">
        <f>'OPINI Rinci v1'!BX236</f>
        <v>0</v>
      </c>
      <c r="CB20" s="75">
        <f>'OPINI Rinci v1'!BY236</f>
        <v>36</v>
      </c>
      <c r="CC20" s="75">
        <f>'OPINI Rinci v1'!BZ236</f>
        <v>1</v>
      </c>
      <c r="CD20" s="75">
        <f>'OPINI Rinci v1'!CA236</f>
        <v>35</v>
      </c>
      <c r="CE20" s="75">
        <f>'OPINI Rinci v1'!CB236</f>
        <v>0</v>
      </c>
      <c r="CF20" s="75">
        <f>'OPINI Rinci v1'!CC236</f>
        <v>0</v>
      </c>
      <c r="CG20" s="75">
        <f>'OPINI Rinci v1'!CD236</f>
        <v>36</v>
      </c>
    </row>
    <row r="21" spans="2:85" s="59" customFormat="1" x14ac:dyDescent="0.2">
      <c r="B21" s="60" t="s">
        <v>38</v>
      </c>
      <c r="C21" s="61"/>
      <c r="D21" s="62" t="s">
        <v>301</v>
      </c>
      <c r="E21" s="63"/>
      <c r="F21" s="64">
        <v>6</v>
      </c>
      <c r="G21" s="65">
        <v>6</v>
      </c>
      <c r="H21" s="65">
        <f>'OPINI Rinci v1'!H274</f>
        <v>6</v>
      </c>
      <c r="I21" s="65">
        <f>'OPINI Rinci v1'!I274</f>
        <v>0</v>
      </c>
      <c r="J21" s="65">
        <f>'OPINI Rinci v1'!J274</f>
        <v>0</v>
      </c>
      <c r="K21" s="65">
        <f>'OPINI Rinci v1'!K274</f>
        <v>0</v>
      </c>
      <c r="L21" s="68">
        <f t="shared" si="31"/>
        <v>6</v>
      </c>
      <c r="M21" s="65">
        <f>'OPINI Rinci v1'!M274</f>
        <v>6</v>
      </c>
      <c r="N21" s="65">
        <f>'OPINI Rinci v1'!N274</f>
        <v>0</v>
      </c>
      <c r="O21" s="65">
        <f>'OPINI Rinci v1'!O274</f>
        <v>0</v>
      </c>
      <c r="P21" s="65">
        <f>'OPINI Rinci v1'!P274</f>
        <v>0</v>
      </c>
      <c r="Q21" s="68">
        <f t="shared" si="32"/>
        <v>6</v>
      </c>
      <c r="R21" s="65">
        <f>'OPINI Rinci v1'!R274</f>
        <v>6</v>
      </c>
      <c r="S21" s="65">
        <f>'OPINI Rinci v1'!S274</f>
        <v>0</v>
      </c>
      <c r="T21" s="65">
        <f>'OPINI Rinci v1'!T274</f>
        <v>0</v>
      </c>
      <c r="U21" s="65">
        <f>'OPINI Rinci v1'!U274</f>
        <v>0</v>
      </c>
      <c r="V21" s="68">
        <f t="shared" si="33"/>
        <v>6</v>
      </c>
      <c r="W21" s="65">
        <f>'OPINI Rinci v1'!W274</f>
        <v>6</v>
      </c>
      <c r="X21" s="65">
        <f>'OPINI Rinci v1'!X274</f>
        <v>0</v>
      </c>
      <c r="Y21" s="65">
        <f>'OPINI Rinci v1'!Y274</f>
        <v>0</v>
      </c>
      <c r="Z21" s="65">
        <f>'OPINI Rinci v1'!Z274</f>
        <v>0</v>
      </c>
      <c r="AA21" s="68">
        <f t="shared" si="34"/>
        <v>6</v>
      </c>
      <c r="AB21" s="65">
        <f>'OPINI Rinci v1'!AB274</f>
        <v>6</v>
      </c>
      <c r="AC21" s="65">
        <f>'OPINI Rinci v1'!AC274</f>
        <v>0</v>
      </c>
      <c r="AD21" s="65">
        <f>'OPINI Rinci v1'!AD274</f>
        <v>0</v>
      </c>
      <c r="AE21" s="65">
        <f>'OPINI Rinci v1'!AE274</f>
        <v>0</v>
      </c>
      <c r="AF21" s="68">
        <f t="shared" si="35"/>
        <v>6</v>
      </c>
      <c r="AG21" s="65">
        <f>'OPINI Rinci v1'!AG274</f>
        <v>5</v>
      </c>
      <c r="AH21" s="65">
        <f>'OPINI Rinci v1'!AH274</f>
        <v>1</v>
      </c>
      <c r="AI21" s="65">
        <f>'OPINI Rinci v1'!AI274</f>
        <v>0</v>
      </c>
      <c r="AJ21" s="65">
        <f>'OPINI Rinci v1'!AJ274</f>
        <v>0</v>
      </c>
      <c r="AK21" s="68">
        <f t="shared" si="28"/>
        <v>6</v>
      </c>
      <c r="AL21" s="65">
        <f>'OPINI Rinci v1'!AL274</f>
        <v>5</v>
      </c>
      <c r="AM21" s="65">
        <f>'OPINI Rinci v1'!AM274</f>
        <v>1</v>
      </c>
      <c r="AN21" s="65">
        <f>'OPINI Rinci v1'!AN274</f>
        <v>0</v>
      </c>
      <c r="AO21" s="65">
        <f>'OPINI Rinci v1'!AO274</f>
        <v>0</v>
      </c>
      <c r="AP21" s="65">
        <f t="shared" si="29"/>
        <v>6</v>
      </c>
      <c r="AQ21" s="71">
        <f>'OPINI Rinci v1'!AQ274</f>
        <v>4</v>
      </c>
      <c r="AR21" s="71">
        <f>'OPINI Rinci v1'!AR274</f>
        <v>2</v>
      </c>
      <c r="AS21" s="71">
        <f>'OPINI Rinci v1'!AS274</f>
        <v>0</v>
      </c>
      <c r="AT21" s="71">
        <f>'OPINI Rinci v1'!AT274</f>
        <v>0</v>
      </c>
      <c r="AU21" s="72">
        <f t="shared" si="30"/>
        <v>6</v>
      </c>
      <c r="AV21" s="71">
        <f t="shared" si="0"/>
        <v>0</v>
      </c>
      <c r="AW21" s="71">
        <f>'OPINI Rinci v1'!AV274</f>
        <v>3</v>
      </c>
      <c r="AX21" s="71">
        <f>'OPINI Rinci v1'!AW274</f>
        <v>3</v>
      </c>
      <c r="AY21" s="71">
        <f>'OPINI Rinci v1'!AX274</f>
        <v>0</v>
      </c>
      <c r="AZ21" s="71">
        <f>'OPINI Rinci v1'!AY274</f>
        <v>0</v>
      </c>
      <c r="BA21" s="71">
        <f t="shared" si="1"/>
        <v>6</v>
      </c>
      <c r="BB21" s="72">
        <f t="shared" si="2"/>
        <v>0</v>
      </c>
      <c r="BC21" s="73">
        <f>'OPINI Rinci v1'!BA274</f>
        <v>2</v>
      </c>
      <c r="BD21" s="73">
        <f>'OPINI Rinci v1'!BB274</f>
        <v>4</v>
      </c>
      <c r="BE21" s="73">
        <f>'OPINI Rinci v1'!BC274</f>
        <v>0</v>
      </c>
      <c r="BF21" s="73">
        <f>'OPINI Rinci v1'!BD274</f>
        <v>0</v>
      </c>
      <c r="BG21" s="74">
        <f t="shared" si="3"/>
        <v>6</v>
      </c>
      <c r="BH21" s="73">
        <f t="shared" si="4"/>
        <v>0</v>
      </c>
      <c r="BI21" s="73">
        <f>'OPINI Rinci v1'!BF274</f>
        <v>1</v>
      </c>
      <c r="BJ21" s="73">
        <f>'OPINI Rinci v1'!BG274</f>
        <v>5</v>
      </c>
      <c r="BK21" s="73">
        <f>'OPINI Rinci v1'!BH274</f>
        <v>0</v>
      </c>
      <c r="BL21" s="73">
        <f>'OPINI Rinci v1'!BI274</f>
        <v>0</v>
      </c>
      <c r="BM21" s="73">
        <f>'OPINI Rinci v1'!BJ274</f>
        <v>6</v>
      </c>
      <c r="BN21" s="75">
        <f>'OPINI Rinci v1'!BK274</f>
        <v>0</v>
      </c>
      <c r="BO21" s="75">
        <f>'OPINI Rinci v1'!BL274</f>
        <v>6</v>
      </c>
      <c r="BP21" s="75">
        <f>'OPINI Rinci v1'!BM274</f>
        <v>0</v>
      </c>
      <c r="BQ21" s="75">
        <f>'OPINI Rinci v1'!BN274</f>
        <v>0</v>
      </c>
      <c r="BR21" s="75">
        <f>'OPINI Rinci v1'!BO274</f>
        <v>6</v>
      </c>
      <c r="BS21" s="75">
        <f>'OPINI Rinci v1'!BP274</f>
        <v>0</v>
      </c>
      <c r="BT21" s="75">
        <f>'OPINI Rinci v1'!BQ274</f>
        <v>5</v>
      </c>
      <c r="BU21" s="75">
        <f>'OPINI Rinci v1'!BR274</f>
        <v>1</v>
      </c>
      <c r="BV21" s="75">
        <f>'OPINI Rinci v1'!BS274</f>
        <v>0</v>
      </c>
      <c r="BW21" s="75">
        <f>'OPINI Rinci v1'!BT274</f>
        <v>6</v>
      </c>
      <c r="BX21" s="75">
        <f>'OPINI Rinci v1'!BU274</f>
        <v>0</v>
      </c>
      <c r="BY21" s="75">
        <f>'OPINI Rinci v1'!BV274</f>
        <v>4</v>
      </c>
      <c r="BZ21" s="75">
        <f>'OPINI Rinci v1'!BW274</f>
        <v>1</v>
      </c>
      <c r="CA21" s="75">
        <f>'OPINI Rinci v1'!BX274</f>
        <v>1</v>
      </c>
      <c r="CB21" s="75">
        <f>'OPINI Rinci v1'!BY274</f>
        <v>6</v>
      </c>
      <c r="CC21" s="75">
        <f>'OPINI Rinci v1'!BZ274</f>
        <v>0</v>
      </c>
      <c r="CD21" s="75">
        <f>'OPINI Rinci v1'!CA274</f>
        <v>6</v>
      </c>
      <c r="CE21" s="75">
        <f>'OPINI Rinci v1'!CB274</f>
        <v>0</v>
      </c>
      <c r="CF21" s="75">
        <f>'OPINI Rinci v1'!CC274</f>
        <v>0</v>
      </c>
      <c r="CG21" s="75">
        <f>'OPINI Rinci v1'!CD274</f>
        <v>6</v>
      </c>
    </row>
    <row r="22" spans="2:85" s="59" customFormat="1" x14ac:dyDescent="0.2">
      <c r="B22" s="60" t="s">
        <v>40</v>
      </c>
      <c r="C22" s="77"/>
      <c r="D22" s="62" t="s">
        <v>309</v>
      </c>
      <c r="E22" s="78"/>
      <c r="F22" s="64">
        <v>39</v>
      </c>
      <c r="G22" s="65">
        <v>39</v>
      </c>
      <c r="H22" s="65">
        <f>'OPINI Rinci v1'!H282</f>
        <v>37</v>
      </c>
      <c r="I22" s="65">
        <f>'OPINI Rinci v1'!I282</f>
        <v>1</v>
      </c>
      <c r="J22" s="65">
        <f>'OPINI Rinci v1'!J282</f>
        <v>0</v>
      </c>
      <c r="K22" s="65">
        <f>'OPINI Rinci v1'!K282</f>
        <v>1</v>
      </c>
      <c r="L22" s="68">
        <f t="shared" si="31"/>
        <v>39</v>
      </c>
      <c r="M22" s="65">
        <f>'OPINI Rinci v1'!M282</f>
        <v>36</v>
      </c>
      <c r="N22" s="65">
        <f>'OPINI Rinci v1'!N282</f>
        <v>3</v>
      </c>
      <c r="O22" s="65">
        <f>'OPINI Rinci v1'!O282</f>
        <v>0</v>
      </c>
      <c r="P22" s="65">
        <f>'OPINI Rinci v1'!P282</f>
        <v>0</v>
      </c>
      <c r="Q22" s="68">
        <f t="shared" si="32"/>
        <v>39</v>
      </c>
      <c r="R22" s="65">
        <f>'OPINI Rinci v1'!R282</f>
        <v>37</v>
      </c>
      <c r="S22" s="65">
        <f>'OPINI Rinci v1'!S282</f>
        <v>2</v>
      </c>
      <c r="T22" s="65">
        <f>'OPINI Rinci v1'!T282</f>
        <v>0</v>
      </c>
      <c r="U22" s="65">
        <f>'OPINI Rinci v1'!U282</f>
        <v>0</v>
      </c>
      <c r="V22" s="68">
        <f t="shared" si="33"/>
        <v>39</v>
      </c>
      <c r="W22" s="65">
        <f>'OPINI Rinci v1'!W282</f>
        <v>31</v>
      </c>
      <c r="X22" s="65">
        <f>'OPINI Rinci v1'!X282</f>
        <v>8</v>
      </c>
      <c r="Y22" s="65">
        <f>'OPINI Rinci v1'!Y282</f>
        <v>0</v>
      </c>
      <c r="Z22" s="65">
        <f>'OPINI Rinci v1'!Z282</f>
        <v>0</v>
      </c>
      <c r="AA22" s="68">
        <f t="shared" si="34"/>
        <v>39</v>
      </c>
      <c r="AB22" s="65">
        <f>'OPINI Rinci v1'!AB282</f>
        <v>29</v>
      </c>
      <c r="AC22" s="65">
        <f>'OPINI Rinci v1'!AC282</f>
        <v>10</v>
      </c>
      <c r="AD22" s="65">
        <f>'OPINI Rinci v1'!AD282</f>
        <v>0</v>
      </c>
      <c r="AE22" s="65">
        <f>'OPINI Rinci v1'!AE282</f>
        <v>0</v>
      </c>
      <c r="AF22" s="68">
        <f t="shared" si="35"/>
        <v>39</v>
      </c>
      <c r="AG22" s="65">
        <f>'OPINI Rinci v1'!AG282</f>
        <v>25</v>
      </c>
      <c r="AH22" s="65">
        <f>'OPINI Rinci v1'!AH282</f>
        <v>14</v>
      </c>
      <c r="AI22" s="65">
        <f>'OPINI Rinci v1'!AI282</f>
        <v>0</v>
      </c>
      <c r="AJ22" s="65">
        <f>'OPINI Rinci v1'!AJ282</f>
        <v>0</v>
      </c>
      <c r="AK22" s="68">
        <f t="shared" si="28"/>
        <v>39</v>
      </c>
      <c r="AL22" s="65">
        <f>'OPINI Rinci v1'!AL282</f>
        <v>17</v>
      </c>
      <c r="AM22" s="65">
        <f>'OPINI Rinci v1'!AM282</f>
        <v>21</v>
      </c>
      <c r="AN22" s="65">
        <f>'OPINI Rinci v1'!AN282</f>
        <v>1</v>
      </c>
      <c r="AO22" s="65">
        <f>'OPINI Rinci v1'!AO282</f>
        <v>0</v>
      </c>
      <c r="AP22" s="65">
        <f t="shared" si="29"/>
        <v>39</v>
      </c>
      <c r="AQ22" s="71">
        <f>'OPINI Rinci v1'!AQ282</f>
        <v>13</v>
      </c>
      <c r="AR22" s="71">
        <f>'OPINI Rinci v1'!AR282</f>
        <v>26</v>
      </c>
      <c r="AS22" s="71">
        <f>'OPINI Rinci v1'!AS282</f>
        <v>0</v>
      </c>
      <c r="AT22" s="71">
        <f>'OPINI Rinci v1'!AT282</f>
        <v>0</v>
      </c>
      <c r="AU22" s="72">
        <f t="shared" si="30"/>
        <v>39</v>
      </c>
      <c r="AV22" s="71">
        <f t="shared" si="0"/>
        <v>0</v>
      </c>
      <c r="AW22" s="71">
        <f>'OPINI Rinci v1'!AV282</f>
        <v>11</v>
      </c>
      <c r="AX22" s="71">
        <f>'OPINI Rinci v1'!AW282</f>
        <v>27</v>
      </c>
      <c r="AY22" s="71">
        <f>'OPINI Rinci v1'!AX282</f>
        <v>0</v>
      </c>
      <c r="AZ22" s="71">
        <f>'OPINI Rinci v1'!AY282</f>
        <v>1</v>
      </c>
      <c r="BA22" s="71">
        <f t="shared" si="1"/>
        <v>39</v>
      </c>
      <c r="BB22" s="72">
        <f t="shared" si="2"/>
        <v>0</v>
      </c>
      <c r="BC22" s="73">
        <f>'OPINI Rinci v1'!BA282</f>
        <v>6</v>
      </c>
      <c r="BD22" s="73">
        <f>'OPINI Rinci v1'!BB282</f>
        <v>32</v>
      </c>
      <c r="BE22" s="73">
        <f>'OPINI Rinci v1'!BC282</f>
        <v>0</v>
      </c>
      <c r="BF22" s="73">
        <f>'OPINI Rinci v1'!BD282</f>
        <v>1</v>
      </c>
      <c r="BG22" s="74">
        <f t="shared" si="3"/>
        <v>39</v>
      </c>
      <c r="BH22" s="73">
        <f t="shared" si="4"/>
        <v>0</v>
      </c>
      <c r="BI22" s="73">
        <f>'OPINI Rinci v1'!BF282</f>
        <v>0</v>
      </c>
      <c r="BJ22" s="73">
        <f>'OPINI Rinci v1'!BG282</f>
        <v>36</v>
      </c>
      <c r="BK22" s="73">
        <f>'OPINI Rinci v1'!BH282</f>
        <v>1</v>
      </c>
      <c r="BL22" s="73">
        <f>'OPINI Rinci v1'!BI282</f>
        <v>2</v>
      </c>
      <c r="BM22" s="73">
        <f>'OPINI Rinci v1'!BJ282</f>
        <v>39</v>
      </c>
      <c r="BN22" s="75">
        <f>'OPINI Rinci v1'!BK282</f>
        <v>0</v>
      </c>
      <c r="BO22" s="75">
        <f>'OPINI Rinci v1'!BL282</f>
        <v>28</v>
      </c>
      <c r="BP22" s="75">
        <f>'OPINI Rinci v1'!BM282</f>
        <v>5</v>
      </c>
      <c r="BQ22" s="75">
        <f>'OPINI Rinci v1'!BN282</f>
        <v>6</v>
      </c>
      <c r="BR22" s="75">
        <f>'OPINI Rinci v1'!BO282</f>
        <v>39</v>
      </c>
      <c r="BS22" s="75">
        <f>'OPINI Rinci v1'!BP282</f>
        <v>0</v>
      </c>
      <c r="BT22" s="75">
        <f>'OPINI Rinci v1'!BQ282</f>
        <v>2</v>
      </c>
      <c r="BU22" s="75">
        <f>'OPINI Rinci v1'!BR282</f>
        <v>37</v>
      </c>
      <c r="BV22" s="75">
        <f>'OPINI Rinci v1'!BS282</f>
        <v>0</v>
      </c>
      <c r="BW22" s="75">
        <f>'OPINI Rinci v1'!BT282</f>
        <v>39</v>
      </c>
      <c r="BX22" s="75">
        <f>'OPINI Rinci v1'!BU282</f>
        <v>1</v>
      </c>
      <c r="BY22" s="75">
        <f>'OPINI Rinci v1'!BV282</f>
        <v>33</v>
      </c>
      <c r="BZ22" s="75">
        <f>'OPINI Rinci v1'!BW282</f>
        <v>5</v>
      </c>
      <c r="CA22" s="75">
        <f>'OPINI Rinci v1'!BX282</f>
        <v>0</v>
      </c>
      <c r="CB22" s="75">
        <f>'OPINI Rinci v1'!BY282</f>
        <v>39</v>
      </c>
      <c r="CC22" s="75">
        <f>'OPINI Rinci v1'!BZ282</f>
        <v>1</v>
      </c>
      <c r="CD22" s="75">
        <f>'OPINI Rinci v1'!CA282</f>
        <v>22</v>
      </c>
      <c r="CE22" s="75">
        <f>'OPINI Rinci v1'!CB282</f>
        <v>3</v>
      </c>
      <c r="CF22" s="75">
        <f>'OPINI Rinci v1'!CC282</f>
        <v>0</v>
      </c>
      <c r="CG22" s="75">
        <f>'OPINI Rinci v1'!CD282</f>
        <v>26</v>
      </c>
    </row>
    <row r="23" spans="2:85" s="59" customFormat="1" x14ac:dyDescent="0.2">
      <c r="B23" s="60" t="s">
        <v>42</v>
      </c>
      <c r="C23" s="61"/>
      <c r="D23" s="62" t="s">
        <v>353</v>
      </c>
      <c r="E23" s="63"/>
      <c r="F23" s="64">
        <v>15</v>
      </c>
      <c r="G23" s="65">
        <v>15</v>
      </c>
      <c r="H23" s="65">
        <f>'OPINI Rinci v1'!H323</f>
        <v>12</v>
      </c>
      <c r="I23" s="65">
        <f>'OPINI Rinci v1'!I323</f>
        <v>1</v>
      </c>
      <c r="J23" s="65">
        <f>'OPINI Rinci v1'!J323</f>
        <v>0</v>
      </c>
      <c r="K23" s="65">
        <f>'OPINI Rinci v1'!K323</f>
        <v>0</v>
      </c>
      <c r="L23" s="68">
        <f t="shared" si="31"/>
        <v>13</v>
      </c>
      <c r="M23" s="65">
        <f>'OPINI Rinci v1'!M323</f>
        <v>11</v>
      </c>
      <c r="N23" s="65">
        <f>'OPINI Rinci v1'!N323</f>
        <v>4</v>
      </c>
      <c r="O23" s="65">
        <f>'OPINI Rinci v1'!O323</f>
        <v>0</v>
      </c>
      <c r="P23" s="65">
        <f>'OPINI Rinci v1'!P323</f>
        <v>0</v>
      </c>
      <c r="Q23" s="68">
        <f t="shared" si="32"/>
        <v>15</v>
      </c>
      <c r="R23" s="65">
        <f>'OPINI Rinci v1'!R323</f>
        <v>11</v>
      </c>
      <c r="S23" s="65">
        <f>'OPINI Rinci v1'!S323</f>
        <v>4</v>
      </c>
      <c r="T23" s="65">
        <f>'OPINI Rinci v1'!T323</f>
        <v>0</v>
      </c>
      <c r="U23" s="65">
        <f>'OPINI Rinci v1'!U323</f>
        <v>0</v>
      </c>
      <c r="V23" s="68">
        <f t="shared" si="33"/>
        <v>15</v>
      </c>
      <c r="W23" s="65">
        <f>'OPINI Rinci v1'!W323</f>
        <v>9</v>
      </c>
      <c r="X23" s="65">
        <f>'OPINI Rinci v1'!X323</f>
        <v>6</v>
      </c>
      <c r="Y23" s="65">
        <f>'OPINI Rinci v1'!Y323</f>
        <v>0</v>
      </c>
      <c r="Z23" s="65">
        <f>'OPINI Rinci v1'!Z323</f>
        <v>0</v>
      </c>
      <c r="AA23" s="68">
        <f t="shared" si="34"/>
        <v>15</v>
      </c>
      <c r="AB23" s="65">
        <f>'OPINI Rinci v1'!AB323</f>
        <v>8</v>
      </c>
      <c r="AC23" s="65">
        <f>'OPINI Rinci v1'!AC323</f>
        <v>7</v>
      </c>
      <c r="AD23" s="65">
        <f>'OPINI Rinci v1'!AD323</f>
        <v>0</v>
      </c>
      <c r="AE23" s="65">
        <f>'OPINI Rinci v1'!AE323</f>
        <v>0</v>
      </c>
      <c r="AF23" s="68">
        <f t="shared" si="35"/>
        <v>15</v>
      </c>
      <c r="AG23" s="65">
        <f>'OPINI Rinci v1'!AG323</f>
        <v>8</v>
      </c>
      <c r="AH23" s="65">
        <f>'OPINI Rinci v1'!AH323</f>
        <v>7</v>
      </c>
      <c r="AI23" s="65">
        <f>'OPINI Rinci v1'!AI323</f>
        <v>0</v>
      </c>
      <c r="AJ23" s="65">
        <f>'OPINI Rinci v1'!AJ323</f>
        <v>0</v>
      </c>
      <c r="AK23" s="68">
        <f t="shared" si="28"/>
        <v>15</v>
      </c>
      <c r="AL23" s="65">
        <f>'OPINI Rinci v1'!AL323</f>
        <v>5</v>
      </c>
      <c r="AM23" s="65">
        <f>'OPINI Rinci v1'!AM323</f>
        <v>10</v>
      </c>
      <c r="AN23" s="65">
        <f>'OPINI Rinci v1'!AN323</f>
        <v>0</v>
      </c>
      <c r="AO23" s="65">
        <f>'OPINI Rinci v1'!AO323</f>
        <v>0</v>
      </c>
      <c r="AP23" s="65">
        <f t="shared" si="29"/>
        <v>15</v>
      </c>
      <c r="AQ23" s="71">
        <f>'OPINI Rinci v1'!AQ323</f>
        <v>4</v>
      </c>
      <c r="AR23" s="71">
        <f>'OPINI Rinci v1'!AR323</f>
        <v>11</v>
      </c>
      <c r="AS23" s="71">
        <f>'OPINI Rinci v1'!AS323</f>
        <v>0</v>
      </c>
      <c r="AT23" s="71">
        <f>'OPINI Rinci v1'!AT323</f>
        <v>0</v>
      </c>
      <c r="AU23" s="72">
        <f t="shared" si="30"/>
        <v>15</v>
      </c>
      <c r="AV23" s="71">
        <f t="shared" si="0"/>
        <v>0</v>
      </c>
      <c r="AW23" s="71">
        <f>'OPINI Rinci v1'!AV323</f>
        <v>1</v>
      </c>
      <c r="AX23" s="71">
        <f>'OPINI Rinci v1'!AW323</f>
        <v>13</v>
      </c>
      <c r="AY23" s="71">
        <f>'OPINI Rinci v1'!AX323</f>
        <v>1</v>
      </c>
      <c r="AZ23" s="71">
        <f>'OPINI Rinci v1'!AY323</f>
        <v>0</v>
      </c>
      <c r="BA23" s="71">
        <f t="shared" si="1"/>
        <v>15</v>
      </c>
      <c r="BB23" s="72">
        <f t="shared" si="2"/>
        <v>0</v>
      </c>
      <c r="BC23" s="73">
        <f>'OPINI Rinci v1'!BA323</f>
        <v>0</v>
      </c>
      <c r="BD23" s="73">
        <f>'OPINI Rinci v1'!BB323</f>
        <v>13</v>
      </c>
      <c r="BE23" s="73">
        <f>'OPINI Rinci v1'!BC323</f>
        <v>2</v>
      </c>
      <c r="BF23" s="73">
        <f>'OPINI Rinci v1'!BD323</f>
        <v>0</v>
      </c>
      <c r="BG23" s="74">
        <f t="shared" si="3"/>
        <v>15</v>
      </c>
      <c r="BH23" s="73">
        <f t="shared" si="4"/>
        <v>0</v>
      </c>
      <c r="BI23" s="73">
        <f>'OPINI Rinci v1'!BF323</f>
        <v>0</v>
      </c>
      <c r="BJ23" s="73">
        <f>'OPINI Rinci v1'!BG323</f>
        <v>7</v>
      </c>
      <c r="BK23" s="73">
        <f>'OPINI Rinci v1'!BH323</f>
        <v>4</v>
      </c>
      <c r="BL23" s="73">
        <f>'OPINI Rinci v1'!BI323</f>
        <v>4</v>
      </c>
      <c r="BM23" s="73">
        <f>'OPINI Rinci v1'!BJ323</f>
        <v>15</v>
      </c>
      <c r="BN23" s="75">
        <f>'OPINI Rinci v1'!BK323</f>
        <v>0</v>
      </c>
      <c r="BO23" s="75">
        <f>'OPINI Rinci v1'!BL323</f>
        <v>6</v>
      </c>
      <c r="BP23" s="75">
        <f>'OPINI Rinci v1'!BM323</f>
        <v>3</v>
      </c>
      <c r="BQ23" s="75">
        <f>'OPINI Rinci v1'!BN323</f>
        <v>5</v>
      </c>
      <c r="BR23" s="75">
        <f>'OPINI Rinci v1'!BO323</f>
        <v>14</v>
      </c>
      <c r="BS23" s="75">
        <f>'OPINI Rinci v1'!BP323</f>
        <v>0</v>
      </c>
      <c r="BT23" s="75">
        <f>'OPINI Rinci v1'!BQ323</f>
        <v>6</v>
      </c>
      <c r="BU23" s="75">
        <f>'OPINI Rinci v1'!BR323</f>
        <v>2</v>
      </c>
      <c r="BV23" s="75">
        <f>'OPINI Rinci v1'!BS323</f>
        <v>5</v>
      </c>
      <c r="BW23" s="75">
        <f>'OPINI Rinci v1'!BT323</f>
        <v>13</v>
      </c>
      <c r="BX23" s="75">
        <f>'OPINI Rinci v1'!BU323</f>
        <v>2</v>
      </c>
      <c r="BY23" s="75">
        <f>'OPINI Rinci v1'!BV323</f>
        <v>7</v>
      </c>
      <c r="BZ23" s="75">
        <f>'OPINI Rinci v1'!BW323</f>
        <v>1</v>
      </c>
      <c r="CA23" s="75">
        <f>'OPINI Rinci v1'!BX323</f>
        <v>3</v>
      </c>
      <c r="CB23" s="75">
        <f>'OPINI Rinci v1'!BY323</f>
        <v>13</v>
      </c>
      <c r="CC23" s="75">
        <f>'OPINI Rinci v1'!BZ323</f>
        <v>2</v>
      </c>
      <c r="CD23" s="75">
        <f>'OPINI Rinci v1'!CA323</f>
        <v>5</v>
      </c>
      <c r="CE23" s="75">
        <f>'OPINI Rinci v1'!CB323</f>
        <v>1</v>
      </c>
      <c r="CF23" s="75">
        <f>'OPINI Rinci v1'!CC323</f>
        <v>3</v>
      </c>
      <c r="CG23" s="75">
        <f>'OPINI Rinci v1'!CD323</f>
        <v>11</v>
      </c>
    </row>
    <row r="24" spans="2:85" s="59" customFormat="1" x14ac:dyDescent="0.2">
      <c r="B24" s="82">
        <v>18</v>
      </c>
      <c r="C24" s="61"/>
      <c r="D24" s="62" t="s">
        <v>370</v>
      </c>
      <c r="E24" s="63"/>
      <c r="F24" s="64">
        <v>15</v>
      </c>
      <c r="G24" s="65">
        <v>15</v>
      </c>
      <c r="H24" s="65">
        <f>'OPINI Rinci v1'!H340</f>
        <v>15</v>
      </c>
      <c r="I24" s="65">
        <f>'OPINI Rinci v1'!I340</f>
        <v>0</v>
      </c>
      <c r="J24" s="65">
        <f>'OPINI Rinci v1'!J340</f>
        <v>0</v>
      </c>
      <c r="K24" s="65">
        <f>'OPINI Rinci v1'!K340</f>
        <v>0</v>
      </c>
      <c r="L24" s="68">
        <f t="shared" si="31"/>
        <v>15</v>
      </c>
      <c r="M24" s="65">
        <f>'OPINI Rinci v1'!M340</f>
        <v>14</v>
      </c>
      <c r="N24" s="65">
        <f>'OPINI Rinci v1'!N340</f>
        <v>1</v>
      </c>
      <c r="O24" s="65">
        <f>'OPINI Rinci v1'!O340</f>
        <v>0</v>
      </c>
      <c r="P24" s="65">
        <f>'OPINI Rinci v1'!P340</f>
        <v>0</v>
      </c>
      <c r="Q24" s="68">
        <f t="shared" si="32"/>
        <v>15</v>
      </c>
      <c r="R24" s="65">
        <f>'OPINI Rinci v1'!R340</f>
        <v>14</v>
      </c>
      <c r="S24" s="65">
        <f>'OPINI Rinci v1'!S340</f>
        <v>1</v>
      </c>
      <c r="T24" s="65">
        <f>'OPINI Rinci v1'!T340</f>
        <v>0</v>
      </c>
      <c r="U24" s="65">
        <f>'OPINI Rinci v1'!U340</f>
        <v>0</v>
      </c>
      <c r="V24" s="68">
        <f t="shared" si="33"/>
        <v>15</v>
      </c>
      <c r="W24" s="65">
        <f>'OPINI Rinci v1'!W340</f>
        <v>14</v>
      </c>
      <c r="X24" s="65">
        <f>'OPINI Rinci v1'!X340</f>
        <v>1</v>
      </c>
      <c r="Y24" s="65">
        <f>'OPINI Rinci v1'!Y340</f>
        <v>0</v>
      </c>
      <c r="Z24" s="65">
        <f>'OPINI Rinci v1'!Z340</f>
        <v>0</v>
      </c>
      <c r="AA24" s="68">
        <f t="shared" si="34"/>
        <v>15</v>
      </c>
      <c r="AB24" s="65">
        <f>'OPINI Rinci v1'!AB340</f>
        <v>10</v>
      </c>
      <c r="AC24" s="65">
        <f>'OPINI Rinci v1'!AC340</f>
        <v>4</v>
      </c>
      <c r="AD24" s="65">
        <f>'OPINI Rinci v1'!AD340</f>
        <v>0</v>
      </c>
      <c r="AE24" s="65">
        <f>'OPINI Rinci v1'!AE340</f>
        <v>1</v>
      </c>
      <c r="AF24" s="68">
        <f t="shared" si="35"/>
        <v>15</v>
      </c>
      <c r="AG24" s="65">
        <f>'OPINI Rinci v1'!AG340</f>
        <v>7</v>
      </c>
      <c r="AH24" s="65">
        <f>'OPINI Rinci v1'!AH340</f>
        <v>8</v>
      </c>
      <c r="AI24" s="65">
        <f>'OPINI Rinci v1'!AI340</f>
        <v>0</v>
      </c>
      <c r="AJ24" s="65">
        <f>'OPINI Rinci v1'!AJ340</f>
        <v>0</v>
      </c>
      <c r="AK24" s="68">
        <f t="shared" si="28"/>
        <v>15</v>
      </c>
      <c r="AL24" s="65">
        <f>'OPINI Rinci v1'!AL340</f>
        <v>3</v>
      </c>
      <c r="AM24" s="65">
        <f>'OPINI Rinci v1'!AM340</f>
        <v>8</v>
      </c>
      <c r="AN24" s="65">
        <f>'OPINI Rinci v1'!AN340</f>
        <v>2</v>
      </c>
      <c r="AO24" s="65">
        <f>'OPINI Rinci v1'!AO340</f>
        <v>2</v>
      </c>
      <c r="AP24" s="65">
        <f t="shared" si="29"/>
        <v>15</v>
      </c>
      <c r="AQ24" s="71">
        <f>'OPINI Rinci v1'!AQ340</f>
        <v>1</v>
      </c>
      <c r="AR24" s="71">
        <f>'OPINI Rinci v1'!AR340</f>
        <v>7</v>
      </c>
      <c r="AS24" s="71">
        <f>'OPINI Rinci v1'!AS340</f>
        <v>0</v>
      </c>
      <c r="AT24" s="71">
        <f>'OPINI Rinci v1'!AT340</f>
        <v>7</v>
      </c>
      <c r="AU24" s="72">
        <f t="shared" si="30"/>
        <v>15</v>
      </c>
      <c r="AV24" s="71">
        <f t="shared" si="0"/>
        <v>0</v>
      </c>
      <c r="AW24" s="71">
        <f>'OPINI Rinci v1'!AV340</f>
        <v>0</v>
      </c>
      <c r="AX24" s="71">
        <f>'OPINI Rinci v1'!AW340</f>
        <v>11</v>
      </c>
      <c r="AY24" s="71">
        <f>'OPINI Rinci v1'!AX340</f>
        <v>0</v>
      </c>
      <c r="AZ24" s="71">
        <f>'OPINI Rinci v1'!AY340</f>
        <v>4</v>
      </c>
      <c r="BA24" s="71">
        <f t="shared" si="1"/>
        <v>15</v>
      </c>
      <c r="BB24" s="72">
        <f t="shared" si="2"/>
        <v>0</v>
      </c>
      <c r="BC24" s="73">
        <f>'OPINI Rinci v1'!BA340</f>
        <v>0</v>
      </c>
      <c r="BD24" s="73">
        <f>'OPINI Rinci v1'!BB340</f>
        <v>7</v>
      </c>
      <c r="BE24" s="73">
        <f>'OPINI Rinci v1'!BC340</f>
        <v>4</v>
      </c>
      <c r="BF24" s="73">
        <f>'OPINI Rinci v1'!BD340</f>
        <v>4</v>
      </c>
      <c r="BG24" s="74">
        <f t="shared" si="3"/>
        <v>15</v>
      </c>
      <c r="BH24" s="73">
        <f t="shared" si="4"/>
        <v>0</v>
      </c>
      <c r="BI24" s="73">
        <f>'OPINI Rinci v1'!BF340</f>
        <v>0</v>
      </c>
      <c r="BJ24" s="73">
        <f>'OPINI Rinci v1'!BG340</f>
        <v>2</v>
      </c>
      <c r="BK24" s="73">
        <f>'OPINI Rinci v1'!BH340</f>
        <v>12</v>
      </c>
      <c r="BL24" s="73">
        <f>'OPINI Rinci v1'!BI340</f>
        <v>1</v>
      </c>
      <c r="BM24" s="73">
        <f>'OPINI Rinci v1'!BJ340</f>
        <v>15</v>
      </c>
      <c r="BN24" s="75">
        <f>'OPINI Rinci v1'!BK340</f>
        <v>0</v>
      </c>
      <c r="BO24" s="75">
        <f>'OPINI Rinci v1'!BL340</f>
        <v>5</v>
      </c>
      <c r="BP24" s="75">
        <f>'OPINI Rinci v1'!BM340</f>
        <v>8</v>
      </c>
      <c r="BQ24" s="75">
        <f>'OPINI Rinci v1'!BN340</f>
        <v>2</v>
      </c>
      <c r="BR24" s="75">
        <f>'OPINI Rinci v1'!BO340</f>
        <v>15</v>
      </c>
      <c r="BS24" s="75">
        <f>'OPINI Rinci v1'!BP340</f>
        <v>0</v>
      </c>
      <c r="BT24" s="75">
        <f>'OPINI Rinci v1'!BQ340</f>
        <v>5</v>
      </c>
      <c r="BU24" s="75">
        <f>'OPINI Rinci v1'!BR340</f>
        <v>6</v>
      </c>
      <c r="BV24" s="75">
        <f>'OPINI Rinci v1'!BS340</f>
        <v>4</v>
      </c>
      <c r="BW24" s="75">
        <f>'OPINI Rinci v1'!BT340</f>
        <v>15</v>
      </c>
      <c r="BX24" s="75">
        <f>'OPINI Rinci v1'!BU340</f>
        <v>0</v>
      </c>
      <c r="BY24" s="75">
        <f>'OPINI Rinci v1'!BV340</f>
        <v>8</v>
      </c>
      <c r="BZ24" s="75">
        <f>'OPINI Rinci v1'!BW340</f>
        <v>4</v>
      </c>
      <c r="CA24" s="75">
        <f>'OPINI Rinci v1'!BX340</f>
        <v>3</v>
      </c>
      <c r="CB24" s="75">
        <f>'OPINI Rinci v1'!BY340</f>
        <v>15</v>
      </c>
      <c r="CC24" s="75">
        <f>'OPINI Rinci v1'!BZ340</f>
        <v>0</v>
      </c>
      <c r="CD24" s="75">
        <f>'OPINI Rinci v1'!CA340</f>
        <v>12</v>
      </c>
      <c r="CE24" s="75">
        <f>'OPINI Rinci v1'!CB340</f>
        <v>0</v>
      </c>
      <c r="CF24" s="75">
        <f>'OPINI Rinci v1'!CC340</f>
        <v>3</v>
      </c>
      <c r="CG24" s="75">
        <f>'OPINI Rinci v1'!CD340</f>
        <v>15</v>
      </c>
    </row>
    <row r="25" spans="2:85" s="59" customFormat="1" ht="14.1" customHeight="1" x14ac:dyDescent="0.2">
      <c r="B25" s="60" t="s">
        <v>46</v>
      </c>
      <c r="C25" s="61"/>
      <c r="D25" s="62" t="s">
        <v>386</v>
      </c>
      <c r="E25" s="63"/>
      <c r="F25" s="64">
        <v>14</v>
      </c>
      <c r="G25" s="65">
        <v>14</v>
      </c>
      <c r="H25" s="65">
        <f>'OPINI Rinci v1'!H357</f>
        <v>13</v>
      </c>
      <c r="I25" s="65">
        <f>'OPINI Rinci v1'!I357</f>
        <v>0</v>
      </c>
      <c r="J25" s="65">
        <f>'OPINI Rinci v1'!J357</f>
        <v>0</v>
      </c>
      <c r="K25" s="65">
        <f>'OPINI Rinci v1'!K357</f>
        <v>0</v>
      </c>
      <c r="L25" s="68">
        <f>SUM(H25:K25)</f>
        <v>13</v>
      </c>
      <c r="M25" s="65">
        <f>'OPINI Rinci v1'!M357</f>
        <v>14</v>
      </c>
      <c r="N25" s="65">
        <f>'OPINI Rinci v1'!N357</f>
        <v>0</v>
      </c>
      <c r="O25" s="65">
        <f>'OPINI Rinci v1'!O357</f>
        <v>0</v>
      </c>
      <c r="P25" s="65">
        <f>'OPINI Rinci v1'!P357</f>
        <v>0</v>
      </c>
      <c r="Q25" s="68">
        <f>SUM(M25:P25)</f>
        <v>14</v>
      </c>
      <c r="R25" s="65">
        <f>'OPINI Rinci v1'!R357</f>
        <v>13</v>
      </c>
      <c r="S25" s="65">
        <f>'OPINI Rinci v1'!S357</f>
        <v>1</v>
      </c>
      <c r="T25" s="65">
        <f>'OPINI Rinci v1'!T357</f>
        <v>0</v>
      </c>
      <c r="U25" s="65">
        <f>'OPINI Rinci v1'!U357</f>
        <v>0</v>
      </c>
      <c r="V25" s="68">
        <f>SUM(R25:U25)</f>
        <v>14</v>
      </c>
      <c r="W25" s="65">
        <f>'OPINI Rinci v1'!W357</f>
        <v>14</v>
      </c>
      <c r="X25" s="65">
        <f>'OPINI Rinci v1'!X357</f>
        <v>0</v>
      </c>
      <c r="Y25" s="65">
        <f>'OPINI Rinci v1'!Y357</f>
        <v>0</v>
      </c>
      <c r="Z25" s="65">
        <f>'OPINI Rinci v1'!Z357</f>
        <v>0</v>
      </c>
      <c r="AA25" s="68">
        <f>SUM(W25:Z25)</f>
        <v>14</v>
      </c>
      <c r="AB25" s="65">
        <f>'OPINI Rinci v1'!AB357</f>
        <v>14</v>
      </c>
      <c r="AC25" s="65">
        <f>'OPINI Rinci v1'!AC357</f>
        <v>0</v>
      </c>
      <c r="AD25" s="65">
        <f>'OPINI Rinci v1'!AD357</f>
        <v>0</v>
      </c>
      <c r="AE25" s="65">
        <f>'OPINI Rinci v1'!AE357</f>
        <v>0</v>
      </c>
      <c r="AF25" s="68">
        <f>SUM(AB25:AE25)</f>
        <v>14</v>
      </c>
      <c r="AG25" s="65">
        <f>'OPINI Rinci v1'!AG357</f>
        <v>10</v>
      </c>
      <c r="AH25" s="65">
        <f>'OPINI Rinci v1'!AH357</f>
        <v>4</v>
      </c>
      <c r="AI25" s="65">
        <f>'OPINI Rinci v1'!AI357</f>
        <v>0</v>
      </c>
      <c r="AJ25" s="65">
        <f>'OPINI Rinci v1'!AJ357</f>
        <v>0</v>
      </c>
      <c r="AK25" s="68">
        <f>SUM(AG25:AJ25)</f>
        <v>14</v>
      </c>
      <c r="AL25" s="65">
        <f>'OPINI Rinci v1'!AL357</f>
        <v>8</v>
      </c>
      <c r="AM25" s="65">
        <f>'OPINI Rinci v1'!AM357</f>
        <v>6</v>
      </c>
      <c r="AN25" s="65">
        <f>'OPINI Rinci v1'!AN357</f>
        <v>0</v>
      </c>
      <c r="AO25" s="65">
        <f>'OPINI Rinci v1'!AO357</f>
        <v>0</v>
      </c>
      <c r="AP25" s="65">
        <f t="shared" si="29"/>
        <v>14</v>
      </c>
      <c r="AQ25" s="71">
        <f>'OPINI Rinci v1'!AQ357</f>
        <v>0</v>
      </c>
      <c r="AR25" s="71">
        <f>'OPINI Rinci v1'!AR357</f>
        <v>13</v>
      </c>
      <c r="AS25" s="71">
        <f>'OPINI Rinci v1'!AS357</f>
        <v>1</v>
      </c>
      <c r="AT25" s="71">
        <f>'OPINI Rinci v1'!AT357</f>
        <v>0</v>
      </c>
      <c r="AU25" s="72">
        <f t="shared" si="30"/>
        <v>14</v>
      </c>
      <c r="AV25" s="71">
        <f t="shared" si="0"/>
        <v>0</v>
      </c>
      <c r="AW25" s="71">
        <f>'OPINI Rinci v1'!AV357</f>
        <v>0</v>
      </c>
      <c r="AX25" s="71">
        <f>'OPINI Rinci v1'!AW357</f>
        <v>13</v>
      </c>
      <c r="AY25" s="71">
        <f>'OPINI Rinci v1'!AX357</f>
        <v>0</v>
      </c>
      <c r="AZ25" s="71">
        <f>'OPINI Rinci v1'!AY357</f>
        <v>1</v>
      </c>
      <c r="BA25" s="71">
        <f t="shared" si="1"/>
        <v>14</v>
      </c>
      <c r="BB25" s="72">
        <f t="shared" si="2"/>
        <v>0</v>
      </c>
      <c r="BC25" s="73">
        <f>'OPINI Rinci v1'!BA357</f>
        <v>0</v>
      </c>
      <c r="BD25" s="73">
        <f>'OPINI Rinci v1'!BB357</f>
        <v>13</v>
      </c>
      <c r="BE25" s="73">
        <f>'OPINI Rinci v1'!BC357</f>
        <v>1</v>
      </c>
      <c r="BF25" s="73">
        <f>'OPINI Rinci v1'!BD357</f>
        <v>0</v>
      </c>
      <c r="BG25" s="74">
        <f t="shared" si="3"/>
        <v>14</v>
      </c>
      <c r="BH25" s="73">
        <f t="shared" si="4"/>
        <v>0</v>
      </c>
      <c r="BI25" s="73">
        <f>'OPINI Rinci v1'!BF357</f>
        <v>0</v>
      </c>
      <c r="BJ25" s="73">
        <f>'OPINI Rinci v1'!BG357</f>
        <v>12</v>
      </c>
      <c r="BK25" s="73">
        <f>'OPINI Rinci v1'!BH357</f>
        <v>2</v>
      </c>
      <c r="BL25" s="73">
        <f>'OPINI Rinci v1'!BI357</f>
        <v>0</v>
      </c>
      <c r="BM25" s="73">
        <f>'OPINI Rinci v1'!BJ357</f>
        <v>14</v>
      </c>
      <c r="BN25" s="75">
        <f>'OPINI Rinci v1'!BK357</f>
        <v>0</v>
      </c>
      <c r="BO25" s="75">
        <f>'OPINI Rinci v1'!BL357</f>
        <v>12</v>
      </c>
      <c r="BP25" s="75">
        <f>'OPINI Rinci v1'!BM357</f>
        <v>2</v>
      </c>
      <c r="BQ25" s="75">
        <f>'OPINI Rinci v1'!BN357</f>
        <v>0</v>
      </c>
      <c r="BR25" s="75">
        <f>'OPINI Rinci v1'!BO357</f>
        <v>14</v>
      </c>
      <c r="BS25" s="75">
        <f>'OPINI Rinci v1'!BP357</f>
        <v>0</v>
      </c>
      <c r="BT25" s="75">
        <f>'OPINI Rinci v1'!BQ357</f>
        <v>9</v>
      </c>
      <c r="BU25" s="75">
        <f>'OPINI Rinci v1'!BR357</f>
        <v>4</v>
      </c>
      <c r="BV25" s="75">
        <f>'OPINI Rinci v1'!BS357</f>
        <v>1</v>
      </c>
      <c r="BW25" s="75">
        <f>'OPINI Rinci v1'!BT357</f>
        <v>14</v>
      </c>
      <c r="BX25" s="75">
        <f>'OPINI Rinci v1'!BU357</f>
        <v>0</v>
      </c>
      <c r="BY25" s="75">
        <f>'OPINI Rinci v1'!BV357</f>
        <v>10</v>
      </c>
      <c r="BZ25" s="75">
        <f>'OPINI Rinci v1'!BW357</f>
        <v>3</v>
      </c>
      <c r="CA25" s="75">
        <f>'OPINI Rinci v1'!BX357</f>
        <v>1</v>
      </c>
      <c r="CB25" s="75">
        <f>'OPINI Rinci v1'!BY357</f>
        <v>14</v>
      </c>
      <c r="CC25" s="75">
        <f>'OPINI Rinci v1'!BZ357</f>
        <v>0</v>
      </c>
      <c r="CD25" s="75">
        <f>'OPINI Rinci v1'!CA357</f>
        <v>11</v>
      </c>
      <c r="CE25" s="75">
        <f>'OPINI Rinci v1'!CB357</f>
        <v>1</v>
      </c>
      <c r="CF25" s="75">
        <f>'OPINI Rinci v1'!CC357</f>
        <v>1</v>
      </c>
      <c r="CG25" s="75">
        <f>'OPINI Rinci v1'!CD357</f>
        <v>13</v>
      </c>
    </row>
    <row r="26" spans="2:85" s="59" customFormat="1" ht="14.1" customHeight="1" x14ac:dyDescent="0.2">
      <c r="B26" s="60" t="s">
        <v>48</v>
      </c>
      <c r="C26" s="61"/>
      <c r="D26" s="62" t="s">
        <v>402</v>
      </c>
      <c r="E26" s="63"/>
      <c r="F26" s="64">
        <v>15</v>
      </c>
      <c r="G26" s="65">
        <v>11</v>
      </c>
      <c r="H26" s="65">
        <f>'OPINI Rinci v1'!H373</f>
        <v>11</v>
      </c>
      <c r="I26" s="65">
        <f>'OPINI Rinci v1'!I373</f>
        <v>0</v>
      </c>
      <c r="J26" s="65">
        <f>'OPINI Rinci v1'!J373</f>
        <v>0</v>
      </c>
      <c r="K26" s="65">
        <f>'OPINI Rinci v1'!K373</f>
        <v>0</v>
      </c>
      <c r="L26" s="68">
        <f t="shared" ref="L26:L29" si="36">SUM(H26:K26)</f>
        <v>11</v>
      </c>
      <c r="M26" s="65">
        <f>'OPINI Rinci v1'!M373</f>
        <v>10</v>
      </c>
      <c r="N26" s="65">
        <f>'OPINI Rinci v1'!N373</f>
        <v>1</v>
      </c>
      <c r="O26" s="65">
        <f>'OPINI Rinci v1'!O373</f>
        <v>0</v>
      </c>
      <c r="P26" s="65">
        <f>'OPINI Rinci v1'!P373</f>
        <v>0</v>
      </c>
      <c r="Q26" s="68">
        <f t="shared" ref="Q26:Q29" si="37">SUM(M26:P26)</f>
        <v>11</v>
      </c>
      <c r="R26" s="65">
        <f>'OPINI Rinci v1'!R373</f>
        <v>9</v>
      </c>
      <c r="S26" s="65">
        <f>'OPINI Rinci v1'!S373</f>
        <v>2</v>
      </c>
      <c r="T26" s="65">
        <f>'OPINI Rinci v1'!T373</f>
        <v>0</v>
      </c>
      <c r="U26" s="65">
        <f>'OPINI Rinci v1'!U373</f>
        <v>0</v>
      </c>
      <c r="V26" s="68">
        <f t="shared" ref="V26:V29" si="38">SUM(R26:U26)</f>
        <v>11</v>
      </c>
      <c r="W26" s="65">
        <f>'OPINI Rinci v1'!W373</f>
        <v>9</v>
      </c>
      <c r="X26" s="65">
        <f>'OPINI Rinci v1'!X373</f>
        <v>2</v>
      </c>
      <c r="Y26" s="65">
        <f>'OPINI Rinci v1'!Y373</f>
        <v>0</v>
      </c>
      <c r="Z26" s="65">
        <f>'OPINI Rinci v1'!Z373</f>
        <v>0</v>
      </c>
      <c r="AA26" s="68">
        <f t="shared" ref="AA26:AA29" si="39">SUM(W26:Z26)</f>
        <v>11</v>
      </c>
      <c r="AB26" s="65">
        <f>'OPINI Rinci v1'!AB373</f>
        <v>9</v>
      </c>
      <c r="AC26" s="65">
        <f>'OPINI Rinci v1'!AC373</f>
        <v>1</v>
      </c>
      <c r="AD26" s="65">
        <f>'OPINI Rinci v1'!AD373</f>
        <v>0</v>
      </c>
      <c r="AE26" s="65">
        <f>'OPINI Rinci v1'!AE373</f>
        <v>1</v>
      </c>
      <c r="AF26" s="68">
        <f t="shared" ref="AF26:AF29" si="40">SUM(AB26:AE26)</f>
        <v>11</v>
      </c>
      <c r="AG26" s="65">
        <f>'OPINI Rinci v1'!AG373</f>
        <v>7</v>
      </c>
      <c r="AH26" s="65">
        <f>'OPINI Rinci v1'!AH373</f>
        <v>3</v>
      </c>
      <c r="AI26" s="65">
        <f>'OPINI Rinci v1'!AI373</f>
        <v>0</v>
      </c>
      <c r="AJ26" s="65">
        <f>'OPINI Rinci v1'!AJ373</f>
        <v>1</v>
      </c>
      <c r="AK26" s="68">
        <f t="shared" si="28"/>
        <v>11</v>
      </c>
      <c r="AL26" s="65">
        <f>'OPINI Rinci v1'!AL373</f>
        <v>3</v>
      </c>
      <c r="AM26" s="65">
        <f>'OPINI Rinci v1'!AM373</f>
        <v>7</v>
      </c>
      <c r="AN26" s="65">
        <f>'OPINI Rinci v1'!AN373</f>
        <v>0</v>
      </c>
      <c r="AO26" s="65">
        <f>'OPINI Rinci v1'!AO373</f>
        <v>0</v>
      </c>
      <c r="AP26" s="65">
        <f t="shared" si="29"/>
        <v>10</v>
      </c>
      <c r="AQ26" s="71">
        <f>'OPINI Rinci v1'!AQ373</f>
        <v>2</v>
      </c>
      <c r="AR26" s="71">
        <f>'OPINI Rinci v1'!AR373</f>
        <v>8</v>
      </c>
      <c r="AS26" s="71">
        <f>'OPINI Rinci v1'!AS373</f>
        <v>0</v>
      </c>
      <c r="AT26" s="71">
        <f>'OPINI Rinci v1'!AT373</f>
        <v>0</v>
      </c>
      <c r="AU26" s="72">
        <f t="shared" si="30"/>
        <v>10</v>
      </c>
      <c r="AV26" s="71">
        <f t="shared" si="0"/>
        <v>5</v>
      </c>
      <c r="AW26" s="71">
        <f>'OPINI Rinci v1'!AV373</f>
        <v>0</v>
      </c>
      <c r="AX26" s="71">
        <f>'OPINI Rinci v1'!AW373</f>
        <v>7</v>
      </c>
      <c r="AY26" s="71">
        <f>'OPINI Rinci v1'!AX373</f>
        <v>1</v>
      </c>
      <c r="AZ26" s="71">
        <f>'OPINI Rinci v1'!AY373</f>
        <v>2</v>
      </c>
      <c r="BA26" s="71">
        <f t="shared" si="1"/>
        <v>10</v>
      </c>
      <c r="BB26" s="72">
        <f t="shared" si="2"/>
        <v>5</v>
      </c>
      <c r="BC26" s="73">
        <f>'OPINI Rinci v1'!BA373</f>
        <v>0</v>
      </c>
      <c r="BD26" s="73">
        <f>'OPINI Rinci v1'!BB373</f>
        <v>4</v>
      </c>
      <c r="BE26" s="73">
        <f>'OPINI Rinci v1'!BC373</f>
        <v>4</v>
      </c>
      <c r="BF26" s="73">
        <f>'OPINI Rinci v1'!BD373</f>
        <v>2</v>
      </c>
      <c r="BG26" s="74">
        <f t="shared" si="3"/>
        <v>10</v>
      </c>
      <c r="BH26" s="73">
        <f t="shared" si="4"/>
        <v>5</v>
      </c>
      <c r="BI26" s="73">
        <f>'OPINI Rinci v1'!BF373</f>
        <v>0</v>
      </c>
      <c r="BJ26" s="73">
        <f>'OPINI Rinci v1'!BG373</f>
        <v>2</v>
      </c>
      <c r="BK26" s="73">
        <f>'OPINI Rinci v1'!BH373</f>
        <v>6</v>
      </c>
      <c r="BL26" s="73">
        <f>'OPINI Rinci v1'!BI373</f>
        <v>2</v>
      </c>
      <c r="BM26" s="73">
        <f>'OPINI Rinci v1'!BJ373</f>
        <v>10</v>
      </c>
      <c r="BN26" s="75">
        <f>'OPINI Rinci v1'!BK373</f>
        <v>0</v>
      </c>
      <c r="BO26" s="75">
        <f>'OPINI Rinci v1'!BL373</f>
        <v>3</v>
      </c>
      <c r="BP26" s="75">
        <f>'OPINI Rinci v1'!BM373</f>
        <v>4</v>
      </c>
      <c r="BQ26" s="75">
        <f>'OPINI Rinci v1'!BN373</f>
        <v>3</v>
      </c>
      <c r="BR26" s="75">
        <f>'OPINI Rinci v1'!BO373</f>
        <v>10</v>
      </c>
      <c r="BS26" s="75">
        <f>'OPINI Rinci v1'!BP373</f>
        <v>0</v>
      </c>
      <c r="BT26" s="75">
        <f>'OPINI Rinci v1'!BQ373</f>
        <v>0</v>
      </c>
      <c r="BU26" s="75">
        <f>'OPINI Rinci v1'!BR373</f>
        <v>6</v>
      </c>
      <c r="BV26" s="75">
        <f>'OPINI Rinci v1'!BS373</f>
        <v>4</v>
      </c>
      <c r="BW26" s="75">
        <f>'OPINI Rinci v1'!BT373</f>
        <v>10</v>
      </c>
      <c r="BX26" s="75">
        <f>'OPINI Rinci v1'!BU373</f>
        <v>0</v>
      </c>
      <c r="BY26" s="75">
        <f>'OPINI Rinci v1'!BV373</f>
        <v>0</v>
      </c>
      <c r="BZ26" s="75">
        <f>'OPINI Rinci v1'!BW373</f>
        <v>1</v>
      </c>
      <c r="CA26" s="75">
        <f>'OPINI Rinci v1'!BX373</f>
        <v>9</v>
      </c>
      <c r="CB26" s="75">
        <f>'OPINI Rinci v1'!BY373</f>
        <v>10</v>
      </c>
      <c r="CC26" s="75">
        <f>'OPINI Rinci v1'!BZ373</f>
        <v>0</v>
      </c>
      <c r="CD26" s="75">
        <f>'OPINI Rinci v1'!CA373</f>
        <v>6</v>
      </c>
      <c r="CE26" s="75">
        <f>'OPINI Rinci v1'!CB373</f>
        <v>2</v>
      </c>
      <c r="CF26" s="75">
        <f>'OPINI Rinci v1'!CC373</f>
        <v>0</v>
      </c>
      <c r="CG26" s="75">
        <f>'OPINI Rinci v1'!CD373</f>
        <v>8</v>
      </c>
    </row>
    <row r="27" spans="2:85" s="59" customFormat="1" ht="14.1" customHeight="1" x14ac:dyDescent="0.2">
      <c r="B27" s="60" t="s">
        <v>50</v>
      </c>
      <c r="C27" s="61"/>
      <c r="D27" s="62" t="s">
        <v>692</v>
      </c>
      <c r="E27" s="63"/>
      <c r="F27" s="64">
        <v>0</v>
      </c>
      <c r="G27" s="65">
        <v>6</v>
      </c>
      <c r="H27" s="65">
        <f>'OPINI Rinci v1'!H386</f>
        <v>6</v>
      </c>
      <c r="I27" s="65">
        <f>'OPINI Rinci v1'!I386</f>
        <v>0</v>
      </c>
      <c r="J27" s="65">
        <f>'OPINI Rinci v1'!J386</f>
        <v>0</v>
      </c>
      <c r="K27" s="65">
        <f>'OPINI Rinci v1'!K386</f>
        <v>0</v>
      </c>
      <c r="L27" s="68">
        <f t="shared" si="36"/>
        <v>6</v>
      </c>
      <c r="M27" s="65">
        <f>'OPINI Rinci v1'!M386</f>
        <v>4</v>
      </c>
      <c r="N27" s="65">
        <f>'OPINI Rinci v1'!N386</f>
        <v>2</v>
      </c>
      <c r="O27" s="65">
        <f>'OPINI Rinci v1'!O386</f>
        <v>0</v>
      </c>
      <c r="P27" s="65">
        <f>'OPINI Rinci v1'!P386</f>
        <v>0</v>
      </c>
      <c r="Q27" s="68">
        <f t="shared" si="37"/>
        <v>6</v>
      </c>
      <c r="R27" s="65">
        <f>'OPINI Rinci v1'!R386</f>
        <v>3</v>
      </c>
      <c r="S27" s="65">
        <f>'OPINI Rinci v1'!S386</f>
        <v>3</v>
      </c>
      <c r="T27" s="65">
        <f>'OPINI Rinci v1'!T386</f>
        <v>0</v>
      </c>
      <c r="U27" s="65">
        <f>'OPINI Rinci v1'!U386</f>
        <v>0</v>
      </c>
      <c r="V27" s="68">
        <f t="shared" si="38"/>
        <v>6</v>
      </c>
      <c r="W27" s="65">
        <f>'OPINI Rinci v1'!W386</f>
        <v>3</v>
      </c>
      <c r="X27" s="65">
        <f>'OPINI Rinci v1'!X386</f>
        <v>3</v>
      </c>
      <c r="Y27" s="65">
        <f>'OPINI Rinci v1'!Y386</f>
        <v>0</v>
      </c>
      <c r="Z27" s="65">
        <f>'OPINI Rinci v1'!Z386</f>
        <v>0</v>
      </c>
      <c r="AA27" s="68">
        <f t="shared" si="39"/>
        <v>6</v>
      </c>
      <c r="AB27" s="65">
        <f>'OPINI Rinci v1'!AB386</f>
        <v>3</v>
      </c>
      <c r="AC27" s="65">
        <f>'OPINI Rinci v1'!AC386</f>
        <v>3</v>
      </c>
      <c r="AD27" s="65">
        <f>'OPINI Rinci v1'!AD386</f>
        <v>0</v>
      </c>
      <c r="AE27" s="65">
        <f>'OPINI Rinci v1'!AE386</f>
        <v>0</v>
      </c>
      <c r="AF27" s="68">
        <f t="shared" si="40"/>
        <v>6</v>
      </c>
      <c r="AG27" s="65">
        <f>'OPINI Rinci v1'!AG386</f>
        <v>3</v>
      </c>
      <c r="AH27" s="65">
        <f>'OPINI Rinci v1'!AH386</f>
        <v>3</v>
      </c>
      <c r="AI27" s="65">
        <f>'OPINI Rinci v1'!AI386</f>
        <v>0</v>
      </c>
      <c r="AJ27" s="65">
        <f>'OPINI Rinci v1'!AJ386</f>
        <v>0</v>
      </c>
      <c r="AK27" s="68">
        <f t="shared" si="28"/>
        <v>6</v>
      </c>
      <c r="AL27" s="65">
        <f>'OPINI Rinci v1'!AL386</f>
        <v>1</v>
      </c>
      <c r="AM27" s="65">
        <f>'OPINI Rinci v1'!AM386</f>
        <v>4</v>
      </c>
      <c r="AN27" s="65">
        <f>'OPINI Rinci v1'!AN386</f>
        <v>0</v>
      </c>
      <c r="AO27" s="65">
        <f>'OPINI Rinci v1'!AO386</f>
        <v>0</v>
      </c>
      <c r="AP27" s="65">
        <f t="shared" si="29"/>
        <v>5</v>
      </c>
      <c r="AQ27" s="71">
        <f>'OPINI Rinci v1'!AQ386</f>
        <v>1</v>
      </c>
      <c r="AR27" s="71">
        <f>'OPINI Rinci v1'!AR386</f>
        <v>4</v>
      </c>
      <c r="AS27" s="71">
        <f>'OPINI Rinci v1'!AS386</f>
        <v>0</v>
      </c>
      <c r="AT27" s="71">
        <f>'OPINI Rinci v1'!AT386</f>
        <v>0</v>
      </c>
      <c r="AU27" s="72">
        <f t="shared" si="30"/>
        <v>5</v>
      </c>
      <c r="AV27" s="71">
        <f t="shared" si="0"/>
        <v>-5</v>
      </c>
      <c r="AW27" s="71">
        <f>'OPINI Rinci v1'!AV386</f>
        <v>0</v>
      </c>
      <c r="AX27" s="71">
        <f>'OPINI Rinci v1'!AW386</f>
        <v>4</v>
      </c>
      <c r="AY27" s="71">
        <f>'OPINI Rinci v1'!AX386</f>
        <v>0</v>
      </c>
      <c r="AZ27" s="71">
        <f>'OPINI Rinci v1'!AY386</f>
        <v>1</v>
      </c>
      <c r="BA27" s="71">
        <f t="shared" si="1"/>
        <v>5</v>
      </c>
      <c r="BB27" s="72">
        <f t="shared" si="2"/>
        <v>-5</v>
      </c>
      <c r="BC27" s="73">
        <f>'OPINI Rinci v1'!BA386</f>
        <v>0</v>
      </c>
      <c r="BD27" s="73">
        <f>'OPINI Rinci v1'!BB386</f>
        <v>1</v>
      </c>
      <c r="BE27" s="73">
        <f>'OPINI Rinci v1'!BC386</f>
        <v>3</v>
      </c>
      <c r="BF27" s="73">
        <f>'OPINI Rinci v1'!BD386</f>
        <v>1</v>
      </c>
      <c r="BG27" s="74">
        <f t="shared" si="3"/>
        <v>5</v>
      </c>
      <c r="BH27" s="73">
        <f t="shared" si="4"/>
        <v>-5</v>
      </c>
      <c r="BI27" s="73">
        <f>'OPINI Rinci v1'!BF386</f>
        <v>0</v>
      </c>
      <c r="BJ27" s="73">
        <f>'OPINI Rinci v1'!BG386</f>
        <v>2</v>
      </c>
      <c r="BK27" s="73">
        <f>'OPINI Rinci v1'!BH386</f>
        <v>2</v>
      </c>
      <c r="BL27" s="73">
        <f>'OPINI Rinci v1'!BI386</f>
        <v>1</v>
      </c>
      <c r="BM27" s="73">
        <f>'OPINI Rinci v1'!BJ386</f>
        <v>5</v>
      </c>
      <c r="BN27" s="75">
        <f>'OPINI Rinci v1'!BK386</f>
        <v>0</v>
      </c>
      <c r="BO27" s="75">
        <f>'OPINI Rinci v1'!BL386</f>
        <v>2</v>
      </c>
      <c r="BP27" s="75">
        <f>'OPINI Rinci v1'!BM386</f>
        <v>2</v>
      </c>
      <c r="BQ27" s="75">
        <f>'OPINI Rinci v1'!BN386</f>
        <v>0</v>
      </c>
      <c r="BR27" s="75">
        <f>'OPINI Rinci v1'!BO386</f>
        <v>4</v>
      </c>
      <c r="BS27" s="75">
        <f>'OPINI Rinci v1'!BP386</f>
        <v>0</v>
      </c>
      <c r="BT27" s="75">
        <f>'OPINI Rinci v1'!BQ386</f>
        <v>0</v>
      </c>
      <c r="BU27" s="75">
        <f>'OPINI Rinci v1'!BR386</f>
        <v>2</v>
      </c>
      <c r="BV27" s="75">
        <f>'OPINI Rinci v1'!BS386</f>
        <v>2</v>
      </c>
      <c r="BW27" s="75">
        <f>'OPINI Rinci v1'!BT386</f>
        <v>4</v>
      </c>
      <c r="BX27" s="75">
        <f>'OPINI Rinci v1'!BU386</f>
        <v>0</v>
      </c>
      <c r="BY27" s="75">
        <f>'OPINI Rinci v1'!BV386</f>
        <v>0</v>
      </c>
      <c r="BZ27" s="75">
        <f>'OPINI Rinci v1'!BW386</f>
        <v>0</v>
      </c>
      <c r="CA27" s="75">
        <f>'OPINI Rinci v1'!BX386</f>
        <v>4</v>
      </c>
      <c r="CB27" s="75">
        <f>'OPINI Rinci v1'!BY386</f>
        <v>4</v>
      </c>
      <c r="CC27" s="75">
        <f>'OPINI Rinci v1'!BZ386</f>
        <v>0</v>
      </c>
      <c r="CD27" s="75">
        <f>'OPINI Rinci v1'!CA386</f>
        <v>2</v>
      </c>
      <c r="CE27" s="75">
        <f>'OPINI Rinci v1'!CB386</f>
        <v>1</v>
      </c>
      <c r="CF27" s="75">
        <f>'OPINI Rinci v1'!CC386</f>
        <v>0</v>
      </c>
      <c r="CG27" s="75">
        <f>'OPINI Rinci v1'!CD386</f>
        <v>3</v>
      </c>
    </row>
    <row r="28" spans="2:85" s="59" customFormat="1" ht="14.1" customHeight="1" x14ac:dyDescent="0.2">
      <c r="B28" s="60" t="s">
        <v>52</v>
      </c>
      <c r="C28" s="77"/>
      <c r="D28" s="62" t="s">
        <v>419</v>
      </c>
      <c r="E28" s="63"/>
      <c r="F28" s="64">
        <v>16</v>
      </c>
      <c r="G28" s="65">
        <v>16</v>
      </c>
      <c r="H28" s="65">
        <f>'OPINI Rinci v1'!H394</f>
        <v>15</v>
      </c>
      <c r="I28" s="65">
        <f>'OPINI Rinci v1'!I394</f>
        <v>1</v>
      </c>
      <c r="J28" s="65">
        <f>'OPINI Rinci v1'!J394</f>
        <v>0</v>
      </c>
      <c r="K28" s="65">
        <f>'OPINI Rinci v1'!K394</f>
        <v>0</v>
      </c>
      <c r="L28" s="68">
        <f t="shared" si="36"/>
        <v>16</v>
      </c>
      <c r="M28" s="65">
        <f>'OPINI Rinci v1'!M394</f>
        <v>15</v>
      </c>
      <c r="N28" s="65">
        <f>'OPINI Rinci v1'!N394</f>
        <v>0</v>
      </c>
      <c r="O28" s="65">
        <f>'OPINI Rinci v1'!O394</f>
        <v>0</v>
      </c>
      <c r="P28" s="65">
        <f>'OPINI Rinci v1'!P394</f>
        <v>1</v>
      </c>
      <c r="Q28" s="68">
        <f t="shared" si="37"/>
        <v>16</v>
      </c>
      <c r="R28" s="65">
        <f>'OPINI Rinci v1'!R394</f>
        <v>15</v>
      </c>
      <c r="S28" s="65">
        <f>'OPINI Rinci v1'!S394</f>
        <v>0</v>
      </c>
      <c r="T28" s="65">
        <f>'OPINI Rinci v1'!T394</f>
        <v>0</v>
      </c>
      <c r="U28" s="65">
        <f>'OPINI Rinci v1'!U394</f>
        <v>1</v>
      </c>
      <c r="V28" s="68">
        <f t="shared" si="38"/>
        <v>16</v>
      </c>
      <c r="W28" s="65">
        <f>'OPINI Rinci v1'!W394</f>
        <v>14</v>
      </c>
      <c r="X28" s="65">
        <f>'OPINI Rinci v1'!X394</f>
        <v>1</v>
      </c>
      <c r="Y28" s="65">
        <f>'OPINI Rinci v1'!Y394</f>
        <v>0</v>
      </c>
      <c r="Z28" s="65">
        <f>'OPINI Rinci v1'!Z394</f>
        <v>1</v>
      </c>
      <c r="AA28" s="68">
        <f t="shared" si="39"/>
        <v>16</v>
      </c>
      <c r="AB28" s="65">
        <f>'OPINI Rinci v1'!AB394</f>
        <v>12</v>
      </c>
      <c r="AC28" s="65">
        <f>'OPINI Rinci v1'!AC394</f>
        <v>4</v>
      </c>
      <c r="AD28" s="65">
        <f>'OPINI Rinci v1'!AD394</f>
        <v>0</v>
      </c>
      <c r="AE28" s="65">
        <f>'OPINI Rinci v1'!AE394</f>
        <v>0</v>
      </c>
      <c r="AF28" s="68">
        <f t="shared" si="40"/>
        <v>16</v>
      </c>
      <c r="AG28" s="65">
        <f>'OPINI Rinci v1'!AG394</f>
        <v>10</v>
      </c>
      <c r="AH28" s="65">
        <f>'OPINI Rinci v1'!AH394</f>
        <v>6</v>
      </c>
      <c r="AI28" s="65">
        <f>'OPINI Rinci v1'!AI394</f>
        <v>0</v>
      </c>
      <c r="AJ28" s="65">
        <f>'OPINI Rinci v1'!AJ394</f>
        <v>0</v>
      </c>
      <c r="AK28" s="68">
        <f t="shared" si="28"/>
        <v>16</v>
      </c>
      <c r="AL28" s="65">
        <f>'OPINI Rinci v1'!AL394</f>
        <v>5</v>
      </c>
      <c r="AM28" s="65">
        <f>'OPINI Rinci v1'!AM394</f>
        <v>7</v>
      </c>
      <c r="AN28" s="65">
        <f>'OPINI Rinci v1'!AN394</f>
        <v>4</v>
      </c>
      <c r="AO28" s="65">
        <f>'OPINI Rinci v1'!AO394</f>
        <v>0</v>
      </c>
      <c r="AP28" s="65">
        <f t="shared" si="29"/>
        <v>16</v>
      </c>
      <c r="AQ28" s="71">
        <f>'OPINI Rinci v1'!AQ394</f>
        <v>2</v>
      </c>
      <c r="AR28" s="71">
        <f>'OPINI Rinci v1'!AR394</f>
        <v>7</v>
      </c>
      <c r="AS28" s="71">
        <f>'OPINI Rinci v1'!AS394</f>
        <v>2</v>
      </c>
      <c r="AT28" s="71">
        <f>'OPINI Rinci v1'!AT394</f>
        <v>5</v>
      </c>
      <c r="AU28" s="72">
        <f t="shared" si="30"/>
        <v>16</v>
      </c>
      <c r="AV28" s="71">
        <f t="shared" si="0"/>
        <v>0</v>
      </c>
      <c r="AW28" s="71">
        <f>'OPINI Rinci v1'!AV394</f>
        <v>1</v>
      </c>
      <c r="AX28" s="71">
        <f>'OPINI Rinci v1'!AW394</f>
        <v>3</v>
      </c>
      <c r="AY28" s="71">
        <f>'OPINI Rinci v1'!AX394</f>
        <v>2</v>
      </c>
      <c r="AZ28" s="71">
        <f>'OPINI Rinci v1'!AY394</f>
        <v>10</v>
      </c>
      <c r="BA28" s="71">
        <f t="shared" si="1"/>
        <v>16</v>
      </c>
      <c r="BB28" s="72">
        <f t="shared" si="2"/>
        <v>0</v>
      </c>
      <c r="BC28" s="73">
        <f>'OPINI Rinci v1'!BA394</f>
        <v>1</v>
      </c>
      <c r="BD28" s="73">
        <f>'OPINI Rinci v1'!BB394</f>
        <v>2</v>
      </c>
      <c r="BE28" s="73">
        <f>'OPINI Rinci v1'!BC394</f>
        <v>6</v>
      </c>
      <c r="BF28" s="73">
        <f>'OPINI Rinci v1'!BD394</f>
        <v>7</v>
      </c>
      <c r="BG28" s="74">
        <f t="shared" si="3"/>
        <v>16</v>
      </c>
      <c r="BH28" s="73">
        <f t="shared" si="4"/>
        <v>0</v>
      </c>
      <c r="BI28" s="73">
        <f>'OPINI Rinci v1'!BF394</f>
        <v>1</v>
      </c>
      <c r="BJ28" s="73">
        <f>'OPINI Rinci v1'!BG394</f>
        <v>9</v>
      </c>
      <c r="BK28" s="73">
        <f>'OPINI Rinci v1'!BH394</f>
        <v>4</v>
      </c>
      <c r="BL28" s="73">
        <f>'OPINI Rinci v1'!BI394</f>
        <v>2</v>
      </c>
      <c r="BM28" s="73">
        <f>'OPINI Rinci v1'!BJ394</f>
        <v>16</v>
      </c>
      <c r="BN28" s="75">
        <f>'OPINI Rinci v1'!BK394</f>
        <v>0</v>
      </c>
      <c r="BO28" s="75">
        <f>'OPINI Rinci v1'!BL394</f>
        <v>10</v>
      </c>
      <c r="BP28" s="75">
        <f>'OPINI Rinci v1'!BM394</f>
        <v>2</v>
      </c>
      <c r="BQ28" s="75">
        <f>'OPINI Rinci v1'!BN394</f>
        <v>2</v>
      </c>
      <c r="BR28" s="75">
        <f>'OPINI Rinci v1'!BO394</f>
        <v>14</v>
      </c>
      <c r="BS28" s="75">
        <f>'OPINI Rinci v1'!BP394</f>
        <v>0</v>
      </c>
      <c r="BT28" s="75">
        <f>'OPINI Rinci v1'!BQ394</f>
        <v>5</v>
      </c>
      <c r="BU28" s="75">
        <f>'OPINI Rinci v1'!BR394</f>
        <v>0</v>
      </c>
      <c r="BV28" s="75">
        <f>'OPINI Rinci v1'!BS394</f>
        <v>5</v>
      </c>
      <c r="BW28" s="75">
        <f>'OPINI Rinci v1'!BT394</f>
        <v>10</v>
      </c>
      <c r="BX28" s="75">
        <f>'OPINI Rinci v1'!BU394</f>
        <v>0</v>
      </c>
      <c r="BY28" s="75">
        <f>'OPINI Rinci v1'!BV394</f>
        <v>4</v>
      </c>
      <c r="BZ28" s="75">
        <f>'OPINI Rinci v1'!BW394</f>
        <v>1</v>
      </c>
      <c r="CA28" s="75">
        <f>'OPINI Rinci v1'!BX394</f>
        <v>5</v>
      </c>
      <c r="CB28" s="75">
        <f>'OPINI Rinci v1'!BY394</f>
        <v>10</v>
      </c>
      <c r="CC28" s="75">
        <f>'OPINI Rinci v1'!BZ394</f>
        <v>0</v>
      </c>
      <c r="CD28" s="75">
        <f>'OPINI Rinci v1'!CA394</f>
        <v>5</v>
      </c>
      <c r="CE28" s="75">
        <f>'OPINI Rinci v1'!CB394</f>
        <v>0</v>
      </c>
      <c r="CF28" s="75">
        <f>'OPINI Rinci v1'!CC394</f>
        <v>3</v>
      </c>
      <c r="CG28" s="75">
        <f>'OPINI Rinci v1'!CD394</f>
        <v>8</v>
      </c>
    </row>
    <row r="29" spans="2:85" s="59" customFormat="1" ht="14.1" customHeight="1" x14ac:dyDescent="0.25">
      <c r="B29" s="60" t="s">
        <v>54</v>
      </c>
      <c r="C29" s="77"/>
      <c r="D29" s="62" t="s">
        <v>436</v>
      </c>
      <c r="E29" s="63"/>
      <c r="F29" s="79">
        <v>7</v>
      </c>
      <c r="G29" s="80">
        <v>7</v>
      </c>
      <c r="H29" s="80">
        <f>'OPINI Rinci v1'!H412</f>
        <v>6</v>
      </c>
      <c r="I29" s="80">
        <f>'OPINI Rinci v1'!I412</f>
        <v>0</v>
      </c>
      <c r="J29" s="80">
        <f>'OPINI Rinci v1'!J412</f>
        <v>0</v>
      </c>
      <c r="K29" s="80">
        <f>'OPINI Rinci v1'!K412</f>
        <v>0</v>
      </c>
      <c r="L29" s="81">
        <f t="shared" si="36"/>
        <v>6</v>
      </c>
      <c r="M29" s="80">
        <f>'OPINI Rinci v1'!M412</f>
        <v>7</v>
      </c>
      <c r="N29" s="80">
        <f>'OPINI Rinci v1'!N412</f>
        <v>0</v>
      </c>
      <c r="O29" s="80">
        <f>'OPINI Rinci v1'!O412</f>
        <v>0</v>
      </c>
      <c r="P29" s="80">
        <f>'OPINI Rinci v1'!P412</f>
        <v>0</v>
      </c>
      <c r="Q29" s="81">
        <f t="shared" si="37"/>
        <v>7</v>
      </c>
      <c r="R29" s="80">
        <f>'OPINI Rinci v1'!R412</f>
        <v>7</v>
      </c>
      <c r="S29" s="80">
        <f>'OPINI Rinci v1'!S412</f>
        <v>0</v>
      </c>
      <c r="T29" s="80">
        <f>'OPINI Rinci v1'!T412</f>
        <v>0</v>
      </c>
      <c r="U29" s="80">
        <f>'OPINI Rinci v1'!U412</f>
        <v>0</v>
      </c>
      <c r="V29" s="81">
        <f t="shared" si="38"/>
        <v>7</v>
      </c>
      <c r="W29" s="80">
        <f>'OPINI Rinci v1'!W412</f>
        <v>5</v>
      </c>
      <c r="X29" s="80">
        <f>'OPINI Rinci v1'!X412</f>
        <v>2</v>
      </c>
      <c r="Y29" s="80">
        <f>'OPINI Rinci v1'!Y412</f>
        <v>0</v>
      </c>
      <c r="Z29" s="80">
        <f>'OPINI Rinci v1'!Z412</f>
        <v>0</v>
      </c>
      <c r="AA29" s="81">
        <f t="shared" si="39"/>
        <v>7</v>
      </c>
      <c r="AB29" s="80">
        <f>'OPINI Rinci v1'!AB412</f>
        <v>7</v>
      </c>
      <c r="AC29" s="80">
        <f>'OPINI Rinci v1'!AC412</f>
        <v>0</v>
      </c>
      <c r="AD29" s="80">
        <f>'OPINI Rinci v1'!AD412</f>
        <v>0</v>
      </c>
      <c r="AE29" s="80">
        <f>'OPINI Rinci v1'!AE412</f>
        <v>0</v>
      </c>
      <c r="AF29" s="81">
        <f t="shared" si="40"/>
        <v>7</v>
      </c>
      <c r="AG29" s="80">
        <f>'OPINI Rinci v1'!AG412</f>
        <v>7</v>
      </c>
      <c r="AH29" s="80">
        <f>'OPINI Rinci v1'!AH412</f>
        <v>0</v>
      </c>
      <c r="AI29" s="80">
        <f>'OPINI Rinci v1'!AI412</f>
        <v>0</v>
      </c>
      <c r="AJ29" s="80">
        <f>'OPINI Rinci v1'!AJ412</f>
        <v>0</v>
      </c>
      <c r="AK29" s="81">
        <f t="shared" si="28"/>
        <v>7</v>
      </c>
      <c r="AL29" s="80">
        <f>'OPINI Rinci v1'!AL412</f>
        <v>5</v>
      </c>
      <c r="AM29" s="80">
        <f>'OPINI Rinci v1'!AM412</f>
        <v>2</v>
      </c>
      <c r="AN29" s="83">
        <f>'OPINI Rinci v1'!AN412</f>
        <v>0</v>
      </c>
      <c r="AO29" s="80">
        <f>'OPINI Rinci v1'!AO412</f>
        <v>0</v>
      </c>
      <c r="AP29" s="80">
        <f t="shared" si="29"/>
        <v>7</v>
      </c>
      <c r="AQ29" s="71">
        <f>'OPINI Rinci v1'!AQ412</f>
        <v>1</v>
      </c>
      <c r="AR29" s="71">
        <f>'OPINI Rinci v1'!AR412</f>
        <v>6</v>
      </c>
      <c r="AS29" s="71">
        <f>'OPINI Rinci v1'!AS412</f>
        <v>0</v>
      </c>
      <c r="AT29" s="71">
        <f>'OPINI Rinci v1'!AT412</f>
        <v>0</v>
      </c>
      <c r="AU29" s="72">
        <f t="shared" si="30"/>
        <v>7</v>
      </c>
      <c r="AV29" s="71">
        <f t="shared" si="0"/>
        <v>0</v>
      </c>
      <c r="AW29" s="71">
        <f>'OPINI Rinci v1'!AV412</f>
        <v>0</v>
      </c>
      <c r="AX29" s="71">
        <f>'OPINI Rinci v1'!AW412</f>
        <v>7</v>
      </c>
      <c r="AY29" s="71">
        <f>'OPINI Rinci v1'!AX412</f>
        <v>0</v>
      </c>
      <c r="AZ29" s="71">
        <f>'OPINI Rinci v1'!AY412</f>
        <v>0</v>
      </c>
      <c r="BA29" s="71">
        <f t="shared" si="1"/>
        <v>7</v>
      </c>
      <c r="BB29" s="72">
        <f t="shared" si="2"/>
        <v>0</v>
      </c>
      <c r="BC29" s="73">
        <f>'OPINI Rinci v1'!BA412</f>
        <v>1</v>
      </c>
      <c r="BD29" s="73">
        <f>'OPINI Rinci v1'!BB412</f>
        <v>6</v>
      </c>
      <c r="BE29" s="73">
        <f>'OPINI Rinci v1'!BC412</f>
        <v>0</v>
      </c>
      <c r="BF29" s="73">
        <f>'OPINI Rinci v1'!BD412</f>
        <v>0</v>
      </c>
      <c r="BG29" s="74">
        <f t="shared" si="3"/>
        <v>7</v>
      </c>
      <c r="BH29" s="73">
        <f t="shared" si="4"/>
        <v>0</v>
      </c>
      <c r="BI29" s="73">
        <f>'OPINI Rinci v1'!BF412</f>
        <v>1</v>
      </c>
      <c r="BJ29" s="73">
        <f>'OPINI Rinci v1'!BG412</f>
        <v>6</v>
      </c>
      <c r="BK29" s="73">
        <f>'OPINI Rinci v1'!BH412</f>
        <v>0</v>
      </c>
      <c r="BL29" s="73">
        <f>'OPINI Rinci v1'!BI412</f>
        <v>0</v>
      </c>
      <c r="BM29" s="73">
        <f>'OPINI Rinci v1'!BJ412</f>
        <v>7</v>
      </c>
      <c r="BN29" s="75">
        <f>'OPINI Rinci v1'!BK412</f>
        <v>0</v>
      </c>
      <c r="BO29" s="75">
        <f>'OPINI Rinci v1'!BL412</f>
        <v>5</v>
      </c>
      <c r="BP29" s="75">
        <f>'OPINI Rinci v1'!BM412</f>
        <v>0</v>
      </c>
      <c r="BQ29" s="75">
        <f>'OPINI Rinci v1'!BN412</f>
        <v>2</v>
      </c>
      <c r="BR29" s="75">
        <f>'OPINI Rinci v1'!BO412</f>
        <v>7</v>
      </c>
      <c r="BS29" s="75">
        <f>'OPINI Rinci v1'!BP412</f>
        <v>1</v>
      </c>
      <c r="BT29" s="75">
        <f>'OPINI Rinci v1'!BQ412</f>
        <v>3</v>
      </c>
      <c r="BU29" s="75">
        <f>'OPINI Rinci v1'!BR412</f>
        <v>0</v>
      </c>
      <c r="BV29" s="75">
        <f>'OPINI Rinci v1'!BS412</f>
        <v>2</v>
      </c>
      <c r="BW29" s="75">
        <f>'OPINI Rinci v1'!BT412</f>
        <v>6</v>
      </c>
      <c r="BX29" s="75">
        <f>'OPINI Rinci v1'!BU412</f>
        <v>1</v>
      </c>
      <c r="BY29" s="75">
        <f>'OPINI Rinci v1'!BV412</f>
        <v>5</v>
      </c>
      <c r="BZ29" s="75">
        <f>'OPINI Rinci v1'!BW412</f>
        <v>0</v>
      </c>
      <c r="CA29" s="75">
        <f>'OPINI Rinci v1'!BX412</f>
        <v>0</v>
      </c>
      <c r="CB29" s="75">
        <f>'OPINI Rinci v1'!BY412</f>
        <v>6</v>
      </c>
      <c r="CC29" s="75">
        <f>'OPINI Rinci v1'!BZ412</f>
        <v>2</v>
      </c>
      <c r="CD29" s="75">
        <f>'OPINI Rinci v1'!CA412</f>
        <v>4</v>
      </c>
      <c r="CE29" s="75">
        <f>'OPINI Rinci v1'!CB412</f>
        <v>0</v>
      </c>
      <c r="CF29" s="75">
        <f>'OPINI Rinci v1'!CC412</f>
        <v>0</v>
      </c>
      <c r="CG29" s="75">
        <f>'OPINI Rinci v1'!CD412</f>
        <v>6</v>
      </c>
    </row>
    <row r="30" spans="2:85" s="59" customFormat="1" ht="14.1" customHeight="1" x14ac:dyDescent="0.2">
      <c r="B30" s="60" t="s">
        <v>56</v>
      </c>
      <c r="C30" s="77"/>
      <c r="D30" s="62" t="s">
        <v>445</v>
      </c>
      <c r="E30" s="63"/>
      <c r="F30" s="84">
        <v>12</v>
      </c>
      <c r="G30" s="85">
        <v>14</v>
      </c>
      <c r="H30" s="85">
        <f>'OPINI Rinci v1'!H421</f>
        <v>13</v>
      </c>
      <c r="I30" s="85">
        <f>'OPINI Rinci v1'!I421</f>
        <v>0</v>
      </c>
      <c r="J30" s="85">
        <f>'OPINI Rinci v1'!J421</f>
        <v>0</v>
      </c>
      <c r="K30" s="85">
        <f>'OPINI Rinci v1'!K421</f>
        <v>0</v>
      </c>
      <c r="L30" s="86">
        <f>SUM(H30:K30)</f>
        <v>13</v>
      </c>
      <c r="M30" s="85">
        <f>'OPINI Rinci v1'!M421</f>
        <v>10</v>
      </c>
      <c r="N30" s="85">
        <f>'OPINI Rinci v1'!N421</f>
        <v>4</v>
      </c>
      <c r="O30" s="85">
        <f>'OPINI Rinci v1'!O421</f>
        <v>0</v>
      </c>
      <c r="P30" s="85">
        <f>'OPINI Rinci v1'!P421</f>
        <v>0</v>
      </c>
      <c r="Q30" s="86">
        <f>SUM(M30:P30)</f>
        <v>14</v>
      </c>
      <c r="R30" s="85">
        <f>'OPINI Rinci v1'!R421</f>
        <v>8</v>
      </c>
      <c r="S30" s="85">
        <f>'OPINI Rinci v1'!S421</f>
        <v>6</v>
      </c>
      <c r="T30" s="85">
        <f>'OPINI Rinci v1'!T421</f>
        <v>0</v>
      </c>
      <c r="U30" s="85">
        <f>'OPINI Rinci v1'!U421</f>
        <v>0</v>
      </c>
      <c r="V30" s="86">
        <f>SUM(R30:U30)</f>
        <v>14</v>
      </c>
      <c r="W30" s="85">
        <f>'OPINI Rinci v1'!W421</f>
        <v>6</v>
      </c>
      <c r="X30" s="85">
        <f>'OPINI Rinci v1'!X421</f>
        <v>8</v>
      </c>
      <c r="Y30" s="85">
        <f>'OPINI Rinci v1'!Y421</f>
        <v>0</v>
      </c>
      <c r="Z30" s="85">
        <f>'OPINI Rinci v1'!Z421</f>
        <v>0</v>
      </c>
      <c r="AA30" s="86">
        <f>SUM(W30:Z30)</f>
        <v>14</v>
      </c>
      <c r="AB30" s="85">
        <f>'OPINI Rinci v1'!AB421</f>
        <v>7</v>
      </c>
      <c r="AC30" s="85">
        <f>'OPINI Rinci v1'!AC421</f>
        <v>5</v>
      </c>
      <c r="AD30" s="85">
        <f>'OPINI Rinci v1'!AD421</f>
        <v>0</v>
      </c>
      <c r="AE30" s="85">
        <f>'OPINI Rinci v1'!AE421</f>
        <v>2</v>
      </c>
      <c r="AF30" s="86">
        <f>SUM(AB30:AE30)</f>
        <v>14</v>
      </c>
      <c r="AG30" s="85">
        <f>'OPINI Rinci v1'!AG421</f>
        <v>6</v>
      </c>
      <c r="AH30" s="85">
        <f>'OPINI Rinci v1'!AH421</f>
        <v>6</v>
      </c>
      <c r="AI30" s="85">
        <f>'OPINI Rinci v1'!AI421</f>
        <v>0</v>
      </c>
      <c r="AJ30" s="85">
        <f>'OPINI Rinci v1'!AJ421</f>
        <v>2</v>
      </c>
      <c r="AK30" s="86">
        <f>SUM(AG30:AJ30)</f>
        <v>14</v>
      </c>
      <c r="AL30" s="85">
        <f>'OPINI Rinci v1'!AL421</f>
        <v>4</v>
      </c>
      <c r="AM30" s="85">
        <f>'OPINI Rinci v1'!AM421</f>
        <v>8</v>
      </c>
      <c r="AN30" s="85">
        <f>'OPINI Rinci v1'!AN421</f>
        <v>0</v>
      </c>
      <c r="AO30" s="85">
        <f>'OPINI Rinci v1'!AO421</f>
        <v>0</v>
      </c>
      <c r="AP30" s="85">
        <f t="shared" si="29"/>
        <v>12</v>
      </c>
      <c r="AQ30" s="71">
        <f>'OPINI Rinci v1'!AQ421</f>
        <v>9</v>
      </c>
      <c r="AR30" s="71">
        <f>'OPINI Rinci v1'!AR421</f>
        <v>2</v>
      </c>
      <c r="AS30" s="71">
        <f>'OPINI Rinci v1'!AS421</f>
        <v>0</v>
      </c>
      <c r="AT30" s="71">
        <f>'OPINI Rinci v1'!AT421</f>
        <v>1</v>
      </c>
      <c r="AU30" s="72">
        <f t="shared" si="30"/>
        <v>12</v>
      </c>
      <c r="AV30" s="71">
        <f t="shared" si="0"/>
        <v>0</v>
      </c>
      <c r="AW30" s="71">
        <f>'OPINI Rinci v1'!AV421</f>
        <v>3</v>
      </c>
      <c r="AX30" s="71">
        <f>'OPINI Rinci v1'!AW421</f>
        <v>9</v>
      </c>
      <c r="AY30" s="71">
        <f>'OPINI Rinci v1'!AX421</f>
        <v>0</v>
      </c>
      <c r="AZ30" s="71">
        <f>'OPINI Rinci v1'!AY421</f>
        <v>0</v>
      </c>
      <c r="BA30" s="71">
        <f t="shared" si="1"/>
        <v>12</v>
      </c>
      <c r="BB30" s="72">
        <f t="shared" si="2"/>
        <v>0</v>
      </c>
      <c r="BC30" s="73">
        <f>'OPINI Rinci v1'!BA421</f>
        <v>0</v>
      </c>
      <c r="BD30" s="73">
        <f>'OPINI Rinci v1'!BB421</f>
        <v>10</v>
      </c>
      <c r="BE30" s="73">
        <f>'OPINI Rinci v1'!BC421</f>
        <v>0</v>
      </c>
      <c r="BF30" s="73">
        <f>'OPINI Rinci v1'!BD421</f>
        <v>2</v>
      </c>
      <c r="BG30" s="74">
        <f t="shared" si="3"/>
        <v>12</v>
      </c>
      <c r="BH30" s="73">
        <f t="shared" si="4"/>
        <v>0</v>
      </c>
      <c r="BI30" s="73">
        <f>'OPINI Rinci v1'!BF421</f>
        <v>0</v>
      </c>
      <c r="BJ30" s="73">
        <f>'OPINI Rinci v1'!BG421</f>
        <v>4</v>
      </c>
      <c r="BK30" s="73">
        <f>'OPINI Rinci v1'!BH421</f>
        <v>0</v>
      </c>
      <c r="BL30" s="73">
        <f>'OPINI Rinci v1'!BI421</f>
        <v>8</v>
      </c>
      <c r="BM30" s="73">
        <f>'OPINI Rinci v1'!BJ421</f>
        <v>12</v>
      </c>
      <c r="BN30" s="75">
        <f>'OPINI Rinci v1'!BK421</f>
        <v>0</v>
      </c>
      <c r="BO30" s="75">
        <f>'OPINI Rinci v1'!BL421</f>
        <v>5</v>
      </c>
      <c r="BP30" s="75">
        <f>'OPINI Rinci v1'!BM421</f>
        <v>0</v>
      </c>
      <c r="BQ30" s="75">
        <f>'OPINI Rinci v1'!BN421</f>
        <v>6</v>
      </c>
      <c r="BR30" s="75">
        <f>'OPINI Rinci v1'!BO421</f>
        <v>11</v>
      </c>
      <c r="BS30" s="75">
        <f>'OPINI Rinci v1'!BP421</f>
        <v>0</v>
      </c>
      <c r="BT30" s="75">
        <f>'OPINI Rinci v1'!BQ421</f>
        <v>6</v>
      </c>
      <c r="BU30" s="75">
        <f>'OPINI Rinci v1'!BR421</f>
        <v>0</v>
      </c>
      <c r="BV30" s="75">
        <f>'OPINI Rinci v1'!BS421</f>
        <v>5</v>
      </c>
      <c r="BW30" s="75">
        <f>'OPINI Rinci v1'!BT421</f>
        <v>11</v>
      </c>
      <c r="BX30" s="75">
        <f>'OPINI Rinci v1'!BU421</f>
        <v>0</v>
      </c>
      <c r="BY30" s="75">
        <f>'OPINI Rinci v1'!BV421</f>
        <v>7</v>
      </c>
      <c r="BZ30" s="75">
        <f>'OPINI Rinci v1'!BW421</f>
        <v>0</v>
      </c>
      <c r="CA30" s="75">
        <f>'OPINI Rinci v1'!BX421</f>
        <v>4</v>
      </c>
      <c r="CB30" s="75">
        <f>'OPINI Rinci v1'!BY421</f>
        <v>11</v>
      </c>
      <c r="CC30" s="75">
        <f>'OPINI Rinci v1'!BZ421</f>
        <v>5</v>
      </c>
      <c r="CD30" s="75">
        <f>'OPINI Rinci v1'!CA421</f>
        <v>3</v>
      </c>
      <c r="CE30" s="75">
        <f>'OPINI Rinci v1'!CB421</f>
        <v>0</v>
      </c>
      <c r="CF30" s="75">
        <f>'OPINI Rinci v1'!CC421</f>
        <v>0</v>
      </c>
      <c r="CG30" s="75">
        <f>'OPINI Rinci v1'!CD421</f>
        <v>8</v>
      </c>
    </row>
    <row r="31" spans="2:85" s="59" customFormat="1" ht="14.1" customHeight="1" x14ac:dyDescent="0.2">
      <c r="B31" s="60" t="s">
        <v>84</v>
      </c>
      <c r="C31" s="61"/>
      <c r="D31" s="62" t="s">
        <v>459</v>
      </c>
      <c r="E31" s="63"/>
      <c r="F31" s="84">
        <v>25</v>
      </c>
      <c r="G31" s="85">
        <v>25</v>
      </c>
      <c r="H31" s="85">
        <f>'OPINI Rinci v1'!H437</f>
        <v>21</v>
      </c>
      <c r="I31" s="85">
        <f>'OPINI Rinci v1'!I437</f>
        <v>3</v>
      </c>
      <c r="J31" s="85">
        <f>'OPINI Rinci v1'!J437</f>
        <v>0</v>
      </c>
      <c r="K31" s="85">
        <f>'OPINI Rinci v1'!K437</f>
        <v>0</v>
      </c>
      <c r="L31" s="86">
        <f t="shared" ref="L31:L38" si="41">SUM(H31:K31)</f>
        <v>24</v>
      </c>
      <c r="M31" s="85">
        <f>'OPINI Rinci v1'!M437</f>
        <v>21</v>
      </c>
      <c r="N31" s="85">
        <f>'OPINI Rinci v1'!N437</f>
        <v>4</v>
      </c>
      <c r="O31" s="85">
        <f>'OPINI Rinci v1'!O437</f>
        <v>0</v>
      </c>
      <c r="P31" s="85">
        <f>'OPINI Rinci v1'!P437</f>
        <v>0</v>
      </c>
      <c r="Q31" s="86">
        <f t="shared" ref="Q31:Q38" si="42">SUM(M31:P31)</f>
        <v>25</v>
      </c>
      <c r="R31" s="85">
        <f>'OPINI Rinci v1'!R437</f>
        <v>21</v>
      </c>
      <c r="S31" s="85">
        <f>'OPINI Rinci v1'!S437</f>
        <v>4</v>
      </c>
      <c r="T31" s="85">
        <f>'OPINI Rinci v1'!T437</f>
        <v>0</v>
      </c>
      <c r="U31" s="85">
        <f>'OPINI Rinci v1'!U437</f>
        <v>0</v>
      </c>
      <c r="V31" s="86">
        <f t="shared" ref="V31:V38" si="43">SUM(R31:U31)</f>
        <v>25</v>
      </c>
      <c r="W31" s="85">
        <f>'OPINI Rinci v1'!W437</f>
        <v>22</v>
      </c>
      <c r="X31" s="85">
        <f>'OPINI Rinci v1'!X437</f>
        <v>3</v>
      </c>
      <c r="Y31" s="85">
        <f>'OPINI Rinci v1'!Y437</f>
        <v>0</v>
      </c>
      <c r="Z31" s="85">
        <f>'OPINI Rinci v1'!Z437</f>
        <v>0</v>
      </c>
      <c r="AA31" s="86">
        <f t="shared" ref="AA31:AA38" si="44">SUM(W31:Z31)</f>
        <v>25</v>
      </c>
      <c r="AB31" s="85">
        <f>'OPINI Rinci v1'!AB437</f>
        <v>17</v>
      </c>
      <c r="AC31" s="85">
        <f>'OPINI Rinci v1'!AC437</f>
        <v>5</v>
      </c>
      <c r="AD31" s="85">
        <f>'OPINI Rinci v1'!AD437</f>
        <v>2</v>
      </c>
      <c r="AE31" s="85">
        <f>'OPINI Rinci v1'!AE437</f>
        <v>1</v>
      </c>
      <c r="AF31" s="86">
        <f t="shared" ref="AF31:AF38" si="45">SUM(AB31:AE31)</f>
        <v>25</v>
      </c>
      <c r="AG31" s="85">
        <f>'OPINI Rinci v1'!AG437</f>
        <v>10</v>
      </c>
      <c r="AH31" s="85">
        <f>'OPINI Rinci v1'!AH437</f>
        <v>13</v>
      </c>
      <c r="AI31" s="85">
        <f>'OPINI Rinci v1'!AI437</f>
        <v>0</v>
      </c>
      <c r="AJ31" s="85">
        <f>'OPINI Rinci v1'!AJ437</f>
        <v>2</v>
      </c>
      <c r="AK31" s="86">
        <f t="shared" si="28"/>
        <v>25</v>
      </c>
      <c r="AL31" s="85">
        <f>'OPINI Rinci v1'!AL437</f>
        <v>8</v>
      </c>
      <c r="AM31" s="85">
        <f>'OPINI Rinci v1'!AM437</f>
        <v>13</v>
      </c>
      <c r="AN31" s="85">
        <f>'OPINI Rinci v1'!AN437</f>
        <v>0</v>
      </c>
      <c r="AO31" s="85">
        <f>'OPINI Rinci v1'!AO437</f>
        <v>4</v>
      </c>
      <c r="AP31" s="85">
        <f t="shared" si="29"/>
        <v>25</v>
      </c>
      <c r="AQ31" s="71">
        <f>'OPINI Rinci v1'!AQ437</f>
        <v>7</v>
      </c>
      <c r="AR31" s="71">
        <f>'OPINI Rinci v1'!AR437</f>
        <v>12</v>
      </c>
      <c r="AS31" s="71">
        <f>'OPINI Rinci v1'!AS437</f>
        <v>0</v>
      </c>
      <c r="AT31" s="71">
        <f>'OPINI Rinci v1'!AT437</f>
        <v>6</v>
      </c>
      <c r="AU31" s="72">
        <f t="shared" si="30"/>
        <v>25</v>
      </c>
      <c r="AV31" s="71">
        <f t="shared" si="0"/>
        <v>0</v>
      </c>
      <c r="AW31" s="71">
        <f>'OPINI Rinci v1'!AV437</f>
        <v>3</v>
      </c>
      <c r="AX31" s="71">
        <f>'OPINI Rinci v1'!AW437</f>
        <v>16</v>
      </c>
      <c r="AY31" s="71">
        <f>'OPINI Rinci v1'!AX437</f>
        <v>0</v>
      </c>
      <c r="AZ31" s="71">
        <f>'OPINI Rinci v1'!AY437</f>
        <v>6</v>
      </c>
      <c r="BA31" s="71">
        <f t="shared" si="1"/>
        <v>25</v>
      </c>
      <c r="BB31" s="72">
        <f t="shared" si="2"/>
        <v>0</v>
      </c>
      <c r="BC31" s="73">
        <f>'OPINI Rinci v1'!BA437</f>
        <v>2</v>
      </c>
      <c r="BD31" s="73">
        <f>'OPINI Rinci v1'!BB437</f>
        <v>18</v>
      </c>
      <c r="BE31" s="73">
        <f>'OPINI Rinci v1'!BC437</f>
        <v>0</v>
      </c>
      <c r="BF31" s="73">
        <f>'OPINI Rinci v1'!BD437</f>
        <v>5</v>
      </c>
      <c r="BG31" s="74">
        <f t="shared" si="3"/>
        <v>25</v>
      </c>
      <c r="BH31" s="73">
        <f t="shared" si="4"/>
        <v>0</v>
      </c>
      <c r="BI31" s="73">
        <f>'OPINI Rinci v1'!BF437</f>
        <v>0</v>
      </c>
      <c r="BJ31" s="73">
        <f>'OPINI Rinci v1'!BG437</f>
        <v>23</v>
      </c>
      <c r="BK31" s="73">
        <f>'OPINI Rinci v1'!BH437</f>
        <v>0</v>
      </c>
      <c r="BL31" s="73">
        <f>'OPINI Rinci v1'!BI437</f>
        <v>2</v>
      </c>
      <c r="BM31" s="73">
        <f>'OPINI Rinci v1'!BJ437</f>
        <v>25</v>
      </c>
      <c r="BN31" s="75">
        <f>'OPINI Rinci v1'!BK437</f>
        <v>0</v>
      </c>
      <c r="BO31" s="75">
        <f>'OPINI Rinci v1'!BL437</f>
        <v>20</v>
      </c>
      <c r="BP31" s="75">
        <f>'OPINI Rinci v1'!BM437</f>
        <v>0</v>
      </c>
      <c r="BQ31" s="75">
        <f>'OPINI Rinci v1'!BN437</f>
        <v>4</v>
      </c>
      <c r="BR31" s="75">
        <f>'OPINI Rinci v1'!BO437</f>
        <v>24</v>
      </c>
      <c r="BS31" s="75">
        <f>'OPINI Rinci v1'!BP437</f>
        <v>0</v>
      </c>
      <c r="BT31" s="75">
        <f>'OPINI Rinci v1'!BQ437</f>
        <v>20</v>
      </c>
      <c r="BU31" s="75">
        <f>'OPINI Rinci v1'!BR437</f>
        <v>0</v>
      </c>
      <c r="BV31" s="75">
        <f>'OPINI Rinci v1'!BS437</f>
        <v>4</v>
      </c>
      <c r="BW31" s="75">
        <f>'OPINI Rinci v1'!BT437</f>
        <v>24</v>
      </c>
      <c r="BX31" s="75">
        <f>'OPINI Rinci v1'!BU437</f>
        <v>0</v>
      </c>
      <c r="BY31" s="75">
        <f>'OPINI Rinci v1'!BV437</f>
        <v>21</v>
      </c>
      <c r="BZ31" s="75">
        <f>'OPINI Rinci v1'!BW437</f>
        <v>0</v>
      </c>
      <c r="CA31" s="75">
        <f>'OPINI Rinci v1'!BX437</f>
        <v>3</v>
      </c>
      <c r="CB31" s="75">
        <f>'OPINI Rinci v1'!BY437</f>
        <v>24</v>
      </c>
      <c r="CC31" s="75">
        <f>'OPINI Rinci v1'!BZ437</f>
        <v>3</v>
      </c>
      <c r="CD31" s="75">
        <f>'OPINI Rinci v1'!CA437</f>
        <v>16</v>
      </c>
      <c r="CE31" s="75">
        <f>'OPINI Rinci v1'!CB437</f>
        <v>0</v>
      </c>
      <c r="CF31" s="75">
        <f>'OPINI Rinci v1'!CC437</f>
        <v>1</v>
      </c>
      <c r="CG31" s="75">
        <f>'OPINI Rinci v1'!CD437</f>
        <v>20</v>
      </c>
    </row>
    <row r="32" spans="2:85" s="59" customFormat="1" ht="14.1" customHeight="1" x14ac:dyDescent="0.25">
      <c r="B32" s="60" t="s">
        <v>86</v>
      </c>
      <c r="C32" s="61"/>
      <c r="D32" s="62" t="s">
        <v>485</v>
      </c>
      <c r="E32" s="63"/>
      <c r="F32" s="79">
        <v>6</v>
      </c>
      <c r="G32" s="80">
        <v>7</v>
      </c>
      <c r="H32" s="80">
        <f>'OPINI Rinci v1'!H464</f>
        <v>6</v>
      </c>
      <c r="I32" s="80">
        <f>'OPINI Rinci v1'!I464</f>
        <v>0</v>
      </c>
      <c r="J32" s="80">
        <f>'OPINI Rinci v1'!J464</f>
        <v>0</v>
      </c>
      <c r="K32" s="80">
        <f>'OPINI Rinci v1'!K464</f>
        <v>0</v>
      </c>
      <c r="L32" s="81">
        <f t="shared" si="41"/>
        <v>6</v>
      </c>
      <c r="M32" s="80">
        <f>'OPINI Rinci v1'!M464</f>
        <v>7</v>
      </c>
      <c r="N32" s="80">
        <f>'OPINI Rinci v1'!N464</f>
        <v>0</v>
      </c>
      <c r="O32" s="80">
        <f>'OPINI Rinci v1'!O464</f>
        <v>0</v>
      </c>
      <c r="P32" s="80">
        <f>'OPINI Rinci v1'!P464</f>
        <v>0</v>
      </c>
      <c r="Q32" s="81">
        <f t="shared" si="42"/>
        <v>7</v>
      </c>
      <c r="R32" s="80">
        <f>'OPINI Rinci v1'!R464</f>
        <v>7</v>
      </c>
      <c r="S32" s="80">
        <f>'OPINI Rinci v1'!S464</f>
        <v>0</v>
      </c>
      <c r="T32" s="80">
        <f>'OPINI Rinci v1'!T464</f>
        <v>0</v>
      </c>
      <c r="U32" s="80">
        <f>'OPINI Rinci v1'!U464</f>
        <v>0</v>
      </c>
      <c r="V32" s="81">
        <f t="shared" si="43"/>
        <v>7</v>
      </c>
      <c r="W32" s="80">
        <f>'OPINI Rinci v1'!W464</f>
        <v>6</v>
      </c>
      <c r="X32" s="80">
        <f>'OPINI Rinci v1'!X464</f>
        <v>1</v>
      </c>
      <c r="Y32" s="80">
        <f>'OPINI Rinci v1'!Y464</f>
        <v>0</v>
      </c>
      <c r="Z32" s="80">
        <f>'OPINI Rinci v1'!Z464</f>
        <v>0</v>
      </c>
      <c r="AA32" s="81">
        <f t="shared" si="44"/>
        <v>7</v>
      </c>
      <c r="AB32" s="80">
        <f>'OPINI Rinci v1'!AB464</f>
        <v>6</v>
      </c>
      <c r="AC32" s="80">
        <f>'OPINI Rinci v1'!AC464</f>
        <v>1</v>
      </c>
      <c r="AD32" s="80">
        <f>'OPINI Rinci v1'!AD464</f>
        <v>0</v>
      </c>
      <c r="AE32" s="80">
        <f>'OPINI Rinci v1'!AE464</f>
        <v>0</v>
      </c>
      <c r="AF32" s="81">
        <f t="shared" si="45"/>
        <v>7</v>
      </c>
      <c r="AG32" s="80">
        <f>'OPINI Rinci v1'!AG464</f>
        <v>2</v>
      </c>
      <c r="AH32" s="80">
        <f>'OPINI Rinci v1'!AH464</f>
        <v>5</v>
      </c>
      <c r="AI32" s="80">
        <f>'OPINI Rinci v1'!AI464</f>
        <v>0</v>
      </c>
      <c r="AJ32" s="80">
        <f>'OPINI Rinci v1'!AJ464</f>
        <v>0</v>
      </c>
      <c r="AK32" s="81">
        <f t="shared" si="28"/>
        <v>7</v>
      </c>
      <c r="AL32" s="80">
        <f>'OPINI Rinci v1'!AL464</f>
        <v>1</v>
      </c>
      <c r="AM32" s="80">
        <f>'OPINI Rinci v1'!AM464</f>
        <v>4</v>
      </c>
      <c r="AN32" s="80">
        <f>'OPINI Rinci v1'!AN464</f>
        <v>0</v>
      </c>
      <c r="AO32" s="80">
        <f>'OPINI Rinci v1'!AO464</f>
        <v>1</v>
      </c>
      <c r="AP32" s="80">
        <f t="shared" si="29"/>
        <v>6</v>
      </c>
      <c r="AQ32" s="71">
        <f>'OPINI Rinci v1'!AQ464</f>
        <v>1</v>
      </c>
      <c r="AR32" s="71">
        <f>'OPINI Rinci v1'!AR464</f>
        <v>4</v>
      </c>
      <c r="AS32" s="71">
        <f>'OPINI Rinci v1'!AS464</f>
        <v>0</v>
      </c>
      <c r="AT32" s="71">
        <f>'OPINI Rinci v1'!AT464</f>
        <v>1</v>
      </c>
      <c r="AU32" s="72">
        <f t="shared" si="30"/>
        <v>6</v>
      </c>
      <c r="AV32" s="71">
        <f t="shared" si="0"/>
        <v>0</v>
      </c>
      <c r="AW32" s="71">
        <f>'OPINI Rinci v1'!AV464</f>
        <v>0</v>
      </c>
      <c r="AX32" s="71">
        <f>'OPINI Rinci v1'!AW464</f>
        <v>6</v>
      </c>
      <c r="AY32" s="71">
        <f>'OPINI Rinci v1'!AX464</f>
        <v>0</v>
      </c>
      <c r="AZ32" s="71">
        <f>'OPINI Rinci v1'!AY464</f>
        <v>0</v>
      </c>
      <c r="BA32" s="71">
        <f t="shared" si="1"/>
        <v>6</v>
      </c>
      <c r="BB32" s="72">
        <f t="shared" si="2"/>
        <v>0</v>
      </c>
      <c r="BC32" s="73">
        <f>'OPINI Rinci v1'!BA464</f>
        <v>0</v>
      </c>
      <c r="BD32" s="73">
        <f>'OPINI Rinci v1'!BB464</f>
        <v>6</v>
      </c>
      <c r="BE32" s="73">
        <f>'OPINI Rinci v1'!BC464</f>
        <v>0</v>
      </c>
      <c r="BF32" s="73">
        <f>'OPINI Rinci v1'!BD464</f>
        <v>0</v>
      </c>
      <c r="BG32" s="74">
        <f t="shared" si="3"/>
        <v>6</v>
      </c>
      <c r="BH32" s="73">
        <f t="shared" si="4"/>
        <v>0</v>
      </c>
      <c r="BI32" s="73">
        <f>'OPINI Rinci v1'!BF464</f>
        <v>0</v>
      </c>
      <c r="BJ32" s="73">
        <f>'OPINI Rinci v1'!BG464</f>
        <v>6</v>
      </c>
      <c r="BK32" s="73">
        <f>'OPINI Rinci v1'!BH464</f>
        <v>0</v>
      </c>
      <c r="BL32" s="73">
        <f>'OPINI Rinci v1'!BI464</f>
        <v>0</v>
      </c>
      <c r="BM32" s="73">
        <f>'OPINI Rinci v1'!BJ464</f>
        <v>6</v>
      </c>
      <c r="BN32" s="75">
        <f>'OPINI Rinci v1'!BK464</f>
        <v>0</v>
      </c>
      <c r="BO32" s="75">
        <f>'OPINI Rinci v1'!BL464</f>
        <v>4</v>
      </c>
      <c r="BP32" s="75">
        <f>'OPINI Rinci v1'!BM464</f>
        <v>0</v>
      </c>
      <c r="BQ32" s="75">
        <f>'OPINI Rinci v1'!BN464</f>
        <v>2</v>
      </c>
      <c r="BR32" s="75">
        <f>'OPINI Rinci v1'!BO464</f>
        <v>6</v>
      </c>
      <c r="BS32" s="75">
        <f>'OPINI Rinci v1'!BP464</f>
        <v>0</v>
      </c>
      <c r="BT32" s="75">
        <f>'OPINI Rinci v1'!BQ464</f>
        <v>5</v>
      </c>
      <c r="BU32" s="75">
        <f>'OPINI Rinci v1'!BR464</f>
        <v>0</v>
      </c>
      <c r="BV32" s="75">
        <f>'OPINI Rinci v1'!BS464</f>
        <v>1</v>
      </c>
      <c r="BW32" s="75">
        <f>'OPINI Rinci v1'!BT464</f>
        <v>6</v>
      </c>
      <c r="BX32" s="75">
        <f>'OPINI Rinci v1'!BU464</f>
        <v>0</v>
      </c>
      <c r="BY32" s="75">
        <f>'OPINI Rinci v1'!BV464</f>
        <v>4</v>
      </c>
      <c r="BZ32" s="75">
        <f>'OPINI Rinci v1'!BW464</f>
        <v>0</v>
      </c>
      <c r="CA32" s="75">
        <f>'OPINI Rinci v1'!BX464</f>
        <v>2</v>
      </c>
      <c r="CB32" s="75">
        <f>'OPINI Rinci v1'!BY464</f>
        <v>6</v>
      </c>
      <c r="CC32" s="75">
        <f>'OPINI Rinci v1'!BZ464</f>
        <v>0</v>
      </c>
      <c r="CD32" s="75">
        <f>'OPINI Rinci v1'!CA464</f>
        <v>4</v>
      </c>
      <c r="CE32" s="75">
        <f>'OPINI Rinci v1'!CB464</f>
        <v>0</v>
      </c>
      <c r="CF32" s="75">
        <f>'OPINI Rinci v1'!CC464</f>
        <v>0</v>
      </c>
      <c r="CG32" s="75">
        <f>'OPINI Rinci v1'!CD464</f>
        <v>4</v>
      </c>
    </row>
    <row r="33" spans="1:85" s="59" customFormat="1" ht="14.1" customHeight="1" x14ac:dyDescent="0.2">
      <c r="B33" s="60" t="s">
        <v>88</v>
      </c>
      <c r="C33" s="61"/>
      <c r="D33" s="62" t="s">
        <v>493</v>
      </c>
      <c r="E33" s="63"/>
      <c r="F33" s="84">
        <v>13</v>
      </c>
      <c r="G33" s="85">
        <v>18</v>
      </c>
      <c r="H33" s="85">
        <f>'OPINI Rinci v1'!H473</f>
        <v>12</v>
      </c>
      <c r="I33" s="85">
        <f>'OPINI Rinci v1'!I473</f>
        <v>0</v>
      </c>
      <c r="J33" s="85">
        <f>'OPINI Rinci v1'!J473</f>
        <v>0</v>
      </c>
      <c r="K33" s="85">
        <f>'OPINI Rinci v1'!K473</f>
        <v>0</v>
      </c>
      <c r="L33" s="86">
        <f t="shared" si="41"/>
        <v>12</v>
      </c>
      <c r="M33" s="85">
        <f>'OPINI Rinci v1'!M473</f>
        <v>17</v>
      </c>
      <c r="N33" s="85">
        <f>'OPINI Rinci v1'!N473</f>
        <v>1</v>
      </c>
      <c r="O33" s="85">
        <f>'OPINI Rinci v1'!O473</f>
        <v>0</v>
      </c>
      <c r="P33" s="85">
        <f>'OPINI Rinci v1'!P473</f>
        <v>0</v>
      </c>
      <c r="Q33" s="86">
        <f t="shared" si="42"/>
        <v>18</v>
      </c>
      <c r="R33" s="85">
        <f>'OPINI Rinci v1'!R473</f>
        <v>15</v>
      </c>
      <c r="S33" s="85">
        <f>'OPINI Rinci v1'!S473</f>
        <v>3</v>
      </c>
      <c r="T33" s="85">
        <f>'OPINI Rinci v1'!T473</f>
        <v>0</v>
      </c>
      <c r="U33" s="85">
        <f>'OPINI Rinci v1'!U473</f>
        <v>0</v>
      </c>
      <c r="V33" s="86">
        <f t="shared" si="43"/>
        <v>18</v>
      </c>
      <c r="W33" s="85">
        <f>'OPINI Rinci v1'!W473</f>
        <v>12</v>
      </c>
      <c r="X33" s="85">
        <f>'OPINI Rinci v1'!X473</f>
        <v>6</v>
      </c>
      <c r="Y33" s="85">
        <f>'OPINI Rinci v1'!Y473</f>
        <v>0</v>
      </c>
      <c r="Z33" s="85">
        <f>'OPINI Rinci v1'!Z473</f>
        <v>0</v>
      </c>
      <c r="AA33" s="86">
        <f t="shared" si="44"/>
        <v>18</v>
      </c>
      <c r="AB33" s="85">
        <f>'OPINI Rinci v1'!AB473</f>
        <v>8</v>
      </c>
      <c r="AC33" s="85">
        <f>'OPINI Rinci v1'!AC473</f>
        <v>9</v>
      </c>
      <c r="AD33" s="85">
        <f>'OPINI Rinci v1'!AD473</f>
        <v>1</v>
      </c>
      <c r="AE33" s="85">
        <f>'OPINI Rinci v1'!AE473</f>
        <v>0</v>
      </c>
      <c r="AF33" s="86">
        <f t="shared" si="45"/>
        <v>18</v>
      </c>
      <c r="AG33" s="85">
        <f>'OPINI Rinci v1'!AG473</f>
        <v>6</v>
      </c>
      <c r="AH33" s="85">
        <f>'OPINI Rinci v1'!AH473</f>
        <v>9</v>
      </c>
      <c r="AI33" s="85">
        <f>'OPINI Rinci v1'!AI473</f>
        <v>0</v>
      </c>
      <c r="AJ33" s="85">
        <f>'OPINI Rinci v1'!AJ473</f>
        <v>0</v>
      </c>
      <c r="AK33" s="86">
        <f t="shared" si="28"/>
        <v>15</v>
      </c>
      <c r="AL33" s="85">
        <f>'OPINI Rinci v1'!AL473</f>
        <v>4</v>
      </c>
      <c r="AM33" s="85">
        <f>'OPINI Rinci v1'!AM473</f>
        <v>9</v>
      </c>
      <c r="AN33" s="85">
        <f>'OPINI Rinci v1'!AN473</f>
        <v>0</v>
      </c>
      <c r="AO33" s="85">
        <f>'OPINI Rinci v1'!AO473</f>
        <v>0</v>
      </c>
      <c r="AP33" s="85">
        <f t="shared" si="29"/>
        <v>13</v>
      </c>
      <c r="AQ33" s="71">
        <f>'OPINI Rinci v1'!AQ473</f>
        <v>0</v>
      </c>
      <c r="AR33" s="71">
        <f>'OPINI Rinci v1'!AR473</f>
        <v>11</v>
      </c>
      <c r="AS33" s="71">
        <f>'OPINI Rinci v1'!AS473</f>
        <v>0</v>
      </c>
      <c r="AT33" s="71">
        <f>'OPINI Rinci v1'!AT473</f>
        <v>2</v>
      </c>
      <c r="AU33" s="72">
        <f t="shared" si="30"/>
        <v>13</v>
      </c>
      <c r="AV33" s="71">
        <f t="shared" si="0"/>
        <v>0</v>
      </c>
      <c r="AW33" s="71">
        <f>'OPINI Rinci v1'!AV473</f>
        <v>0</v>
      </c>
      <c r="AX33" s="71">
        <f>'OPINI Rinci v1'!AW473</f>
        <v>10</v>
      </c>
      <c r="AY33" s="71">
        <f>'OPINI Rinci v1'!AX473</f>
        <v>0</v>
      </c>
      <c r="AZ33" s="71">
        <f>'OPINI Rinci v1'!AY473</f>
        <v>3</v>
      </c>
      <c r="BA33" s="71">
        <f t="shared" si="1"/>
        <v>13</v>
      </c>
      <c r="BB33" s="72">
        <f t="shared" si="2"/>
        <v>0</v>
      </c>
      <c r="BC33" s="73">
        <f>'OPINI Rinci v1'!BA473</f>
        <v>1</v>
      </c>
      <c r="BD33" s="73">
        <f>'OPINI Rinci v1'!BB473</f>
        <v>5</v>
      </c>
      <c r="BE33" s="73">
        <f>'OPINI Rinci v1'!BC473</f>
        <v>0</v>
      </c>
      <c r="BF33" s="73">
        <f>'OPINI Rinci v1'!BD473</f>
        <v>7</v>
      </c>
      <c r="BG33" s="74">
        <f t="shared" si="3"/>
        <v>13</v>
      </c>
      <c r="BH33" s="73">
        <f t="shared" si="4"/>
        <v>0</v>
      </c>
      <c r="BI33" s="73">
        <f>'OPINI Rinci v1'!BF473</f>
        <v>0</v>
      </c>
      <c r="BJ33" s="73">
        <f>'OPINI Rinci v1'!BG473</f>
        <v>3</v>
      </c>
      <c r="BK33" s="73">
        <f>'OPINI Rinci v1'!BH473</f>
        <v>2</v>
      </c>
      <c r="BL33" s="73">
        <f>'OPINI Rinci v1'!BI473</f>
        <v>8</v>
      </c>
      <c r="BM33" s="73">
        <f>'OPINI Rinci v1'!BJ473</f>
        <v>13</v>
      </c>
      <c r="BN33" s="75">
        <f>'OPINI Rinci v1'!BK473</f>
        <v>0</v>
      </c>
      <c r="BO33" s="75">
        <f>'OPINI Rinci v1'!BL473</f>
        <v>1</v>
      </c>
      <c r="BP33" s="75">
        <f>'OPINI Rinci v1'!BM473</f>
        <v>4</v>
      </c>
      <c r="BQ33" s="75">
        <f>'OPINI Rinci v1'!BN473</f>
        <v>8</v>
      </c>
      <c r="BR33" s="75">
        <f>'OPINI Rinci v1'!BO473</f>
        <v>13</v>
      </c>
      <c r="BS33" s="75">
        <f>'OPINI Rinci v1'!BP473</f>
        <v>0</v>
      </c>
      <c r="BT33" s="75">
        <f>'OPINI Rinci v1'!BQ473</f>
        <v>4</v>
      </c>
      <c r="BU33" s="75">
        <f>'OPINI Rinci v1'!BR473</f>
        <v>0</v>
      </c>
      <c r="BV33" s="75">
        <f>'OPINI Rinci v1'!BS473</f>
        <v>6</v>
      </c>
      <c r="BW33" s="75">
        <f>'OPINI Rinci v1'!BT473</f>
        <v>10</v>
      </c>
      <c r="BX33" s="75">
        <f>'OPINI Rinci v1'!BU473</f>
        <v>0</v>
      </c>
      <c r="BY33" s="75">
        <f>'OPINI Rinci v1'!BV473</f>
        <v>10</v>
      </c>
      <c r="BZ33" s="75">
        <f>'OPINI Rinci v1'!BW473</f>
        <v>0</v>
      </c>
      <c r="CA33" s="75">
        <f>'OPINI Rinci v1'!BX473</f>
        <v>1</v>
      </c>
      <c r="CB33" s="75">
        <f>'OPINI Rinci v1'!BY473</f>
        <v>11</v>
      </c>
      <c r="CC33" s="75">
        <f>'OPINI Rinci v1'!BZ473</f>
        <v>2</v>
      </c>
      <c r="CD33" s="75">
        <f>'OPINI Rinci v1'!CA473</f>
        <v>6</v>
      </c>
      <c r="CE33" s="75">
        <f>'OPINI Rinci v1'!CB473</f>
        <v>0</v>
      </c>
      <c r="CF33" s="75">
        <f>'OPINI Rinci v1'!CC473</f>
        <v>0</v>
      </c>
      <c r="CG33" s="75">
        <f>'OPINI Rinci v1'!CD473</f>
        <v>8</v>
      </c>
    </row>
    <row r="34" spans="1:85" s="59" customFormat="1" ht="14.1" customHeight="1" x14ac:dyDescent="0.2">
      <c r="B34" s="60" t="s">
        <v>90</v>
      </c>
      <c r="C34" s="61"/>
      <c r="D34" s="62" t="s">
        <v>508</v>
      </c>
      <c r="E34" s="63"/>
      <c r="F34" s="84">
        <v>10</v>
      </c>
      <c r="G34" s="85">
        <v>10</v>
      </c>
      <c r="H34" s="85">
        <f>'OPINI Rinci v1'!H493</f>
        <v>9</v>
      </c>
      <c r="I34" s="85">
        <f>'OPINI Rinci v1'!I493</f>
        <v>0</v>
      </c>
      <c r="J34" s="85">
        <f>'OPINI Rinci v1'!J493</f>
        <v>0</v>
      </c>
      <c r="K34" s="85">
        <f>'OPINI Rinci v1'!K493</f>
        <v>0</v>
      </c>
      <c r="L34" s="86">
        <f t="shared" si="41"/>
        <v>9</v>
      </c>
      <c r="M34" s="85">
        <f>'OPINI Rinci v1'!M493</f>
        <v>10</v>
      </c>
      <c r="N34" s="85">
        <f>'OPINI Rinci v1'!N493</f>
        <v>0</v>
      </c>
      <c r="O34" s="85">
        <f>'OPINI Rinci v1'!O493</f>
        <v>0</v>
      </c>
      <c r="P34" s="85">
        <f>'OPINI Rinci v1'!P493</f>
        <v>0</v>
      </c>
      <c r="Q34" s="86">
        <f t="shared" si="42"/>
        <v>10</v>
      </c>
      <c r="R34" s="85">
        <f>'OPINI Rinci v1'!R493</f>
        <v>10</v>
      </c>
      <c r="S34" s="85">
        <f>'OPINI Rinci v1'!S493</f>
        <v>0</v>
      </c>
      <c r="T34" s="85">
        <f>'OPINI Rinci v1'!T493</f>
        <v>0</v>
      </c>
      <c r="U34" s="85">
        <f>'OPINI Rinci v1'!U493</f>
        <v>0</v>
      </c>
      <c r="V34" s="86">
        <f t="shared" si="43"/>
        <v>10</v>
      </c>
      <c r="W34" s="85">
        <f>'OPINI Rinci v1'!W493</f>
        <v>10</v>
      </c>
      <c r="X34" s="85">
        <f>'OPINI Rinci v1'!X493</f>
        <v>0</v>
      </c>
      <c r="Y34" s="85">
        <f>'OPINI Rinci v1'!Y493</f>
        <v>0</v>
      </c>
      <c r="Z34" s="85">
        <f>'OPINI Rinci v1'!Z493</f>
        <v>0</v>
      </c>
      <c r="AA34" s="86">
        <f t="shared" si="44"/>
        <v>10</v>
      </c>
      <c r="AB34" s="85">
        <f>'OPINI Rinci v1'!AB493</f>
        <v>9</v>
      </c>
      <c r="AC34" s="85">
        <f>'OPINI Rinci v1'!AC493</f>
        <v>1</v>
      </c>
      <c r="AD34" s="85">
        <f>'OPINI Rinci v1'!AD493</f>
        <v>0</v>
      </c>
      <c r="AE34" s="85">
        <f>'OPINI Rinci v1'!AE493</f>
        <v>0</v>
      </c>
      <c r="AF34" s="86">
        <f t="shared" si="45"/>
        <v>10</v>
      </c>
      <c r="AG34" s="85">
        <f>'OPINI Rinci v1'!AG493</f>
        <v>7</v>
      </c>
      <c r="AH34" s="85">
        <f>'OPINI Rinci v1'!AH493</f>
        <v>3</v>
      </c>
      <c r="AI34" s="85">
        <f>'OPINI Rinci v1'!AI493</f>
        <v>0</v>
      </c>
      <c r="AJ34" s="85">
        <f>'OPINI Rinci v1'!AJ493</f>
        <v>0</v>
      </c>
      <c r="AK34" s="86">
        <f t="shared" si="28"/>
        <v>10</v>
      </c>
      <c r="AL34" s="85">
        <f>'OPINI Rinci v1'!AL493</f>
        <v>2</v>
      </c>
      <c r="AM34" s="85">
        <f>'OPINI Rinci v1'!AM493</f>
        <v>6</v>
      </c>
      <c r="AN34" s="85">
        <f>'OPINI Rinci v1'!AN493</f>
        <v>1</v>
      </c>
      <c r="AO34" s="85">
        <f>'OPINI Rinci v1'!AO493</f>
        <v>1</v>
      </c>
      <c r="AP34" s="85">
        <f t="shared" si="29"/>
        <v>10</v>
      </c>
      <c r="AQ34" s="71">
        <f>'OPINI Rinci v1'!AQ493</f>
        <v>2</v>
      </c>
      <c r="AR34" s="71">
        <f>'OPINI Rinci v1'!AR493</f>
        <v>7</v>
      </c>
      <c r="AS34" s="71">
        <f>'OPINI Rinci v1'!AS493</f>
        <v>0</v>
      </c>
      <c r="AT34" s="71">
        <f>'OPINI Rinci v1'!AT493</f>
        <v>1</v>
      </c>
      <c r="AU34" s="72">
        <f t="shared" si="30"/>
        <v>10</v>
      </c>
      <c r="AV34" s="71">
        <f t="shared" si="0"/>
        <v>0</v>
      </c>
      <c r="AW34" s="71">
        <f>'OPINI Rinci v1'!AV493</f>
        <v>1</v>
      </c>
      <c r="AX34" s="71">
        <f>'OPINI Rinci v1'!AW493</f>
        <v>9</v>
      </c>
      <c r="AY34" s="71">
        <f>'OPINI Rinci v1'!AX493</f>
        <v>0</v>
      </c>
      <c r="AZ34" s="71">
        <f>'OPINI Rinci v1'!AY493</f>
        <v>0</v>
      </c>
      <c r="BA34" s="71">
        <f t="shared" si="1"/>
        <v>10</v>
      </c>
      <c r="BB34" s="72">
        <f t="shared" si="2"/>
        <v>0</v>
      </c>
      <c r="BC34" s="73">
        <f>'OPINI Rinci v1'!BA493</f>
        <v>0</v>
      </c>
      <c r="BD34" s="73">
        <f>'OPINI Rinci v1'!BB493</f>
        <v>7</v>
      </c>
      <c r="BE34" s="73">
        <f>'OPINI Rinci v1'!BC493</f>
        <v>1</v>
      </c>
      <c r="BF34" s="73">
        <f>'OPINI Rinci v1'!BD493</f>
        <v>2</v>
      </c>
      <c r="BG34" s="74">
        <f t="shared" si="3"/>
        <v>10</v>
      </c>
      <c r="BH34" s="73">
        <f t="shared" si="4"/>
        <v>0</v>
      </c>
      <c r="BI34" s="73">
        <f>'OPINI Rinci v1'!BF493</f>
        <v>0</v>
      </c>
      <c r="BJ34" s="73">
        <f>'OPINI Rinci v1'!BG493</f>
        <v>9</v>
      </c>
      <c r="BK34" s="73">
        <f>'OPINI Rinci v1'!BH493</f>
        <v>1</v>
      </c>
      <c r="BL34" s="73">
        <f>'OPINI Rinci v1'!BI493</f>
        <v>0</v>
      </c>
      <c r="BM34" s="73">
        <f>'OPINI Rinci v1'!BJ493</f>
        <v>10</v>
      </c>
      <c r="BN34" s="75">
        <f>'OPINI Rinci v1'!BK493</f>
        <v>0</v>
      </c>
      <c r="BO34" s="75">
        <f>'OPINI Rinci v1'!BL493</f>
        <v>7</v>
      </c>
      <c r="BP34" s="75">
        <f>'OPINI Rinci v1'!BM493</f>
        <v>0</v>
      </c>
      <c r="BQ34" s="75">
        <f>'OPINI Rinci v1'!BN493</f>
        <v>3</v>
      </c>
      <c r="BR34" s="75">
        <f>'OPINI Rinci v1'!BO493</f>
        <v>10</v>
      </c>
      <c r="BS34" s="75">
        <f>'OPINI Rinci v1'!BP493</f>
        <v>0</v>
      </c>
      <c r="BT34" s="75">
        <f>'OPINI Rinci v1'!BQ493</f>
        <v>10</v>
      </c>
      <c r="BU34" s="75">
        <f>'OPINI Rinci v1'!BR493</f>
        <v>0</v>
      </c>
      <c r="BV34" s="75">
        <f>'OPINI Rinci v1'!BS493</f>
        <v>0</v>
      </c>
      <c r="BW34" s="75">
        <f>'OPINI Rinci v1'!BT493</f>
        <v>10</v>
      </c>
      <c r="BX34" s="75">
        <f>'OPINI Rinci v1'!BU493</f>
        <v>0</v>
      </c>
      <c r="BY34" s="75">
        <f>'OPINI Rinci v1'!BV493</f>
        <v>10</v>
      </c>
      <c r="BZ34" s="75">
        <f>'OPINI Rinci v1'!BW493</f>
        <v>0</v>
      </c>
      <c r="CA34" s="75">
        <f>'OPINI Rinci v1'!BX493</f>
        <v>0</v>
      </c>
      <c r="CB34" s="75">
        <f>'OPINI Rinci v1'!BY493</f>
        <v>10</v>
      </c>
      <c r="CC34" s="75">
        <f>'OPINI Rinci v1'!BZ493</f>
        <v>0</v>
      </c>
      <c r="CD34" s="75">
        <f>'OPINI Rinci v1'!CA493</f>
        <v>10</v>
      </c>
      <c r="CE34" s="75">
        <f>'OPINI Rinci v1'!CB493</f>
        <v>0</v>
      </c>
      <c r="CF34" s="75">
        <f>'OPINI Rinci v1'!CC493</f>
        <v>0</v>
      </c>
      <c r="CG34" s="75">
        <f>'OPINI Rinci v1'!CD493</f>
        <v>10</v>
      </c>
    </row>
    <row r="35" spans="1:85" s="59" customFormat="1" ht="14.1" customHeight="1" x14ac:dyDescent="0.2">
      <c r="B35" s="60" t="s">
        <v>92</v>
      </c>
      <c r="C35" s="61"/>
      <c r="D35" s="62" t="s">
        <v>519</v>
      </c>
      <c r="E35" s="63"/>
      <c r="F35" s="84">
        <v>11</v>
      </c>
      <c r="G35" s="85">
        <v>11</v>
      </c>
      <c r="H35" s="85">
        <f>'OPINI Rinci v1'!H505</f>
        <v>11</v>
      </c>
      <c r="I35" s="85">
        <f>'OPINI Rinci v1'!I505</f>
        <v>0</v>
      </c>
      <c r="J35" s="85">
        <f>'OPINI Rinci v1'!J505</f>
        <v>0</v>
      </c>
      <c r="K35" s="85">
        <f>'OPINI Rinci v1'!K505</f>
        <v>0</v>
      </c>
      <c r="L35" s="86">
        <f t="shared" si="41"/>
        <v>11</v>
      </c>
      <c r="M35" s="85">
        <f>'OPINI Rinci v1'!M505</f>
        <v>11</v>
      </c>
      <c r="N35" s="85">
        <f>'OPINI Rinci v1'!N505</f>
        <v>0</v>
      </c>
      <c r="O35" s="85">
        <f>'OPINI Rinci v1'!O505</f>
        <v>0</v>
      </c>
      <c r="P35" s="85">
        <f>'OPINI Rinci v1'!P505</f>
        <v>0</v>
      </c>
      <c r="Q35" s="86">
        <f t="shared" si="42"/>
        <v>11</v>
      </c>
      <c r="R35" s="85">
        <f>'OPINI Rinci v1'!R505</f>
        <v>11</v>
      </c>
      <c r="S35" s="85">
        <f>'OPINI Rinci v1'!S505</f>
        <v>0</v>
      </c>
      <c r="T35" s="85">
        <f>'OPINI Rinci v1'!T505</f>
        <v>0</v>
      </c>
      <c r="U35" s="85">
        <f>'OPINI Rinci v1'!U505</f>
        <v>0</v>
      </c>
      <c r="V35" s="86">
        <f t="shared" si="43"/>
        <v>11</v>
      </c>
      <c r="W35" s="85">
        <f>'OPINI Rinci v1'!W505</f>
        <v>11</v>
      </c>
      <c r="X35" s="85">
        <f>'OPINI Rinci v1'!X505</f>
        <v>0</v>
      </c>
      <c r="Y35" s="85">
        <f>'OPINI Rinci v1'!Y505</f>
        <v>0</v>
      </c>
      <c r="Z35" s="85">
        <f>'OPINI Rinci v1'!Z505</f>
        <v>0</v>
      </c>
      <c r="AA35" s="86">
        <f t="shared" si="44"/>
        <v>11</v>
      </c>
      <c r="AB35" s="85">
        <f>'OPINI Rinci v1'!AB505</f>
        <v>10</v>
      </c>
      <c r="AC35" s="85">
        <f>'OPINI Rinci v1'!AC505</f>
        <v>1</v>
      </c>
      <c r="AD35" s="85">
        <f>'OPINI Rinci v1'!AD505</f>
        <v>0</v>
      </c>
      <c r="AE35" s="85">
        <f>'OPINI Rinci v1'!AE505</f>
        <v>0</v>
      </c>
      <c r="AF35" s="86">
        <f t="shared" si="45"/>
        <v>11</v>
      </c>
      <c r="AG35" s="85">
        <f>'OPINI Rinci v1'!AG505</f>
        <v>9</v>
      </c>
      <c r="AH35" s="85">
        <f>'OPINI Rinci v1'!AH505</f>
        <v>2</v>
      </c>
      <c r="AI35" s="85">
        <f>'OPINI Rinci v1'!AI505</f>
        <v>0</v>
      </c>
      <c r="AJ35" s="85">
        <f>'OPINI Rinci v1'!AJ505</f>
        <v>0</v>
      </c>
      <c r="AK35" s="86">
        <f t="shared" si="28"/>
        <v>11</v>
      </c>
      <c r="AL35" s="85">
        <f>'OPINI Rinci v1'!AL505</f>
        <v>3</v>
      </c>
      <c r="AM35" s="85">
        <f>'OPINI Rinci v1'!AM505</f>
        <v>8</v>
      </c>
      <c r="AN35" s="85">
        <f>'OPINI Rinci v1'!AN505</f>
        <v>0</v>
      </c>
      <c r="AO35" s="85">
        <f>'OPINI Rinci v1'!AO505</f>
        <v>0</v>
      </c>
      <c r="AP35" s="85">
        <f t="shared" si="29"/>
        <v>11</v>
      </c>
      <c r="AQ35" s="71">
        <f>'OPINI Rinci v1'!AQ505</f>
        <v>3</v>
      </c>
      <c r="AR35" s="71">
        <f>'OPINI Rinci v1'!AR505</f>
        <v>8</v>
      </c>
      <c r="AS35" s="71">
        <f>'OPINI Rinci v1'!AS505</f>
        <v>0</v>
      </c>
      <c r="AT35" s="71">
        <f>'OPINI Rinci v1'!AT505</f>
        <v>0</v>
      </c>
      <c r="AU35" s="72">
        <f t="shared" si="30"/>
        <v>11</v>
      </c>
      <c r="AV35" s="71">
        <f t="shared" si="0"/>
        <v>0</v>
      </c>
      <c r="AW35" s="71">
        <f>'OPINI Rinci v1'!AV505</f>
        <v>1</v>
      </c>
      <c r="AX35" s="71">
        <f>'OPINI Rinci v1'!AW505</f>
        <v>8</v>
      </c>
      <c r="AY35" s="71">
        <f>'OPINI Rinci v1'!AX505</f>
        <v>0</v>
      </c>
      <c r="AZ35" s="71">
        <f>'OPINI Rinci v1'!AY505</f>
        <v>2</v>
      </c>
      <c r="BA35" s="71">
        <f t="shared" si="1"/>
        <v>11</v>
      </c>
      <c r="BB35" s="72">
        <f t="shared" si="2"/>
        <v>0</v>
      </c>
      <c r="BC35" s="73">
        <f>'OPINI Rinci v1'!BA505</f>
        <v>0</v>
      </c>
      <c r="BD35" s="73">
        <f>'OPINI Rinci v1'!BB505</f>
        <v>8</v>
      </c>
      <c r="BE35" s="73">
        <f>'OPINI Rinci v1'!BC505</f>
        <v>0</v>
      </c>
      <c r="BF35" s="73">
        <f>'OPINI Rinci v1'!BD505</f>
        <v>3</v>
      </c>
      <c r="BG35" s="74">
        <f t="shared" si="3"/>
        <v>11</v>
      </c>
      <c r="BH35" s="73">
        <f t="shared" si="4"/>
        <v>0</v>
      </c>
      <c r="BI35" s="73">
        <f>'OPINI Rinci v1'!BF505</f>
        <v>0</v>
      </c>
      <c r="BJ35" s="73">
        <f>'OPINI Rinci v1'!BG505</f>
        <v>9</v>
      </c>
      <c r="BK35" s="73">
        <f>'OPINI Rinci v1'!BH505</f>
        <v>0</v>
      </c>
      <c r="BL35" s="73">
        <f>'OPINI Rinci v1'!BI505</f>
        <v>2</v>
      </c>
      <c r="BM35" s="73">
        <f>'OPINI Rinci v1'!BJ505</f>
        <v>11</v>
      </c>
      <c r="BN35" s="75">
        <f>'OPINI Rinci v1'!BK505</f>
        <v>0</v>
      </c>
      <c r="BO35" s="75">
        <f>'OPINI Rinci v1'!BL505</f>
        <v>8</v>
      </c>
      <c r="BP35" s="75">
        <f>'OPINI Rinci v1'!BM505</f>
        <v>0</v>
      </c>
      <c r="BQ35" s="75">
        <f>'OPINI Rinci v1'!BN505</f>
        <v>2</v>
      </c>
      <c r="BR35" s="75">
        <f>'OPINI Rinci v1'!BO505</f>
        <v>10</v>
      </c>
      <c r="BS35" s="75">
        <f>'OPINI Rinci v1'!BP505</f>
        <v>0</v>
      </c>
      <c r="BT35" s="75">
        <f>'OPINI Rinci v1'!BQ505</f>
        <v>6</v>
      </c>
      <c r="BU35" s="75">
        <f>'OPINI Rinci v1'!BR505</f>
        <v>0</v>
      </c>
      <c r="BV35" s="75">
        <f>'OPINI Rinci v1'!BS505</f>
        <v>4</v>
      </c>
      <c r="BW35" s="75">
        <f>'OPINI Rinci v1'!BT505</f>
        <v>10</v>
      </c>
      <c r="BX35" s="75">
        <f>'OPINI Rinci v1'!BU505</f>
        <v>0</v>
      </c>
      <c r="BY35" s="75">
        <f>'OPINI Rinci v1'!BV505</f>
        <v>8</v>
      </c>
      <c r="BZ35" s="75">
        <f>'OPINI Rinci v1'!BW505</f>
        <v>0</v>
      </c>
      <c r="CA35" s="75">
        <f>'OPINI Rinci v1'!BX505</f>
        <v>2</v>
      </c>
      <c r="CB35" s="75">
        <f>'OPINI Rinci v1'!BY505</f>
        <v>10</v>
      </c>
      <c r="CC35" s="75">
        <f>'OPINI Rinci v1'!BZ505</f>
        <v>0</v>
      </c>
      <c r="CD35" s="75">
        <f>'OPINI Rinci v1'!CA505</f>
        <v>7</v>
      </c>
      <c r="CE35" s="75">
        <f>'OPINI Rinci v1'!CB505</f>
        <v>0</v>
      </c>
      <c r="CF35" s="75">
        <f>'OPINI Rinci v1'!CC505</f>
        <v>0</v>
      </c>
      <c r="CG35" s="75">
        <f>'OPINI Rinci v1'!CD505</f>
        <v>7</v>
      </c>
    </row>
    <row r="36" spans="1:85" s="59" customFormat="1" ht="14.1" customHeight="1" x14ac:dyDescent="0.2">
      <c r="B36" s="60" t="s">
        <v>94</v>
      </c>
      <c r="C36" s="77"/>
      <c r="D36" s="62" t="s">
        <v>532</v>
      </c>
      <c r="E36" s="78"/>
      <c r="F36" s="84">
        <v>22</v>
      </c>
      <c r="G36" s="85">
        <v>23</v>
      </c>
      <c r="H36" s="85">
        <f>'OPINI Rinci v1'!H518</f>
        <v>3</v>
      </c>
      <c r="I36" s="85">
        <f>'OPINI Rinci v1'!I518</f>
        <v>0</v>
      </c>
      <c r="J36" s="85">
        <f>'OPINI Rinci v1'!J518</f>
        <v>0</v>
      </c>
      <c r="K36" s="85">
        <f>'OPINI Rinci v1'!K518</f>
        <v>0</v>
      </c>
      <c r="L36" s="86">
        <f t="shared" si="41"/>
        <v>3</v>
      </c>
      <c r="M36" s="85">
        <f>'OPINI Rinci v1'!M518</f>
        <v>8</v>
      </c>
      <c r="N36" s="85">
        <f>'OPINI Rinci v1'!N518</f>
        <v>15</v>
      </c>
      <c r="O36" s="85">
        <f>'OPINI Rinci v1'!O518</f>
        <v>0</v>
      </c>
      <c r="P36" s="85">
        <f>'OPINI Rinci v1'!P518</f>
        <v>0</v>
      </c>
      <c r="Q36" s="86">
        <f t="shared" si="42"/>
        <v>23</v>
      </c>
      <c r="R36" s="85">
        <f>'OPINI Rinci v1'!R518</f>
        <v>2</v>
      </c>
      <c r="S36" s="85">
        <f>'OPINI Rinci v1'!S518</f>
        <v>21</v>
      </c>
      <c r="T36" s="85">
        <f>'OPINI Rinci v1'!T518</f>
        <v>0</v>
      </c>
      <c r="U36" s="85">
        <f>'OPINI Rinci v1'!U518</f>
        <v>0</v>
      </c>
      <c r="V36" s="86">
        <f t="shared" si="43"/>
        <v>23</v>
      </c>
      <c r="W36" s="85">
        <f>'OPINI Rinci v1'!W518</f>
        <v>3</v>
      </c>
      <c r="X36" s="85">
        <f>'OPINI Rinci v1'!X518</f>
        <v>20</v>
      </c>
      <c r="Y36" s="85">
        <f>'OPINI Rinci v1'!Y518</f>
        <v>0</v>
      </c>
      <c r="Z36" s="85">
        <f>'OPINI Rinci v1'!Z518</f>
        <v>0</v>
      </c>
      <c r="AA36" s="86">
        <f t="shared" si="44"/>
        <v>23</v>
      </c>
      <c r="AB36" s="85">
        <f>'OPINI Rinci v1'!AB518</f>
        <v>2</v>
      </c>
      <c r="AC36" s="85">
        <f>'OPINI Rinci v1'!AC518</f>
        <v>19</v>
      </c>
      <c r="AD36" s="85">
        <f>'OPINI Rinci v1'!AD518</f>
        <v>0</v>
      </c>
      <c r="AE36" s="85">
        <f>'OPINI Rinci v1'!AE518</f>
        <v>2</v>
      </c>
      <c r="AF36" s="86">
        <f t="shared" si="45"/>
        <v>23</v>
      </c>
      <c r="AG36" s="85">
        <f>'OPINI Rinci v1'!AG518</f>
        <v>0</v>
      </c>
      <c r="AH36" s="85">
        <f>'OPINI Rinci v1'!AH518</f>
        <v>22</v>
      </c>
      <c r="AI36" s="85">
        <f>'OPINI Rinci v1'!AI518</f>
        <v>0</v>
      </c>
      <c r="AJ36" s="85">
        <f>'OPINI Rinci v1'!AJ518</f>
        <v>1</v>
      </c>
      <c r="AK36" s="86">
        <f t="shared" si="28"/>
        <v>23</v>
      </c>
      <c r="AL36" s="85">
        <f>'OPINI Rinci v1'!AL518</f>
        <v>0</v>
      </c>
      <c r="AM36" s="85">
        <f>'OPINI Rinci v1'!AM518</f>
        <v>20</v>
      </c>
      <c r="AN36" s="85">
        <f>'OPINI Rinci v1'!AN518</f>
        <v>0</v>
      </c>
      <c r="AO36" s="85">
        <f>'OPINI Rinci v1'!AO518</f>
        <v>2</v>
      </c>
      <c r="AP36" s="85">
        <f t="shared" si="29"/>
        <v>22</v>
      </c>
      <c r="AQ36" s="71">
        <f>'OPINI Rinci v1'!AQ518</f>
        <v>0</v>
      </c>
      <c r="AR36" s="71">
        <f>'OPINI Rinci v1'!AR518</f>
        <v>18</v>
      </c>
      <c r="AS36" s="71">
        <f>'OPINI Rinci v1'!AS518</f>
        <v>0</v>
      </c>
      <c r="AT36" s="71">
        <f>'OPINI Rinci v1'!AT518</f>
        <v>4</v>
      </c>
      <c r="AU36" s="72">
        <f t="shared" si="30"/>
        <v>22</v>
      </c>
      <c r="AV36" s="71">
        <f t="shared" si="0"/>
        <v>0</v>
      </c>
      <c r="AW36" s="71">
        <f>'OPINI Rinci v1'!AV518</f>
        <v>0</v>
      </c>
      <c r="AX36" s="71">
        <f>'OPINI Rinci v1'!AW518</f>
        <v>15</v>
      </c>
      <c r="AY36" s="71">
        <f>'OPINI Rinci v1'!AX518</f>
        <v>0</v>
      </c>
      <c r="AZ36" s="71">
        <f>'OPINI Rinci v1'!AY518</f>
        <v>7</v>
      </c>
      <c r="BA36" s="71">
        <f t="shared" si="1"/>
        <v>22</v>
      </c>
      <c r="BB36" s="72">
        <f t="shared" si="2"/>
        <v>0</v>
      </c>
      <c r="BC36" s="73">
        <f>'OPINI Rinci v1'!BA518</f>
        <v>0</v>
      </c>
      <c r="BD36" s="73">
        <f>'OPINI Rinci v1'!BB518</f>
        <v>8</v>
      </c>
      <c r="BE36" s="73">
        <f>'OPINI Rinci v1'!BC518</f>
        <v>0</v>
      </c>
      <c r="BF36" s="73">
        <f>'OPINI Rinci v1'!BD518</f>
        <v>14</v>
      </c>
      <c r="BG36" s="74">
        <f t="shared" si="3"/>
        <v>22</v>
      </c>
      <c r="BH36" s="73">
        <f t="shared" si="4"/>
        <v>0</v>
      </c>
      <c r="BI36" s="73">
        <f>'OPINI Rinci v1'!BF518</f>
        <v>0</v>
      </c>
      <c r="BJ36" s="73">
        <f>'OPINI Rinci v1'!BG518</f>
        <v>4</v>
      </c>
      <c r="BK36" s="73">
        <f>'OPINI Rinci v1'!BH518</f>
        <v>0</v>
      </c>
      <c r="BL36" s="73">
        <f>'OPINI Rinci v1'!BI518</f>
        <v>17</v>
      </c>
      <c r="BM36" s="73">
        <f>'OPINI Rinci v1'!BJ518</f>
        <v>21</v>
      </c>
      <c r="BN36" s="75">
        <f>'OPINI Rinci v1'!BK518</f>
        <v>0</v>
      </c>
      <c r="BO36" s="75">
        <f>'OPINI Rinci v1'!BL518</f>
        <v>19</v>
      </c>
      <c r="BP36" s="75">
        <f>'OPINI Rinci v1'!BM518</f>
        <v>0</v>
      </c>
      <c r="BQ36" s="75">
        <f>'OPINI Rinci v1'!BN518</f>
        <v>1</v>
      </c>
      <c r="BR36" s="75">
        <f>'OPINI Rinci v1'!BO518</f>
        <v>20</v>
      </c>
      <c r="BS36" s="75">
        <f>'OPINI Rinci v1'!BP518</f>
        <v>0</v>
      </c>
      <c r="BT36" s="75">
        <f>'OPINI Rinci v1'!BQ518</f>
        <v>14</v>
      </c>
      <c r="BU36" s="75">
        <f>'OPINI Rinci v1'!BR518</f>
        <v>0</v>
      </c>
      <c r="BV36" s="75">
        <f>'OPINI Rinci v1'!BS518</f>
        <v>3</v>
      </c>
      <c r="BW36" s="75">
        <f>'OPINI Rinci v1'!BT518</f>
        <v>17</v>
      </c>
      <c r="BX36" s="75">
        <f>'OPINI Rinci v1'!BU518</f>
        <v>0</v>
      </c>
      <c r="BY36" s="75">
        <f>'OPINI Rinci v1'!BV518</f>
        <v>11</v>
      </c>
      <c r="BZ36" s="75">
        <f>'OPINI Rinci v1'!BW518</f>
        <v>1</v>
      </c>
      <c r="CA36" s="75">
        <f>'OPINI Rinci v1'!BX518</f>
        <v>4</v>
      </c>
      <c r="CB36" s="75">
        <f>'OPINI Rinci v1'!BY518</f>
        <v>16</v>
      </c>
      <c r="CC36" s="75">
        <f>'OPINI Rinci v1'!BZ518</f>
        <v>0</v>
      </c>
      <c r="CD36" s="75">
        <f>'OPINI Rinci v1'!CA518</f>
        <v>13</v>
      </c>
      <c r="CE36" s="75">
        <f>'OPINI Rinci v1'!CB518</f>
        <v>0</v>
      </c>
      <c r="CF36" s="75">
        <f>'OPINI Rinci v1'!CC518</f>
        <v>1</v>
      </c>
      <c r="CG36" s="75">
        <f>'OPINI Rinci v1'!CD518</f>
        <v>14</v>
      </c>
    </row>
    <row r="37" spans="1:85" s="59" customFormat="1" ht="14.1" customHeight="1" x14ac:dyDescent="0.2">
      <c r="B37" s="60" t="s">
        <v>96</v>
      </c>
      <c r="C37" s="61"/>
      <c r="D37" s="62" t="s">
        <v>555</v>
      </c>
      <c r="E37" s="63"/>
      <c r="F37" s="84">
        <v>12</v>
      </c>
      <c r="G37" s="85">
        <v>12</v>
      </c>
      <c r="H37" s="85">
        <f>'OPINI Rinci v1'!H543</f>
        <v>0</v>
      </c>
      <c r="I37" s="85">
        <f>'OPINI Rinci v1'!I543</f>
        <v>0</v>
      </c>
      <c r="J37" s="85">
        <f>'OPINI Rinci v1'!J543</f>
        <v>0</v>
      </c>
      <c r="K37" s="85">
        <f>'OPINI Rinci v1'!K543</f>
        <v>0</v>
      </c>
      <c r="L37" s="86">
        <f t="shared" si="41"/>
        <v>0</v>
      </c>
      <c r="M37" s="85">
        <f>'OPINI Rinci v1'!M543</f>
        <v>6</v>
      </c>
      <c r="N37" s="85">
        <f>'OPINI Rinci v1'!N543</f>
        <v>5</v>
      </c>
      <c r="O37" s="85">
        <f>'OPINI Rinci v1'!O543</f>
        <v>0</v>
      </c>
      <c r="P37" s="85">
        <f>'OPINI Rinci v1'!P543</f>
        <v>1</v>
      </c>
      <c r="Q37" s="86">
        <f t="shared" si="42"/>
        <v>12</v>
      </c>
      <c r="R37" s="85">
        <f>'OPINI Rinci v1'!R543</f>
        <v>5</v>
      </c>
      <c r="S37" s="85">
        <f>'OPINI Rinci v1'!S543</f>
        <v>7</v>
      </c>
      <c r="T37" s="85">
        <f>'OPINI Rinci v1'!T543</f>
        <v>0</v>
      </c>
      <c r="U37" s="85">
        <f>'OPINI Rinci v1'!U543</f>
        <v>0</v>
      </c>
      <c r="V37" s="86">
        <f t="shared" si="43"/>
        <v>12</v>
      </c>
      <c r="W37" s="85">
        <f>'OPINI Rinci v1'!W543</f>
        <v>4</v>
      </c>
      <c r="X37" s="85">
        <f>'OPINI Rinci v1'!X543</f>
        <v>5</v>
      </c>
      <c r="Y37" s="85">
        <f>'OPINI Rinci v1'!Y543</f>
        <v>0</v>
      </c>
      <c r="Z37" s="85">
        <f>'OPINI Rinci v1'!Z543</f>
        <v>3</v>
      </c>
      <c r="AA37" s="86">
        <f t="shared" si="44"/>
        <v>12</v>
      </c>
      <c r="AB37" s="85">
        <f>'OPINI Rinci v1'!AB543</f>
        <v>4</v>
      </c>
      <c r="AC37" s="85">
        <f>'OPINI Rinci v1'!AC543</f>
        <v>5</v>
      </c>
      <c r="AD37" s="85">
        <f>'OPINI Rinci v1'!AD543</f>
        <v>0</v>
      </c>
      <c r="AE37" s="85">
        <f>'OPINI Rinci v1'!AE543</f>
        <v>3</v>
      </c>
      <c r="AF37" s="86">
        <f t="shared" si="45"/>
        <v>12</v>
      </c>
      <c r="AG37" s="85">
        <f>'OPINI Rinci v1'!AG543</f>
        <v>0</v>
      </c>
      <c r="AH37" s="85">
        <f>'OPINI Rinci v1'!AH543</f>
        <v>8</v>
      </c>
      <c r="AI37" s="85">
        <f>'OPINI Rinci v1'!AI543</f>
        <v>0</v>
      </c>
      <c r="AJ37" s="85">
        <f>'OPINI Rinci v1'!AJ543</f>
        <v>4</v>
      </c>
      <c r="AK37" s="86">
        <f t="shared" si="28"/>
        <v>12</v>
      </c>
      <c r="AL37" s="85">
        <f>'OPINI Rinci v1'!AL543</f>
        <v>0</v>
      </c>
      <c r="AM37" s="85">
        <f>'OPINI Rinci v1'!AM543</f>
        <v>7</v>
      </c>
      <c r="AN37" s="85">
        <f>'OPINI Rinci v1'!AN543</f>
        <v>0</v>
      </c>
      <c r="AO37" s="85">
        <f>'OPINI Rinci v1'!AO543</f>
        <v>5</v>
      </c>
      <c r="AP37" s="85">
        <f t="shared" si="29"/>
        <v>12</v>
      </c>
      <c r="AQ37" s="71">
        <f>'OPINI Rinci v1'!AQ543</f>
        <v>0</v>
      </c>
      <c r="AR37" s="71">
        <f>'OPINI Rinci v1'!AR543</f>
        <v>2</v>
      </c>
      <c r="AS37" s="71">
        <f>'OPINI Rinci v1'!AS543</f>
        <v>0</v>
      </c>
      <c r="AT37" s="71">
        <f>'OPINI Rinci v1'!AT543</f>
        <v>10</v>
      </c>
      <c r="AU37" s="72">
        <f t="shared" si="30"/>
        <v>12</v>
      </c>
      <c r="AV37" s="71">
        <f t="shared" si="0"/>
        <v>0</v>
      </c>
      <c r="AW37" s="71">
        <f>'OPINI Rinci v1'!AV543</f>
        <v>0</v>
      </c>
      <c r="AX37" s="71">
        <f>'OPINI Rinci v1'!AW543</f>
        <v>1</v>
      </c>
      <c r="AY37" s="71">
        <f>'OPINI Rinci v1'!AX543</f>
        <v>0</v>
      </c>
      <c r="AZ37" s="71">
        <f>'OPINI Rinci v1'!AY543</f>
        <v>11</v>
      </c>
      <c r="BA37" s="71">
        <f t="shared" si="1"/>
        <v>12</v>
      </c>
      <c r="BB37" s="72">
        <f t="shared" si="2"/>
        <v>0</v>
      </c>
      <c r="BC37" s="73">
        <f>'OPINI Rinci v1'!BA543</f>
        <v>0</v>
      </c>
      <c r="BD37" s="73">
        <f>'OPINI Rinci v1'!BB543</f>
        <v>0</v>
      </c>
      <c r="BE37" s="73">
        <f>'OPINI Rinci v1'!BC543</f>
        <v>0</v>
      </c>
      <c r="BF37" s="73">
        <f>'OPINI Rinci v1'!BD543</f>
        <v>12</v>
      </c>
      <c r="BG37" s="74">
        <f t="shared" si="3"/>
        <v>12</v>
      </c>
      <c r="BH37" s="73">
        <f t="shared" si="4"/>
        <v>0</v>
      </c>
      <c r="BI37" s="73">
        <f>'OPINI Rinci v1'!BF543</f>
        <v>0</v>
      </c>
      <c r="BJ37" s="73">
        <f>'OPINI Rinci v1'!BG543</f>
        <v>0</v>
      </c>
      <c r="BK37" s="73">
        <f>'OPINI Rinci v1'!BH543</f>
        <v>0</v>
      </c>
      <c r="BL37" s="73">
        <f>'OPINI Rinci v1'!BI543</f>
        <v>12</v>
      </c>
      <c r="BM37" s="73">
        <f>'OPINI Rinci v1'!BJ543</f>
        <v>12</v>
      </c>
      <c r="BN37" s="75">
        <f>'OPINI Rinci v1'!BK543</f>
        <v>0</v>
      </c>
      <c r="BO37" s="75">
        <f>'OPINI Rinci v1'!BL543</f>
        <v>0</v>
      </c>
      <c r="BP37" s="75">
        <f>'OPINI Rinci v1'!BM543</f>
        <v>0</v>
      </c>
      <c r="BQ37" s="75">
        <f>'OPINI Rinci v1'!BN543</f>
        <v>9</v>
      </c>
      <c r="BR37" s="75">
        <f>'OPINI Rinci v1'!BO543</f>
        <v>9</v>
      </c>
      <c r="BS37" s="75">
        <f>'OPINI Rinci v1'!BP543</f>
        <v>0</v>
      </c>
      <c r="BT37" s="75">
        <f>'OPINI Rinci v1'!BQ543</f>
        <v>3</v>
      </c>
      <c r="BU37" s="75">
        <f>'OPINI Rinci v1'!BR543</f>
        <v>0</v>
      </c>
      <c r="BV37" s="75">
        <f>'OPINI Rinci v1'!BS543</f>
        <v>4</v>
      </c>
      <c r="BW37" s="75">
        <f>'OPINI Rinci v1'!BT543</f>
        <v>7</v>
      </c>
      <c r="BX37" s="75">
        <f>'OPINI Rinci v1'!BU543</f>
        <v>0</v>
      </c>
      <c r="BY37" s="75">
        <f>'OPINI Rinci v1'!BV543</f>
        <v>3</v>
      </c>
      <c r="BZ37" s="75">
        <f>'OPINI Rinci v1'!BW543</f>
        <v>0</v>
      </c>
      <c r="CA37" s="75">
        <f>'OPINI Rinci v1'!BX543</f>
        <v>6</v>
      </c>
      <c r="CB37" s="75">
        <f>'OPINI Rinci v1'!BY543</f>
        <v>9</v>
      </c>
      <c r="CC37" s="75">
        <f>'OPINI Rinci v1'!BZ543</f>
        <v>0</v>
      </c>
      <c r="CD37" s="75">
        <f>'OPINI Rinci v1'!CA543</f>
        <v>4</v>
      </c>
      <c r="CE37" s="75">
        <f>'OPINI Rinci v1'!CB543</f>
        <v>0</v>
      </c>
      <c r="CF37" s="75">
        <f>'OPINI Rinci v1'!CC543</f>
        <v>0</v>
      </c>
      <c r="CG37" s="75">
        <f>'OPINI Rinci v1'!CD543</f>
        <v>4</v>
      </c>
    </row>
    <row r="38" spans="1:85" s="59" customFormat="1" ht="14.1" customHeight="1" x14ac:dyDescent="0.2">
      <c r="B38" s="60" t="s">
        <v>290</v>
      </c>
      <c r="C38" s="61"/>
      <c r="D38" s="62" t="s">
        <v>568</v>
      </c>
      <c r="E38" s="63"/>
      <c r="F38" s="84">
        <v>10</v>
      </c>
      <c r="G38" s="85">
        <v>11</v>
      </c>
      <c r="H38" s="85">
        <f>'OPINI Rinci v1'!H557</f>
        <v>9</v>
      </c>
      <c r="I38" s="85">
        <f>'OPINI Rinci v1'!I557</f>
        <v>0</v>
      </c>
      <c r="J38" s="85">
        <f>'OPINI Rinci v1'!J557</f>
        <v>0</v>
      </c>
      <c r="K38" s="85">
        <f>'OPINI Rinci v1'!K557</f>
        <v>0</v>
      </c>
      <c r="L38" s="86">
        <f t="shared" si="41"/>
        <v>9</v>
      </c>
      <c r="M38" s="85">
        <f>'OPINI Rinci v1'!M557</f>
        <v>9</v>
      </c>
      <c r="N38" s="85">
        <f>'OPINI Rinci v1'!N557</f>
        <v>2</v>
      </c>
      <c r="O38" s="85">
        <f>'OPINI Rinci v1'!O557</f>
        <v>0</v>
      </c>
      <c r="P38" s="85">
        <f>'OPINI Rinci v1'!P557</f>
        <v>0</v>
      </c>
      <c r="Q38" s="86">
        <f t="shared" si="42"/>
        <v>11</v>
      </c>
      <c r="R38" s="85">
        <f>'OPINI Rinci v1'!R557</f>
        <v>7</v>
      </c>
      <c r="S38" s="85">
        <f>'OPINI Rinci v1'!S557</f>
        <v>4</v>
      </c>
      <c r="T38" s="85">
        <f>'OPINI Rinci v1'!T557</f>
        <v>0</v>
      </c>
      <c r="U38" s="85">
        <f>'OPINI Rinci v1'!U557</f>
        <v>0</v>
      </c>
      <c r="V38" s="86">
        <f t="shared" si="43"/>
        <v>11</v>
      </c>
      <c r="W38" s="85">
        <f>'OPINI Rinci v1'!W557</f>
        <v>6</v>
      </c>
      <c r="X38" s="85">
        <f>'OPINI Rinci v1'!X557</f>
        <v>4</v>
      </c>
      <c r="Y38" s="85">
        <f>'OPINI Rinci v1'!Y557</f>
        <v>0</v>
      </c>
      <c r="Z38" s="85">
        <f>'OPINI Rinci v1'!Z557</f>
        <v>1</v>
      </c>
      <c r="AA38" s="86">
        <f t="shared" si="44"/>
        <v>11</v>
      </c>
      <c r="AB38" s="85">
        <f>'OPINI Rinci v1'!AB557</f>
        <v>3</v>
      </c>
      <c r="AC38" s="85">
        <f>'OPINI Rinci v1'!AC557</f>
        <v>6</v>
      </c>
      <c r="AD38" s="85">
        <f>'OPINI Rinci v1'!AD557</f>
        <v>1</v>
      </c>
      <c r="AE38" s="85">
        <f>'OPINI Rinci v1'!AE557</f>
        <v>1</v>
      </c>
      <c r="AF38" s="86">
        <f t="shared" si="45"/>
        <v>11</v>
      </c>
      <c r="AG38" s="85">
        <f>'OPINI Rinci v1'!AG557</f>
        <v>3</v>
      </c>
      <c r="AH38" s="85">
        <f>'OPINI Rinci v1'!AH557</f>
        <v>7</v>
      </c>
      <c r="AI38" s="85">
        <f>'OPINI Rinci v1'!AI557</f>
        <v>1</v>
      </c>
      <c r="AJ38" s="85">
        <f>'OPINI Rinci v1'!AJ557</f>
        <v>0</v>
      </c>
      <c r="AK38" s="86">
        <f t="shared" si="28"/>
        <v>11</v>
      </c>
      <c r="AL38" s="85">
        <f>'OPINI Rinci v1'!AL557</f>
        <v>0</v>
      </c>
      <c r="AM38" s="85">
        <f>'OPINI Rinci v1'!AM557</f>
        <v>7</v>
      </c>
      <c r="AN38" s="85">
        <f>'OPINI Rinci v1'!AN557</f>
        <v>1</v>
      </c>
      <c r="AO38" s="85">
        <f>'OPINI Rinci v1'!AO557</f>
        <v>2</v>
      </c>
      <c r="AP38" s="85">
        <f t="shared" si="29"/>
        <v>10</v>
      </c>
      <c r="AQ38" s="71">
        <f>'OPINI Rinci v1'!AQ557</f>
        <v>0</v>
      </c>
      <c r="AR38" s="71">
        <f>'OPINI Rinci v1'!AR557</f>
        <v>7</v>
      </c>
      <c r="AS38" s="71">
        <f>'OPINI Rinci v1'!AS557</f>
        <v>0</v>
      </c>
      <c r="AT38" s="71">
        <f>'OPINI Rinci v1'!AT557</f>
        <v>3</v>
      </c>
      <c r="AU38" s="72">
        <f t="shared" si="30"/>
        <v>10</v>
      </c>
      <c r="AV38" s="71">
        <f t="shared" si="0"/>
        <v>0</v>
      </c>
      <c r="AW38" s="71">
        <f>'OPINI Rinci v1'!AV557</f>
        <v>0</v>
      </c>
      <c r="AX38" s="71">
        <f>'OPINI Rinci v1'!AW557</f>
        <v>3</v>
      </c>
      <c r="AY38" s="71">
        <f>'OPINI Rinci v1'!AX557</f>
        <v>0</v>
      </c>
      <c r="AZ38" s="71">
        <f>'OPINI Rinci v1'!AY557</f>
        <v>7</v>
      </c>
      <c r="BA38" s="71">
        <f t="shared" si="1"/>
        <v>10</v>
      </c>
      <c r="BB38" s="72">
        <f t="shared" si="2"/>
        <v>0</v>
      </c>
      <c r="BC38" s="73">
        <f>'OPINI Rinci v1'!BA557</f>
        <v>0</v>
      </c>
      <c r="BD38" s="73">
        <f>'OPINI Rinci v1'!BB557</f>
        <v>1</v>
      </c>
      <c r="BE38" s="73">
        <f>'OPINI Rinci v1'!BC557</f>
        <v>0</v>
      </c>
      <c r="BF38" s="73">
        <f>'OPINI Rinci v1'!BD557</f>
        <v>9</v>
      </c>
      <c r="BG38" s="74">
        <f t="shared" si="3"/>
        <v>10</v>
      </c>
      <c r="BH38" s="73">
        <f t="shared" si="4"/>
        <v>0</v>
      </c>
      <c r="BI38" s="73">
        <f>'OPINI Rinci v1'!BF557</f>
        <v>0</v>
      </c>
      <c r="BJ38" s="73">
        <f>'OPINI Rinci v1'!BG557</f>
        <v>1</v>
      </c>
      <c r="BK38" s="73">
        <f>'OPINI Rinci v1'!BH557</f>
        <v>8</v>
      </c>
      <c r="BL38" s="73">
        <f>'OPINI Rinci v1'!BI557</f>
        <v>0</v>
      </c>
      <c r="BM38" s="73">
        <f>'OPINI Rinci v1'!BJ557</f>
        <v>9</v>
      </c>
      <c r="BN38" s="75">
        <f>'OPINI Rinci v1'!BK557</f>
        <v>0</v>
      </c>
      <c r="BO38" s="75">
        <f>'OPINI Rinci v1'!BL557</f>
        <v>0</v>
      </c>
      <c r="BP38" s="75">
        <f>'OPINI Rinci v1'!BM557</f>
        <v>0</v>
      </c>
      <c r="BQ38" s="75">
        <f>'OPINI Rinci v1'!BN557</f>
        <v>9</v>
      </c>
      <c r="BR38" s="75">
        <f>'OPINI Rinci v1'!BO557</f>
        <v>9</v>
      </c>
      <c r="BS38" s="75">
        <f>'OPINI Rinci v1'!BP557</f>
        <v>0</v>
      </c>
      <c r="BT38" s="75">
        <f>'OPINI Rinci v1'!BQ557</f>
        <v>6</v>
      </c>
      <c r="BU38" s="75">
        <f>'OPINI Rinci v1'!BR557</f>
        <v>0</v>
      </c>
      <c r="BV38" s="75">
        <f>'OPINI Rinci v1'!BS557</f>
        <v>3</v>
      </c>
      <c r="BW38" s="75">
        <f>'OPINI Rinci v1'!BT557</f>
        <v>9</v>
      </c>
      <c r="BX38" s="75">
        <f>'OPINI Rinci v1'!BU557</f>
        <v>0</v>
      </c>
      <c r="BY38" s="75">
        <f>'OPINI Rinci v1'!BV557</f>
        <v>4</v>
      </c>
      <c r="BZ38" s="75">
        <f>'OPINI Rinci v1'!BW557</f>
        <v>0</v>
      </c>
      <c r="CA38" s="75">
        <f>'OPINI Rinci v1'!BX557</f>
        <v>5</v>
      </c>
      <c r="CB38" s="75">
        <f>'OPINI Rinci v1'!BY557</f>
        <v>9</v>
      </c>
      <c r="CC38" s="75">
        <f>'OPINI Rinci v1'!BZ557</f>
        <v>0</v>
      </c>
      <c r="CD38" s="75">
        <f>'OPINI Rinci v1'!CA557</f>
        <v>1</v>
      </c>
      <c r="CE38" s="75">
        <f>'OPINI Rinci v1'!CB557</f>
        <v>0</v>
      </c>
      <c r="CF38" s="75">
        <f>'OPINI Rinci v1'!CC557</f>
        <v>0</v>
      </c>
      <c r="CG38" s="75">
        <f>'OPINI Rinci v1'!CD557</f>
        <v>1</v>
      </c>
    </row>
    <row r="39" spans="1:85" s="87" customFormat="1" ht="14.1" customHeight="1" x14ac:dyDescent="0.2">
      <c r="B39" s="60" t="s">
        <v>292</v>
      </c>
      <c r="C39" s="88"/>
      <c r="D39" s="89" t="s">
        <v>579</v>
      </c>
      <c r="E39" s="90"/>
      <c r="F39" s="84">
        <v>30</v>
      </c>
      <c r="G39" s="85">
        <v>30</v>
      </c>
      <c r="H39" s="85">
        <f>'OPINI Rinci v1'!H570</f>
        <v>6</v>
      </c>
      <c r="I39" s="85">
        <f>'OPINI Rinci v1'!I570</f>
        <v>0</v>
      </c>
      <c r="J39" s="85">
        <f>'OPINI Rinci v1'!J570</f>
        <v>0</v>
      </c>
      <c r="K39" s="85">
        <f>'OPINI Rinci v1'!K570</f>
        <v>0</v>
      </c>
      <c r="L39" s="86">
        <f>SUM(H39:K39)</f>
        <v>6</v>
      </c>
      <c r="M39" s="85">
        <f>'OPINI Rinci v1'!M570</f>
        <v>11</v>
      </c>
      <c r="N39" s="85">
        <f>'OPINI Rinci v1'!N570</f>
        <v>11</v>
      </c>
      <c r="O39" s="85">
        <f>'OPINI Rinci v1'!O570</f>
        <v>0</v>
      </c>
      <c r="P39" s="85">
        <f>'OPINI Rinci v1'!P570</f>
        <v>8</v>
      </c>
      <c r="Q39" s="86">
        <f>SUM(M39:P39)</f>
        <v>30</v>
      </c>
      <c r="R39" s="85">
        <f>'OPINI Rinci v1'!R570</f>
        <v>9</v>
      </c>
      <c r="S39" s="85">
        <f>'OPINI Rinci v1'!S570</f>
        <v>11</v>
      </c>
      <c r="T39" s="85">
        <f>'OPINI Rinci v1'!T570</f>
        <v>0</v>
      </c>
      <c r="U39" s="85">
        <f>'OPINI Rinci v1'!U570</f>
        <v>10</v>
      </c>
      <c r="V39" s="86">
        <f>SUM(R39:U39)</f>
        <v>30</v>
      </c>
      <c r="W39" s="85">
        <f>'OPINI Rinci v1'!W570</f>
        <v>9</v>
      </c>
      <c r="X39" s="85">
        <f>'OPINI Rinci v1'!X570</f>
        <v>9</v>
      </c>
      <c r="Y39" s="85">
        <f>'OPINI Rinci v1'!Y570</f>
        <v>0</v>
      </c>
      <c r="Z39" s="85">
        <f>'OPINI Rinci v1'!Z570</f>
        <v>12</v>
      </c>
      <c r="AA39" s="86">
        <f>SUM(W39:Z39)</f>
        <v>30</v>
      </c>
      <c r="AB39" s="85">
        <f>'OPINI Rinci v1'!AB570</f>
        <v>8</v>
      </c>
      <c r="AC39" s="85">
        <f>'OPINI Rinci v1'!AC570</f>
        <v>10</v>
      </c>
      <c r="AD39" s="85">
        <f>'OPINI Rinci v1'!AD570</f>
        <v>0</v>
      </c>
      <c r="AE39" s="85">
        <f>'OPINI Rinci v1'!AE570</f>
        <v>12</v>
      </c>
      <c r="AF39" s="86">
        <f>SUM(AB39:AE39)</f>
        <v>30</v>
      </c>
      <c r="AG39" s="85">
        <f>'OPINI Rinci v1'!AG570</f>
        <v>4</v>
      </c>
      <c r="AH39" s="85">
        <f>'OPINI Rinci v1'!AH570</f>
        <v>11</v>
      </c>
      <c r="AI39" s="85">
        <f>'OPINI Rinci v1'!AI570</f>
        <v>2</v>
      </c>
      <c r="AJ39" s="85">
        <f>'OPINI Rinci v1'!AJ570</f>
        <v>13</v>
      </c>
      <c r="AK39" s="86">
        <f>SUM(AG39:AJ39)</f>
        <v>30</v>
      </c>
      <c r="AL39" s="85">
        <f>'OPINI Rinci v1'!AL570</f>
        <v>2</v>
      </c>
      <c r="AM39" s="85">
        <f>'OPINI Rinci v1'!AM570</f>
        <v>12</v>
      </c>
      <c r="AN39" s="85">
        <f>'OPINI Rinci v1'!AN570</f>
        <v>1</v>
      </c>
      <c r="AO39" s="85">
        <f>'OPINI Rinci v1'!AO570</f>
        <v>15</v>
      </c>
      <c r="AP39" s="85">
        <f t="shared" si="29"/>
        <v>30</v>
      </c>
      <c r="AQ39" s="71">
        <f>'OPINI Rinci v1'!AQ570</f>
        <v>0</v>
      </c>
      <c r="AR39" s="71">
        <f>'OPINI Rinci v1'!AR570</f>
        <v>8</v>
      </c>
      <c r="AS39" s="71">
        <f>'OPINI Rinci v1'!AS570</f>
        <v>1</v>
      </c>
      <c r="AT39" s="71">
        <f>'OPINI Rinci v1'!AT570</f>
        <v>21</v>
      </c>
      <c r="AU39" s="72">
        <f t="shared" si="30"/>
        <v>30</v>
      </c>
      <c r="AV39" s="71">
        <f t="shared" si="0"/>
        <v>0</v>
      </c>
      <c r="AW39" s="71">
        <f>'OPINI Rinci v1'!AV570</f>
        <v>0</v>
      </c>
      <c r="AX39" s="71">
        <f>'OPINI Rinci v1'!AW570</f>
        <v>7</v>
      </c>
      <c r="AY39" s="71">
        <f>'OPINI Rinci v1'!AX570</f>
        <v>2</v>
      </c>
      <c r="AZ39" s="71">
        <f>'OPINI Rinci v1'!AY570</f>
        <v>21</v>
      </c>
      <c r="BA39" s="71">
        <f t="shared" si="1"/>
        <v>30</v>
      </c>
      <c r="BB39" s="72">
        <f t="shared" si="2"/>
        <v>0</v>
      </c>
      <c r="BC39" s="73">
        <f>'OPINI Rinci v1'!BA570</f>
        <v>0</v>
      </c>
      <c r="BD39" s="73">
        <f>'OPINI Rinci v1'!BB570</f>
        <v>5</v>
      </c>
      <c r="BE39" s="73">
        <f>'OPINI Rinci v1'!BC570</f>
        <v>0</v>
      </c>
      <c r="BF39" s="73">
        <f>'OPINI Rinci v1'!BD570</f>
        <v>23</v>
      </c>
      <c r="BG39" s="74">
        <f t="shared" si="3"/>
        <v>28</v>
      </c>
      <c r="BH39" s="73">
        <f t="shared" si="4"/>
        <v>2</v>
      </c>
      <c r="BI39" s="73">
        <f>'OPINI Rinci v1'!BF570</f>
        <v>0</v>
      </c>
      <c r="BJ39" s="73">
        <f>'OPINI Rinci v1'!BG570</f>
        <v>7</v>
      </c>
      <c r="BK39" s="73">
        <f>'OPINI Rinci v1'!BH570</f>
        <v>0</v>
      </c>
      <c r="BL39" s="73">
        <f>'OPINI Rinci v1'!BI570</f>
        <v>16</v>
      </c>
      <c r="BM39" s="73">
        <f>'OPINI Rinci v1'!BJ570</f>
        <v>23</v>
      </c>
      <c r="BN39" s="75">
        <f>'OPINI Rinci v1'!BK570</f>
        <v>0</v>
      </c>
      <c r="BO39" s="75">
        <f>'OPINI Rinci v1'!BL570</f>
        <v>5</v>
      </c>
      <c r="BP39" s="75">
        <f>'OPINI Rinci v1'!BM570</f>
        <v>0</v>
      </c>
      <c r="BQ39" s="75">
        <f>'OPINI Rinci v1'!BN570</f>
        <v>17</v>
      </c>
      <c r="BR39" s="75">
        <f>'OPINI Rinci v1'!BO570</f>
        <v>22</v>
      </c>
      <c r="BS39" s="75">
        <f>'OPINI Rinci v1'!BP570</f>
        <v>0</v>
      </c>
      <c r="BT39" s="75">
        <f>'OPINI Rinci v1'!BQ570</f>
        <v>1</v>
      </c>
      <c r="BU39" s="75">
        <f>'OPINI Rinci v1'!BR570</f>
        <v>0</v>
      </c>
      <c r="BV39" s="75">
        <f>'OPINI Rinci v1'!BS570</f>
        <v>19</v>
      </c>
      <c r="BW39" s="75">
        <f>'OPINI Rinci v1'!BT570</f>
        <v>20</v>
      </c>
      <c r="BX39" s="75">
        <f>'OPINI Rinci v1'!BU570</f>
        <v>0</v>
      </c>
      <c r="BY39" s="75">
        <f>'OPINI Rinci v1'!BV570</f>
        <v>0</v>
      </c>
      <c r="BZ39" s="75">
        <f>'OPINI Rinci v1'!BW570</f>
        <v>7</v>
      </c>
      <c r="CA39" s="75">
        <f>'OPINI Rinci v1'!BX570</f>
        <v>11</v>
      </c>
      <c r="CB39" s="75">
        <f>'OPINI Rinci v1'!BY570</f>
        <v>18</v>
      </c>
      <c r="CC39" s="75">
        <f>'OPINI Rinci v1'!BZ570</f>
        <v>0</v>
      </c>
      <c r="CD39" s="75">
        <f>'OPINI Rinci v1'!CA570</f>
        <v>5</v>
      </c>
      <c r="CE39" s="75">
        <f>'OPINI Rinci v1'!CB570</f>
        <v>1</v>
      </c>
      <c r="CF39" s="75">
        <f>'OPINI Rinci v1'!CC570</f>
        <v>0</v>
      </c>
      <c r="CG39" s="75">
        <f>'OPINI Rinci v1'!CD570</f>
        <v>6</v>
      </c>
    </row>
    <row r="40" spans="1:85" s="59" customFormat="1" ht="14.1" customHeight="1" x14ac:dyDescent="0.2">
      <c r="B40" s="60" t="s">
        <v>294</v>
      </c>
      <c r="C40" s="61"/>
      <c r="D40" s="62" t="s">
        <v>608</v>
      </c>
      <c r="E40" s="63"/>
      <c r="F40" s="84">
        <v>12</v>
      </c>
      <c r="G40" s="85">
        <v>14</v>
      </c>
      <c r="H40" s="85">
        <f>'OPINI Rinci v1'!H602</f>
        <v>13</v>
      </c>
      <c r="I40" s="85">
        <f>'OPINI Rinci v1'!I602</f>
        <v>0</v>
      </c>
      <c r="J40" s="85">
        <f>'OPINI Rinci v1'!J602</f>
        <v>0</v>
      </c>
      <c r="K40" s="85">
        <f>'OPINI Rinci v1'!K602</f>
        <v>0</v>
      </c>
      <c r="L40" s="86">
        <f t="shared" ref="L40" si="46">SUM(H40:K40)</f>
        <v>13</v>
      </c>
      <c r="M40" s="85">
        <f>'OPINI Rinci v1'!M602</f>
        <v>10</v>
      </c>
      <c r="N40" s="85">
        <f>'OPINI Rinci v1'!N602</f>
        <v>4</v>
      </c>
      <c r="O40" s="85">
        <f>'OPINI Rinci v1'!O602</f>
        <v>0</v>
      </c>
      <c r="P40" s="85">
        <f>'OPINI Rinci v1'!P602</f>
        <v>0</v>
      </c>
      <c r="Q40" s="86">
        <f t="shared" ref="Q40" si="47">SUM(M40:P40)</f>
        <v>14</v>
      </c>
      <c r="R40" s="85">
        <f>'OPINI Rinci v1'!R602</f>
        <v>10</v>
      </c>
      <c r="S40" s="85">
        <f>'OPINI Rinci v1'!S602</f>
        <v>4</v>
      </c>
      <c r="T40" s="85">
        <f>'OPINI Rinci v1'!T602</f>
        <v>0</v>
      </c>
      <c r="U40" s="85">
        <f>'OPINI Rinci v1'!U602</f>
        <v>0</v>
      </c>
      <c r="V40" s="86">
        <f t="shared" ref="V40" si="48">SUM(R40:U40)</f>
        <v>14</v>
      </c>
      <c r="W40" s="85">
        <f>'OPINI Rinci v1'!W602</f>
        <v>9</v>
      </c>
      <c r="X40" s="85">
        <f>'OPINI Rinci v1'!X602</f>
        <v>5</v>
      </c>
      <c r="Y40" s="85">
        <f>'OPINI Rinci v1'!Y602</f>
        <v>0</v>
      </c>
      <c r="Z40" s="85">
        <f>'OPINI Rinci v1'!Z602</f>
        <v>0</v>
      </c>
      <c r="AA40" s="86">
        <f t="shared" ref="AA40" si="49">SUM(W40:Z40)</f>
        <v>14</v>
      </c>
      <c r="AB40" s="85">
        <f>'OPINI Rinci v1'!AB602</f>
        <v>10</v>
      </c>
      <c r="AC40" s="85">
        <f>'OPINI Rinci v1'!AC602</f>
        <v>4</v>
      </c>
      <c r="AD40" s="85">
        <f>'OPINI Rinci v1'!AD602</f>
        <v>0</v>
      </c>
      <c r="AE40" s="85">
        <f>'OPINI Rinci v1'!AE602</f>
        <v>0</v>
      </c>
      <c r="AF40" s="86">
        <f t="shared" ref="AF40" si="50">SUM(AB40:AE40)</f>
        <v>14</v>
      </c>
      <c r="AG40" s="85">
        <f>'OPINI Rinci v1'!AG602</f>
        <v>8</v>
      </c>
      <c r="AH40" s="85">
        <f>'OPINI Rinci v1'!AH602</f>
        <v>5</v>
      </c>
      <c r="AI40" s="85">
        <f>'OPINI Rinci v1'!AI602</f>
        <v>0</v>
      </c>
      <c r="AJ40" s="85">
        <f>'OPINI Rinci v1'!AJ602</f>
        <v>1</v>
      </c>
      <c r="AK40" s="86">
        <f t="shared" si="28"/>
        <v>14</v>
      </c>
      <c r="AL40" s="85">
        <f>'OPINI Rinci v1'!AL602</f>
        <v>4</v>
      </c>
      <c r="AM40" s="85">
        <f>'OPINI Rinci v1'!AM602</f>
        <v>5</v>
      </c>
      <c r="AN40" s="85">
        <f>'OPINI Rinci v1'!AN602</f>
        <v>0</v>
      </c>
      <c r="AO40" s="85">
        <f>'OPINI Rinci v1'!AO602</f>
        <v>3</v>
      </c>
      <c r="AP40" s="85">
        <f t="shared" si="29"/>
        <v>12</v>
      </c>
      <c r="AQ40" s="71">
        <f>'OPINI Rinci v1'!AQ602</f>
        <v>0</v>
      </c>
      <c r="AR40" s="71">
        <f>'OPINI Rinci v1'!AR602</f>
        <v>5</v>
      </c>
      <c r="AS40" s="71">
        <f>'OPINI Rinci v1'!AS602</f>
        <v>0</v>
      </c>
      <c r="AT40" s="71">
        <f>'OPINI Rinci v1'!AT602</f>
        <v>7</v>
      </c>
      <c r="AU40" s="72">
        <f t="shared" si="30"/>
        <v>12</v>
      </c>
      <c r="AV40" s="71">
        <f t="shared" si="0"/>
        <v>0</v>
      </c>
      <c r="AW40" s="71">
        <f>'OPINI Rinci v1'!AV602</f>
        <v>0</v>
      </c>
      <c r="AX40" s="71">
        <f>'OPINI Rinci v1'!AW602</f>
        <v>2</v>
      </c>
      <c r="AY40" s="71">
        <f>'OPINI Rinci v1'!AX602</f>
        <v>0</v>
      </c>
      <c r="AZ40" s="71">
        <f>'OPINI Rinci v1'!AY602</f>
        <v>10</v>
      </c>
      <c r="BA40" s="71">
        <f t="shared" si="1"/>
        <v>12</v>
      </c>
      <c r="BB40" s="72">
        <f t="shared" si="2"/>
        <v>0</v>
      </c>
      <c r="BC40" s="73">
        <f>'OPINI Rinci v1'!BA602</f>
        <v>0</v>
      </c>
      <c r="BD40" s="73">
        <f>'OPINI Rinci v1'!BB602</f>
        <v>3</v>
      </c>
      <c r="BE40" s="73">
        <f>'OPINI Rinci v1'!BC602</f>
        <v>1</v>
      </c>
      <c r="BF40" s="73">
        <f>'OPINI Rinci v1'!BD602</f>
        <v>8</v>
      </c>
      <c r="BG40" s="74">
        <f t="shared" si="3"/>
        <v>12</v>
      </c>
      <c r="BH40" s="73">
        <f t="shared" si="4"/>
        <v>0</v>
      </c>
      <c r="BI40" s="73">
        <f>'OPINI Rinci v1'!BF602</f>
        <v>0</v>
      </c>
      <c r="BJ40" s="73">
        <f>'OPINI Rinci v1'!BG602</f>
        <v>2</v>
      </c>
      <c r="BK40" s="73">
        <f>'OPINI Rinci v1'!BJ598</f>
        <v>0</v>
      </c>
      <c r="BL40" s="73">
        <f>'OPINI Rinci v1'!BI602</f>
        <v>8</v>
      </c>
      <c r="BM40" s="73">
        <f>'OPINI Rinci v1'!BJ602</f>
        <v>10</v>
      </c>
      <c r="BN40" s="75">
        <f>'OPINI Rinci v1'!BK602</f>
        <v>0</v>
      </c>
      <c r="BO40" s="75">
        <f>'OPINI Rinci v1'!BL602</f>
        <v>2</v>
      </c>
      <c r="BP40" s="75">
        <f>'OPINI Rinci v1'!BM602</f>
        <v>0</v>
      </c>
      <c r="BQ40" s="75">
        <f>'OPINI Rinci v1'!BN602</f>
        <v>8</v>
      </c>
      <c r="BR40" s="75">
        <f>'OPINI Rinci v1'!BO602</f>
        <v>10</v>
      </c>
      <c r="BS40" s="75">
        <f>'OPINI Rinci v1'!BP602</f>
        <v>0</v>
      </c>
      <c r="BT40" s="75">
        <f>'OPINI Rinci v1'!BQ602</f>
        <v>1</v>
      </c>
      <c r="BU40" s="75">
        <f>'OPINI Rinci v1'!BR602</f>
        <v>0</v>
      </c>
      <c r="BV40" s="75">
        <f>'OPINI Rinci v1'!BS602</f>
        <v>9</v>
      </c>
      <c r="BW40" s="75">
        <f>'OPINI Rinci v1'!BT602</f>
        <v>10</v>
      </c>
      <c r="BX40" s="75">
        <f>'OPINI Rinci v1'!BU602</f>
        <v>0</v>
      </c>
      <c r="BY40" s="75">
        <f>'OPINI Rinci v1'!BV602</f>
        <v>1</v>
      </c>
      <c r="BZ40" s="75">
        <f>'OPINI Rinci v1'!BW602</f>
        <v>0</v>
      </c>
      <c r="CA40" s="75">
        <f>'OPINI Rinci v1'!BX602</f>
        <v>8</v>
      </c>
      <c r="CB40" s="75">
        <f>'OPINI Rinci v1'!BY602</f>
        <v>9</v>
      </c>
      <c r="CC40" s="75">
        <f>'OPINI Rinci v1'!BZ602</f>
        <v>0</v>
      </c>
      <c r="CD40" s="75">
        <f>'OPINI Rinci v1'!CA602</f>
        <v>2</v>
      </c>
      <c r="CE40" s="75">
        <f>'OPINI Rinci v1'!CB602</f>
        <v>0</v>
      </c>
      <c r="CF40" s="75">
        <f>'OPINI Rinci v1'!CC602</f>
        <v>0</v>
      </c>
      <c r="CG40" s="75">
        <f>'OPINI Rinci v1'!CD602</f>
        <v>2</v>
      </c>
    </row>
    <row r="41" spans="1:85" s="91" customFormat="1" ht="14.1" customHeight="1" x14ac:dyDescent="0.2">
      <c r="A41" s="76"/>
      <c r="B41" s="92"/>
      <c r="C41" s="93"/>
      <c r="D41" s="94"/>
      <c r="E41" s="95"/>
      <c r="F41" s="96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8"/>
      <c r="AR41" s="98"/>
      <c r="AS41" s="98"/>
      <c r="AT41" s="98"/>
      <c r="AU41" s="98"/>
      <c r="AV41" s="97"/>
      <c r="AW41" s="99"/>
      <c r="AX41" s="99"/>
      <c r="AY41" s="99"/>
      <c r="AZ41" s="99"/>
      <c r="BA41" s="100"/>
      <c r="BB41" s="99"/>
      <c r="BC41" s="99"/>
      <c r="BD41" s="99"/>
      <c r="BE41" s="99"/>
      <c r="BF41" s="99"/>
      <c r="BG41" s="100"/>
      <c r="BH41" s="100"/>
      <c r="BI41" s="100"/>
      <c r="BJ41" s="100"/>
      <c r="BK41" s="100"/>
      <c r="BL41" s="100"/>
      <c r="BM41" s="101"/>
      <c r="BN41" s="99"/>
      <c r="BO41" s="99"/>
      <c r="BP41" s="99"/>
      <c r="BQ41" s="99"/>
      <c r="BR41" s="102"/>
      <c r="BS41" s="100"/>
      <c r="BT41" s="100"/>
      <c r="BU41" s="100"/>
      <c r="BV41" s="100"/>
      <c r="BW41" s="103"/>
      <c r="BX41" s="99"/>
      <c r="BY41" s="99"/>
      <c r="BZ41" s="99"/>
      <c r="CA41" s="99"/>
      <c r="CB41" s="104"/>
      <c r="CC41" s="99"/>
      <c r="CD41" s="99"/>
      <c r="CE41" s="99"/>
      <c r="CF41" s="99"/>
      <c r="CG41" s="105"/>
    </row>
    <row r="42" spans="1:85" s="59" customFormat="1" ht="19.5" customHeight="1" x14ac:dyDescent="0.25">
      <c r="B42" s="554" t="s">
        <v>619</v>
      </c>
      <c r="C42" s="555"/>
      <c r="D42" s="555"/>
      <c r="E42" s="556"/>
      <c r="F42" s="106">
        <f>SUM(F7:F40)</f>
        <v>524</v>
      </c>
      <c r="G42" s="107">
        <f>SUM(G7:G40)</f>
        <v>542</v>
      </c>
      <c r="H42" s="107">
        <f t="shared" ref="H42:I42" si="51">SUM(H7:H40)</f>
        <v>430</v>
      </c>
      <c r="I42" s="107">
        <f t="shared" si="51"/>
        <v>14</v>
      </c>
      <c r="J42" s="107">
        <f>SUM(J7:J40)</f>
        <v>0</v>
      </c>
      <c r="K42" s="107">
        <f>SUM(K7:K40)</f>
        <v>1</v>
      </c>
      <c r="L42" s="108">
        <f t="shared" ref="L42" si="52">SUM(L7:L40)</f>
        <v>445</v>
      </c>
      <c r="M42" s="109">
        <f>SUM(M7:M40)</f>
        <v>443</v>
      </c>
      <c r="N42" s="107">
        <f>SUM(N7:N40)</f>
        <v>86</v>
      </c>
      <c r="O42" s="107">
        <f>SUM(O7:O40)</f>
        <v>0</v>
      </c>
      <c r="P42" s="107">
        <f>SUM(P7:P40)</f>
        <v>13</v>
      </c>
      <c r="Q42" s="108">
        <f>SUM(Q7:Q40)</f>
        <v>542</v>
      </c>
      <c r="R42" s="107">
        <f t="shared" ref="R42:S42" si="53">SUM(R7:R40)</f>
        <v>415</v>
      </c>
      <c r="S42" s="107">
        <f t="shared" si="53"/>
        <v>113</v>
      </c>
      <c r="T42" s="107">
        <f>SUM(T7:T40)</f>
        <v>0</v>
      </c>
      <c r="U42" s="107">
        <f>SUM(U7:U40)</f>
        <v>14</v>
      </c>
      <c r="V42" s="108">
        <f t="shared" ref="V42" si="54">SUM(V7:V40)</f>
        <v>542</v>
      </c>
      <c r="W42" s="107">
        <f t="shared" ref="W42:X42" si="55">SUM(W7:W40)</f>
        <v>379</v>
      </c>
      <c r="X42" s="107">
        <f t="shared" si="55"/>
        <v>140</v>
      </c>
      <c r="Y42" s="107">
        <f>SUM(Y7:Y40)</f>
        <v>0</v>
      </c>
      <c r="Z42" s="107">
        <f>SUM(Z7:Z40)</f>
        <v>23</v>
      </c>
      <c r="AA42" s="108">
        <f t="shared" ref="AA42" si="56">SUM(AA7:AA40)</f>
        <v>542</v>
      </c>
      <c r="AB42" s="107">
        <f t="shared" ref="AB42:AC42" si="57">SUM(AB7:AB40)</f>
        <v>313</v>
      </c>
      <c r="AC42" s="107">
        <f t="shared" si="57"/>
        <v>195</v>
      </c>
      <c r="AD42" s="107">
        <f>SUM(AD7:AD40)</f>
        <v>4</v>
      </c>
      <c r="AE42" s="107">
        <f>SUM(AE7:AE40)</f>
        <v>30</v>
      </c>
      <c r="AF42" s="108">
        <f t="shared" ref="AF42" si="58">SUM(AF7:AF40)</f>
        <v>542</v>
      </c>
      <c r="AG42" s="107">
        <f t="shared" ref="AG42:AH42" si="59">SUM(AG7:AG40)</f>
        <v>252</v>
      </c>
      <c r="AH42" s="107">
        <f t="shared" si="59"/>
        <v>248</v>
      </c>
      <c r="AI42" s="107">
        <f>SUM(AI7:AI40)</f>
        <v>5</v>
      </c>
      <c r="AJ42" s="107">
        <f>SUM(AJ7:AJ40)</f>
        <v>34</v>
      </c>
      <c r="AK42" s="108">
        <f t="shared" ref="AK42" si="60">SUM(AK7:AK40)</f>
        <v>539</v>
      </c>
      <c r="AL42" s="107">
        <f t="shared" ref="AL42:AM42" si="61">SUM(AL7:AL40)</f>
        <v>156</v>
      </c>
      <c r="AM42" s="107">
        <f t="shared" si="61"/>
        <v>311</v>
      </c>
      <c r="AN42" s="107">
        <f>SUM(AN7:AN40)</f>
        <v>11</v>
      </c>
      <c r="AO42" s="107">
        <f>SUM(AO7:AO40)</f>
        <v>46</v>
      </c>
      <c r="AP42" s="108">
        <f t="shared" ref="AP42" si="62">SUM(AP7:AP40)</f>
        <v>524</v>
      </c>
      <c r="AQ42" s="110">
        <f t="shared" ref="AQ42:AV42" si="63">SUM(AQ7:AQ40)</f>
        <v>119</v>
      </c>
      <c r="AR42" s="110">
        <f t="shared" si="63"/>
        <v>320</v>
      </c>
      <c r="AS42" s="110">
        <f>SUM(AS7:AS40)</f>
        <v>6</v>
      </c>
      <c r="AT42" s="110">
        <f>SUM(AT7:AT40)</f>
        <v>79</v>
      </c>
      <c r="AU42" s="111">
        <f t="shared" si="63"/>
        <v>524</v>
      </c>
      <c r="AV42" s="110">
        <f t="shared" si="63"/>
        <v>0</v>
      </c>
      <c r="AW42" s="110">
        <f t="shared" ref="AW42:CG42" si="64">SUM(AW7:AW40)</f>
        <v>67</v>
      </c>
      <c r="AX42" s="110">
        <f t="shared" si="64"/>
        <v>352</v>
      </c>
      <c r="AY42" s="110">
        <f>SUM(AY7:AY40)</f>
        <v>7</v>
      </c>
      <c r="AZ42" s="110">
        <f>SUM(AZ7:AZ40)</f>
        <v>98</v>
      </c>
      <c r="BA42" s="111">
        <f t="shared" si="64"/>
        <v>524</v>
      </c>
      <c r="BB42" s="110">
        <f t="shared" si="64"/>
        <v>0</v>
      </c>
      <c r="BC42" s="112">
        <f t="shared" si="64"/>
        <v>34</v>
      </c>
      <c r="BD42" s="112">
        <f t="shared" si="64"/>
        <v>341</v>
      </c>
      <c r="BE42" s="112">
        <f>SUM(BE7:BE40)</f>
        <v>26</v>
      </c>
      <c r="BF42" s="112">
        <f>SUM(BF7:BF40)</f>
        <v>121</v>
      </c>
      <c r="BG42" s="113">
        <f t="shared" si="64"/>
        <v>522</v>
      </c>
      <c r="BH42" s="114">
        <f>SUM(BH7:BH40)</f>
        <v>2</v>
      </c>
      <c r="BI42" s="112">
        <f t="shared" si="64"/>
        <v>15</v>
      </c>
      <c r="BJ42" s="112">
        <f t="shared" si="64"/>
        <v>330</v>
      </c>
      <c r="BK42" s="112">
        <f>SUM(BK7:BK40)</f>
        <v>48</v>
      </c>
      <c r="BL42" s="112">
        <f>SUM(BL7:BL40)</f>
        <v>111</v>
      </c>
      <c r="BM42" s="113">
        <f t="shared" si="64"/>
        <v>504</v>
      </c>
      <c r="BN42" s="112">
        <f t="shared" si="64"/>
        <v>13</v>
      </c>
      <c r="BO42" s="112">
        <f t="shared" si="64"/>
        <v>323</v>
      </c>
      <c r="BP42" s="112">
        <f>SUM(BP7:BP40)</f>
        <v>31</v>
      </c>
      <c r="BQ42" s="112">
        <f>SUM(BQ7:BQ40)</f>
        <v>118</v>
      </c>
      <c r="BR42" s="113">
        <f t="shared" si="64"/>
        <v>485</v>
      </c>
      <c r="BS42" s="112">
        <f t="shared" si="64"/>
        <v>4</v>
      </c>
      <c r="BT42" s="112">
        <f t="shared" si="64"/>
        <v>282</v>
      </c>
      <c r="BU42" s="112">
        <f>SUM(BU7:BU40)</f>
        <v>58</v>
      </c>
      <c r="BV42" s="112">
        <f>SUM(BV7:BV40)</f>
        <v>120</v>
      </c>
      <c r="BW42" s="113">
        <f t="shared" si="64"/>
        <v>464</v>
      </c>
      <c r="BX42" s="112">
        <f t="shared" si="64"/>
        <v>4</v>
      </c>
      <c r="BY42" s="112">
        <f t="shared" si="64"/>
        <v>325</v>
      </c>
      <c r="BZ42" s="112">
        <f>SUM(BZ7:BZ40)</f>
        <v>27</v>
      </c>
      <c r="CA42" s="112">
        <f>SUM(CA7:CA40)</f>
        <v>106</v>
      </c>
      <c r="CB42" s="113">
        <f t="shared" si="64"/>
        <v>462</v>
      </c>
      <c r="CC42" s="112">
        <f t="shared" si="64"/>
        <v>17</v>
      </c>
      <c r="CD42" s="112">
        <f t="shared" si="64"/>
        <v>311</v>
      </c>
      <c r="CE42" s="112">
        <f>SUM(CE7:CE40)</f>
        <v>13</v>
      </c>
      <c r="CF42" s="112">
        <f>SUM(CF7:CF40)</f>
        <v>22</v>
      </c>
      <c r="CG42" s="115">
        <f t="shared" si="64"/>
        <v>363</v>
      </c>
    </row>
    <row r="43" spans="1:85" ht="12" customHeight="1" x14ac:dyDescent="0.25">
      <c r="BH43" s="116"/>
      <c r="BI43" s="117"/>
      <c r="BJ43" s="117"/>
      <c r="BK43" s="117"/>
      <c r="BL43" s="117"/>
      <c r="BN43" s="117"/>
      <c r="BO43" s="117"/>
      <c r="BP43" s="117"/>
      <c r="BQ43" s="117"/>
      <c r="BS43" s="117"/>
      <c r="BT43" s="117"/>
      <c r="BU43" s="117"/>
      <c r="BV43" s="117"/>
      <c r="BX43" s="117"/>
      <c r="BY43" s="117"/>
      <c r="BZ43" s="117"/>
      <c r="CA43" s="117"/>
      <c r="CC43" s="117"/>
      <c r="CD43" s="117"/>
      <c r="CE43" s="117"/>
      <c r="CF43" s="117"/>
    </row>
    <row r="44" spans="1:85" x14ac:dyDescent="0.25">
      <c r="B44" s="43"/>
      <c r="E44" s="118" t="s">
        <v>716</v>
      </c>
      <c r="AK44" s="119">
        <f>G42-AK42</f>
        <v>3</v>
      </c>
      <c r="BG44" s="120">
        <f>BG42/F42</f>
        <v>0.99618320610687028</v>
      </c>
      <c r="BH44" s="120">
        <f>BH42/F42</f>
        <v>3.8167938931297708E-3</v>
      </c>
    </row>
  </sheetData>
  <mergeCells count="38">
    <mergeCell ref="AV5:AV6"/>
    <mergeCell ref="BM5:BM6"/>
    <mergeCell ref="BH5:BH6"/>
    <mergeCell ref="AW6:AZ6"/>
    <mergeCell ref="BC6:BF6"/>
    <mergeCell ref="BI6:BL6"/>
    <mergeCell ref="B42:E42"/>
    <mergeCell ref="BG5:BG6"/>
    <mergeCell ref="L5:L6"/>
    <mergeCell ref="CG5:CG6"/>
    <mergeCell ref="CC6:CF6"/>
    <mergeCell ref="CB5:CB6"/>
    <mergeCell ref="M6:P6"/>
    <mergeCell ref="V5:V6"/>
    <mergeCell ref="Q5:Q6"/>
    <mergeCell ref="R6:U6"/>
    <mergeCell ref="AU5:AU6"/>
    <mergeCell ref="BW5:BW6"/>
    <mergeCell ref="G5:G6"/>
    <mergeCell ref="BN6:BQ6"/>
    <mergeCell ref="B5:B6"/>
    <mergeCell ref="C5:E6"/>
    <mergeCell ref="H6:K6"/>
    <mergeCell ref="BB5:BB6"/>
    <mergeCell ref="BX6:CA6"/>
    <mergeCell ref="F5:F6"/>
    <mergeCell ref="AK5:AK6"/>
    <mergeCell ref="AG6:AJ6"/>
    <mergeCell ref="AF5:AF6"/>
    <mergeCell ref="AB6:AE6"/>
    <mergeCell ref="AA5:AA6"/>
    <mergeCell ref="W6:Z6"/>
    <mergeCell ref="BS6:BV6"/>
    <mergeCell ref="BA5:BA6"/>
    <mergeCell ref="AQ6:AT6"/>
    <mergeCell ref="AP5:AP6"/>
    <mergeCell ref="BR5:BR6"/>
    <mergeCell ref="AL6:AO6"/>
  </mergeCells>
  <printOptions horizontalCentered="1"/>
  <pageMargins left="0.31496062992125984" right="0.15748031496062992" top="0.62992125984251968" bottom="0.43307086614173229" header="0.31496062992125984" footer="0.31496062992125984"/>
  <pageSetup paperSize="9" scale="9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CD631"/>
  <sheetViews>
    <sheetView tabSelected="1" topLeftCell="G1" zoomScale="110" workbookViewId="0">
      <pane ySplit="2910" topLeftCell="A394" activePane="bottomLeft"/>
      <selection pane="bottomLeft" activeCell="W404" sqref="W404"/>
    </sheetView>
  </sheetViews>
  <sheetFormatPr defaultColWidth="9.140625" defaultRowHeight="12.75" x14ac:dyDescent="0.25"/>
  <cols>
    <col min="1" max="1" width="4.42578125" style="40" customWidth="1"/>
    <col min="2" max="2" width="9.140625" style="41" hidden="1" customWidth="1"/>
    <col min="3" max="3" width="3" style="41" hidden="1" customWidth="1"/>
    <col min="4" max="4" width="6.7109375" style="44" customWidth="1"/>
    <col min="5" max="5" width="2.85546875" style="40" hidden="1" customWidth="1"/>
    <col min="6" max="6" width="2.7109375" style="40" customWidth="1"/>
    <col min="7" max="7" width="31.5703125" style="40" customWidth="1"/>
    <col min="8" max="32" width="5.85546875" style="40" customWidth="1"/>
    <col min="33" max="36" width="5.85546875" style="44" customWidth="1"/>
    <col min="37" max="37" width="5.85546875" style="40" customWidth="1"/>
    <col min="38" max="42" width="6.42578125" style="44" customWidth="1"/>
    <col min="43" max="43" width="5.85546875" style="44" customWidth="1"/>
    <col min="44" max="46" width="6.140625" style="44" customWidth="1"/>
    <col min="47" max="47" width="6.5703125" style="44" customWidth="1"/>
    <col min="48" max="48" width="5.28515625" style="44" customWidth="1"/>
    <col min="49" max="49" width="6" style="44" customWidth="1"/>
    <col min="50" max="50" width="4" style="44" customWidth="1"/>
    <col min="51" max="51" width="5" style="44" customWidth="1"/>
    <col min="52" max="52" width="8.85546875" style="44" customWidth="1"/>
    <col min="53" max="53" width="6.7109375" style="44" customWidth="1"/>
    <col min="54" max="54" width="6" style="44" customWidth="1"/>
    <col min="55" max="55" width="5.140625" style="44" customWidth="1"/>
    <col min="56" max="56" width="6" style="44" customWidth="1"/>
    <col min="57" max="57" width="5.85546875" style="44" customWidth="1"/>
    <col min="58" max="58" width="7.140625" style="40" customWidth="1"/>
    <col min="59" max="59" width="5.7109375" style="40" customWidth="1"/>
    <col min="60" max="60" width="4.7109375" style="40" customWidth="1"/>
    <col min="61" max="61" width="6.42578125" style="40" customWidth="1"/>
    <col min="62" max="62" width="6.140625" style="40" customWidth="1"/>
    <col min="63" max="63" width="5.5703125" style="40" customWidth="1"/>
    <col min="64" max="64" width="5.85546875" style="40" customWidth="1"/>
    <col min="65" max="65" width="4.42578125" style="40" customWidth="1"/>
    <col min="66" max="66" width="5.85546875" style="40" customWidth="1"/>
    <col min="67" max="67" width="6.42578125" style="40" customWidth="1"/>
    <col min="68" max="68" width="6.28515625" style="40" customWidth="1"/>
    <col min="69" max="69" width="6.42578125" style="40" customWidth="1"/>
    <col min="70" max="70" width="5.28515625" style="40" customWidth="1"/>
    <col min="71" max="71" width="5.7109375" style="40" customWidth="1"/>
    <col min="72" max="72" width="5.85546875" style="40" customWidth="1"/>
    <col min="73" max="73" width="5.7109375" style="40" customWidth="1"/>
    <col min="74" max="74" width="5.85546875" style="40" customWidth="1"/>
    <col min="75" max="75" width="4.7109375" style="40" customWidth="1"/>
    <col min="76" max="76" width="5.7109375" style="40" customWidth="1"/>
    <col min="77" max="77" width="6.5703125" style="40" customWidth="1"/>
    <col min="78" max="78" width="7.140625" style="40" customWidth="1"/>
    <col min="79" max="79" width="7.28515625" style="40" customWidth="1"/>
    <col min="80" max="80" width="6.140625" style="40" customWidth="1"/>
    <col min="81" max="81" width="5.7109375" style="40" customWidth="1"/>
    <col min="82" max="82" width="5.85546875" style="40" customWidth="1"/>
    <col min="83" max="16384" width="9.140625" style="40"/>
  </cols>
  <sheetData>
    <row r="1" spans="1:82" ht="18" x14ac:dyDescent="0.25">
      <c r="C1" s="121"/>
      <c r="D1" s="122"/>
      <c r="E1" s="123"/>
      <c r="F1" s="123" t="s">
        <v>620</v>
      </c>
      <c r="G1" s="123"/>
      <c r="H1" s="124"/>
      <c r="I1" s="124"/>
      <c r="J1" s="124"/>
      <c r="K1" s="124"/>
      <c r="L1" s="124"/>
      <c r="M1" s="125"/>
      <c r="N1" s="125"/>
      <c r="O1" s="125"/>
      <c r="P1" s="125"/>
      <c r="Q1" s="125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2"/>
      <c r="AH1" s="122"/>
      <c r="AI1" s="122"/>
      <c r="AJ1" s="122"/>
      <c r="AK1" s="127"/>
      <c r="AL1" s="122"/>
      <c r="AM1" s="122"/>
      <c r="AN1" s="122"/>
      <c r="AO1" s="122"/>
      <c r="AP1" s="122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8"/>
      <c r="BG1" s="128"/>
      <c r="BH1" s="128"/>
      <c r="BI1" s="128"/>
    </row>
    <row r="2" spans="1:82" ht="18" x14ac:dyDescent="0.25">
      <c r="C2" s="121"/>
      <c r="D2" s="122"/>
      <c r="E2" s="123"/>
      <c r="F2" s="123" t="s">
        <v>669</v>
      </c>
      <c r="G2" s="123"/>
      <c r="H2" s="124"/>
      <c r="I2" s="124"/>
      <c r="J2" s="124"/>
      <c r="K2" s="124"/>
      <c r="L2" s="124"/>
      <c r="M2" s="125"/>
      <c r="N2" s="125"/>
      <c r="O2" s="125"/>
      <c r="P2" s="125"/>
      <c r="Q2" s="125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2"/>
      <c r="AH2" s="122"/>
      <c r="AI2" s="122"/>
      <c r="AJ2" s="122"/>
      <c r="AK2" s="127"/>
      <c r="AL2" s="122"/>
      <c r="AM2" s="122"/>
      <c r="AN2" s="122"/>
      <c r="AO2" s="122"/>
      <c r="AP2" s="122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  <c r="BC2" s="123"/>
      <c r="BD2" s="123"/>
      <c r="BE2" s="123"/>
      <c r="BF2" s="49"/>
      <c r="BG2" s="49"/>
      <c r="BH2" s="49"/>
      <c r="BI2" s="49"/>
    </row>
    <row r="3" spans="1:82" ht="18" x14ac:dyDescent="0.25">
      <c r="C3" s="50"/>
      <c r="D3" s="50"/>
      <c r="E3" s="50"/>
      <c r="F3" s="50" t="str">
        <f>'OPINI Total'!A2</f>
        <v>POSISI PER 27 AGUSTUS  2020 JAM 09.42</v>
      </c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122"/>
      <c r="AH3" s="122"/>
      <c r="AI3" s="122"/>
      <c r="AJ3" s="122"/>
      <c r="AK3" s="50"/>
      <c r="AL3" s="122"/>
      <c r="AM3" s="122"/>
      <c r="AN3" s="122"/>
      <c r="AO3" s="122"/>
      <c r="AP3" s="122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</row>
    <row r="4" spans="1:82" ht="9" customHeight="1" x14ac:dyDescent="0.2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2"/>
      <c r="AH4" s="52"/>
      <c r="AI4" s="52"/>
      <c r="AJ4" s="52"/>
      <c r="AK4" s="51"/>
      <c r="AL4" s="52"/>
      <c r="AM4" s="52"/>
      <c r="AN4" s="52"/>
      <c r="AO4" s="52"/>
      <c r="AP4" s="52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</row>
    <row r="5" spans="1:82" ht="15" customHeight="1" x14ac:dyDescent="0.25">
      <c r="B5" s="575" t="s">
        <v>650</v>
      </c>
      <c r="C5" s="576"/>
      <c r="D5" s="577"/>
      <c r="E5" s="583" t="s">
        <v>5</v>
      </c>
      <c r="F5" s="584"/>
      <c r="G5" s="585"/>
      <c r="H5" s="581" t="s">
        <v>721</v>
      </c>
      <c r="I5" s="582"/>
      <c r="J5" s="582"/>
      <c r="K5" s="582"/>
      <c r="L5" s="589" t="s">
        <v>629</v>
      </c>
      <c r="M5" s="593" t="s">
        <v>720</v>
      </c>
      <c r="N5" s="594"/>
      <c r="O5" s="594"/>
      <c r="P5" s="595"/>
      <c r="Q5" s="591" t="s">
        <v>629</v>
      </c>
      <c r="R5" s="593" t="s">
        <v>719</v>
      </c>
      <c r="S5" s="594"/>
      <c r="T5" s="594"/>
      <c r="U5" s="595"/>
      <c r="V5" s="591" t="s">
        <v>629</v>
      </c>
      <c r="W5" s="593" t="s">
        <v>718</v>
      </c>
      <c r="X5" s="594"/>
      <c r="Y5" s="594"/>
      <c r="Z5" s="594"/>
      <c r="AA5" s="596" t="s">
        <v>629</v>
      </c>
      <c r="AB5" s="593" t="s">
        <v>717</v>
      </c>
      <c r="AC5" s="594"/>
      <c r="AD5" s="594"/>
      <c r="AE5" s="595"/>
      <c r="AF5" s="591" t="s">
        <v>629</v>
      </c>
      <c r="AG5" s="572" t="s">
        <v>702</v>
      </c>
      <c r="AH5" s="573"/>
      <c r="AI5" s="573"/>
      <c r="AJ5" s="574"/>
      <c r="AK5" s="569" t="s">
        <v>629</v>
      </c>
      <c r="AL5" s="572" t="s">
        <v>685</v>
      </c>
      <c r="AM5" s="573"/>
      <c r="AN5" s="573"/>
      <c r="AO5" s="574"/>
      <c r="AP5" s="569" t="s">
        <v>629</v>
      </c>
      <c r="AQ5" s="572" t="s">
        <v>661</v>
      </c>
      <c r="AR5" s="573"/>
      <c r="AS5" s="573"/>
      <c r="AT5" s="574"/>
      <c r="AU5" s="569" t="s">
        <v>629</v>
      </c>
      <c r="AV5" s="572" t="s">
        <v>658</v>
      </c>
      <c r="AW5" s="573"/>
      <c r="AX5" s="573"/>
      <c r="AY5" s="574"/>
      <c r="AZ5" s="569" t="s">
        <v>629</v>
      </c>
      <c r="BA5" s="572" t="s">
        <v>698</v>
      </c>
      <c r="BB5" s="573"/>
      <c r="BC5" s="573"/>
      <c r="BD5" s="574"/>
      <c r="BE5" s="569" t="s">
        <v>629</v>
      </c>
      <c r="BF5" s="572" t="s">
        <v>643</v>
      </c>
      <c r="BG5" s="573"/>
      <c r="BH5" s="573"/>
      <c r="BI5" s="574"/>
      <c r="BJ5" s="569" t="s">
        <v>629</v>
      </c>
      <c r="BK5" s="572" t="s">
        <v>642</v>
      </c>
      <c r="BL5" s="573"/>
      <c r="BM5" s="573"/>
      <c r="BN5" s="574"/>
      <c r="BO5" s="569" t="s">
        <v>629</v>
      </c>
      <c r="BP5" s="572" t="s">
        <v>641</v>
      </c>
      <c r="BQ5" s="573"/>
      <c r="BR5" s="573"/>
      <c r="BS5" s="574"/>
      <c r="BT5" s="569" t="s">
        <v>629</v>
      </c>
      <c r="BU5" s="572" t="s">
        <v>640</v>
      </c>
      <c r="BV5" s="573"/>
      <c r="BW5" s="573"/>
      <c r="BX5" s="574"/>
      <c r="BY5" s="569" t="s">
        <v>629</v>
      </c>
      <c r="BZ5" s="572" t="s">
        <v>639</v>
      </c>
      <c r="CA5" s="573"/>
      <c r="CB5" s="573"/>
      <c r="CC5" s="574"/>
      <c r="CD5" s="569" t="s">
        <v>629</v>
      </c>
    </row>
    <row r="6" spans="1:82" ht="15" customHeight="1" x14ac:dyDescent="0.25">
      <c r="B6" s="578"/>
      <c r="C6" s="579"/>
      <c r="D6" s="580"/>
      <c r="E6" s="586"/>
      <c r="F6" s="587"/>
      <c r="G6" s="588"/>
      <c r="H6" s="129" t="s">
        <v>0</v>
      </c>
      <c r="I6" s="129" t="s">
        <v>1</v>
      </c>
      <c r="J6" s="129" t="s">
        <v>2</v>
      </c>
      <c r="K6" s="130" t="s">
        <v>3</v>
      </c>
      <c r="L6" s="590"/>
      <c r="M6" s="131" t="s">
        <v>0</v>
      </c>
      <c r="N6" s="131" t="s">
        <v>1</v>
      </c>
      <c r="O6" s="131" t="s">
        <v>2</v>
      </c>
      <c r="P6" s="131" t="s">
        <v>3</v>
      </c>
      <c r="Q6" s="592"/>
      <c r="R6" s="132" t="s">
        <v>0</v>
      </c>
      <c r="S6" s="132" t="s">
        <v>1</v>
      </c>
      <c r="T6" s="132" t="s">
        <v>2</v>
      </c>
      <c r="U6" s="132" t="s">
        <v>3</v>
      </c>
      <c r="V6" s="592"/>
      <c r="W6" s="132" t="s">
        <v>0</v>
      </c>
      <c r="X6" s="132" t="s">
        <v>1</v>
      </c>
      <c r="Y6" s="132" t="s">
        <v>2</v>
      </c>
      <c r="Z6" s="132" t="s">
        <v>3</v>
      </c>
      <c r="AA6" s="597"/>
      <c r="AB6" s="132" t="s">
        <v>0</v>
      </c>
      <c r="AC6" s="132" t="s">
        <v>1</v>
      </c>
      <c r="AD6" s="132" t="s">
        <v>2</v>
      </c>
      <c r="AE6" s="132" t="s">
        <v>3</v>
      </c>
      <c r="AF6" s="592"/>
      <c r="AG6" s="133" t="s">
        <v>0</v>
      </c>
      <c r="AH6" s="133" t="s">
        <v>1</v>
      </c>
      <c r="AI6" s="133" t="s">
        <v>2</v>
      </c>
      <c r="AJ6" s="133" t="s">
        <v>3</v>
      </c>
      <c r="AK6" s="571"/>
      <c r="AL6" s="133" t="s">
        <v>0</v>
      </c>
      <c r="AM6" s="133" t="s">
        <v>1</v>
      </c>
      <c r="AN6" s="133" t="s">
        <v>2</v>
      </c>
      <c r="AO6" s="133" t="s">
        <v>3</v>
      </c>
      <c r="AP6" s="571"/>
      <c r="AQ6" s="133" t="s">
        <v>0</v>
      </c>
      <c r="AR6" s="133" t="s">
        <v>1</v>
      </c>
      <c r="AS6" s="133" t="s">
        <v>2</v>
      </c>
      <c r="AT6" s="133" t="s">
        <v>3</v>
      </c>
      <c r="AU6" s="571"/>
      <c r="AV6" s="133" t="s">
        <v>0</v>
      </c>
      <c r="AW6" s="133" t="s">
        <v>1</v>
      </c>
      <c r="AX6" s="133" t="s">
        <v>2</v>
      </c>
      <c r="AY6" s="133" t="s">
        <v>3</v>
      </c>
      <c r="AZ6" s="571"/>
      <c r="BA6" s="133" t="s">
        <v>0</v>
      </c>
      <c r="BB6" s="133" t="s">
        <v>1</v>
      </c>
      <c r="BC6" s="133" t="s">
        <v>2</v>
      </c>
      <c r="BD6" s="133" t="s">
        <v>3</v>
      </c>
      <c r="BE6" s="571"/>
      <c r="BF6" s="133" t="s">
        <v>0</v>
      </c>
      <c r="BG6" s="133" t="s">
        <v>1</v>
      </c>
      <c r="BH6" s="133" t="s">
        <v>2</v>
      </c>
      <c r="BI6" s="133" t="s">
        <v>3</v>
      </c>
      <c r="BJ6" s="570"/>
      <c r="BK6" s="133" t="s">
        <v>0</v>
      </c>
      <c r="BL6" s="133" t="s">
        <v>1</v>
      </c>
      <c r="BM6" s="133" t="s">
        <v>2</v>
      </c>
      <c r="BN6" s="133" t="s">
        <v>3</v>
      </c>
      <c r="BO6" s="570"/>
      <c r="BP6" s="133" t="s">
        <v>0</v>
      </c>
      <c r="BQ6" s="133" t="s">
        <v>1</v>
      </c>
      <c r="BR6" s="133" t="s">
        <v>2</v>
      </c>
      <c r="BS6" s="133" t="s">
        <v>3</v>
      </c>
      <c r="BT6" s="570"/>
      <c r="BU6" s="133" t="s">
        <v>0</v>
      </c>
      <c r="BV6" s="133" t="s">
        <v>1</v>
      </c>
      <c r="BW6" s="133" t="s">
        <v>2</v>
      </c>
      <c r="BX6" s="133" t="s">
        <v>3</v>
      </c>
      <c r="BY6" s="570"/>
      <c r="BZ6" s="133" t="s">
        <v>0</v>
      </c>
      <c r="CA6" s="133" t="s">
        <v>1</v>
      </c>
      <c r="CB6" s="133" t="s">
        <v>2</v>
      </c>
      <c r="CC6" s="133" t="s">
        <v>3</v>
      </c>
      <c r="CD6" s="570"/>
    </row>
    <row r="7" spans="1:82" s="91" customFormat="1" x14ac:dyDescent="0.25">
      <c r="B7" s="134" t="s">
        <v>8</v>
      </c>
      <c r="C7" s="135"/>
      <c r="D7" s="136"/>
      <c r="E7" s="137"/>
      <c r="F7" s="138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39"/>
      <c r="AD7" s="139"/>
      <c r="AE7" s="139"/>
      <c r="AF7" s="139"/>
      <c r="AG7" s="136"/>
      <c r="AH7" s="136"/>
      <c r="AI7" s="136"/>
      <c r="AJ7" s="136"/>
      <c r="AK7" s="139"/>
      <c r="AL7" s="136"/>
      <c r="AM7" s="136"/>
      <c r="AN7" s="136"/>
      <c r="AO7" s="136"/>
      <c r="AP7" s="136"/>
      <c r="AQ7" s="136"/>
      <c r="AR7" s="136"/>
      <c r="AS7" s="136"/>
      <c r="AT7" s="136"/>
      <c r="AU7" s="136"/>
      <c r="AV7" s="140"/>
      <c r="AW7" s="140"/>
      <c r="AX7" s="140"/>
      <c r="AY7" s="140"/>
      <c r="AZ7" s="140"/>
      <c r="BA7" s="141">
        <f>BA8</f>
        <v>5</v>
      </c>
      <c r="BB7" s="141">
        <f>BB8</f>
        <v>17</v>
      </c>
      <c r="BC7" s="141">
        <f>BC8</f>
        <v>1</v>
      </c>
      <c r="BD7" s="141">
        <f>BD8</f>
        <v>1</v>
      </c>
      <c r="BE7" s="141"/>
      <c r="BF7" s="141">
        <f>BF8</f>
        <v>6</v>
      </c>
      <c r="BG7" s="141">
        <f>BG8</f>
        <v>15</v>
      </c>
      <c r="BH7" s="141">
        <f>BH8</f>
        <v>1</v>
      </c>
      <c r="BI7" s="141">
        <f>BI8</f>
        <v>2</v>
      </c>
      <c r="BJ7" s="142"/>
      <c r="BK7" s="143">
        <f>BK8</f>
        <v>7</v>
      </c>
      <c r="BL7" s="143">
        <f>BL8</f>
        <v>15</v>
      </c>
      <c r="BM7" s="143">
        <f>BM8</f>
        <v>1</v>
      </c>
      <c r="BN7" s="143">
        <f>BN8</f>
        <v>1</v>
      </c>
      <c r="BO7" s="144"/>
      <c r="BP7" s="143">
        <f>BP8</f>
        <v>1</v>
      </c>
      <c r="BQ7" s="143">
        <f>BQ8</f>
        <v>18</v>
      </c>
      <c r="BR7" s="143">
        <f>BR8</f>
        <v>0</v>
      </c>
      <c r="BS7" s="143">
        <f>BS8</f>
        <v>3</v>
      </c>
      <c r="BT7" s="145"/>
      <c r="BU7" s="146">
        <f>BU8</f>
        <v>0</v>
      </c>
      <c r="BV7" s="146">
        <f>BV8</f>
        <v>19</v>
      </c>
      <c r="BW7" s="146">
        <f>BW8</f>
        <v>0</v>
      </c>
      <c r="BX7" s="146">
        <f>BX8</f>
        <v>3</v>
      </c>
      <c r="BZ7" s="146">
        <f>BZ8</f>
        <v>0</v>
      </c>
      <c r="CA7" s="146">
        <f>CA8</f>
        <v>17</v>
      </c>
      <c r="CB7" s="146">
        <f>CB8</f>
        <v>1</v>
      </c>
      <c r="CC7" s="146">
        <f>CC8</f>
        <v>0</v>
      </c>
    </row>
    <row r="8" spans="1:82" s="59" customFormat="1" x14ac:dyDescent="0.25">
      <c r="B8" s="60" t="s">
        <v>8</v>
      </c>
      <c r="C8" s="79" t="s">
        <v>8</v>
      </c>
      <c r="D8" s="147"/>
      <c r="E8" s="148"/>
      <c r="F8" s="149" t="s">
        <v>10</v>
      </c>
      <c r="G8" s="150"/>
      <c r="H8" s="73">
        <f>COUNTIF(H9:H32,"WTP")</f>
        <v>20</v>
      </c>
      <c r="I8" s="73">
        <f>COUNTIF(I9:I32,"WDP")</f>
        <v>0</v>
      </c>
      <c r="J8" s="73">
        <f>COUNTIF(J9:J32,"TW")</f>
        <v>0</v>
      </c>
      <c r="K8" s="73">
        <f>COUNTIF(K9:K32,"TMP")</f>
        <v>0</v>
      </c>
      <c r="L8" s="151">
        <f>SUM(H8:K8)</f>
        <v>20</v>
      </c>
      <c r="M8" s="73">
        <f>COUNTIF(M9:M32,"WTP")</f>
        <v>24</v>
      </c>
      <c r="N8" s="73">
        <f>COUNTIF(N9:N32,"WDP")</f>
        <v>0</v>
      </c>
      <c r="O8" s="73">
        <f>COUNTIF(O9:O32,"TW")</f>
        <v>0</v>
      </c>
      <c r="P8" s="73">
        <f>COUNTIF(P9:P32,"TMP")</f>
        <v>0</v>
      </c>
      <c r="Q8" s="151">
        <f>SUM(M8:P8)</f>
        <v>24</v>
      </c>
      <c r="R8" s="73">
        <f>COUNTIF(R9:R32,"WTP")</f>
        <v>24</v>
      </c>
      <c r="S8" s="73">
        <f>COUNTIF(S9:S32,"WDP")</f>
        <v>0</v>
      </c>
      <c r="T8" s="73">
        <f>COUNTIF(T9:T32,"TW")</f>
        <v>0</v>
      </c>
      <c r="U8" s="73">
        <f>COUNTIF(U9:U32,"TMP")</f>
        <v>0</v>
      </c>
      <c r="V8" s="151">
        <f>SUM(R8:U8)</f>
        <v>24</v>
      </c>
      <c r="W8" s="73">
        <f>COUNTIF(W9:W32,"WTP")</f>
        <v>22</v>
      </c>
      <c r="X8" s="73">
        <f>COUNTIF(X9:X32,"WDP")</f>
        <v>2</v>
      </c>
      <c r="Y8" s="73">
        <f>COUNTIF(Y9:Y32,"TW")</f>
        <v>0</v>
      </c>
      <c r="Z8" s="73">
        <f>COUNTIF(Z9:Z32,"TMP")</f>
        <v>0</v>
      </c>
      <c r="AA8" s="151">
        <f>SUM(W8:Z8)</f>
        <v>24</v>
      </c>
      <c r="AB8" s="73">
        <f>COUNTIF(AB9:AB32,"WTP")</f>
        <v>22</v>
      </c>
      <c r="AC8" s="73">
        <f>COUNTIF(AC9:AC32,"WDP")</f>
        <v>2</v>
      </c>
      <c r="AD8" s="73">
        <f>COUNTIF(AD9:AD32,"TW")</f>
        <v>0</v>
      </c>
      <c r="AE8" s="73">
        <f>COUNTIF(AE9:AE32,"TMP")</f>
        <v>0</v>
      </c>
      <c r="AF8" s="151">
        <f>SUM(AB8:AE8)</f>
        <v>24</v>
      </c>
      <c r="AG8" s="73">
        <f>COUNTIF(AG9:AG32,"WTP")</f>
        <v>16</v>
      </c>
      <c r="AH8" s="73">
        <f>COUNTIF(AH9:AH32,"WDP")</f>
        <v>8</v>
      </c>
      <c r="AI8" s="73">
        <f>COUNTIF(AI9:AI32,"TW")</f>
        <v>0</v>
      </c>
      <c r="AJ8" s="73">
        <f>COUNTIF(AJ9:AJ32,"TMP")</f>
        <v>0</v>
      </c>
      <c r="AK8" s="147">
        <f>SUM(AG8:AJ8)</f>
        <v>24</v>
      </c>
      <c r="AL8" s="73">
        <f>COUNTIF(AL9:AL32,"WTP")</f>
        <v>6</v>
      </c>
      <c r="AM8" s="73">
        <f>COUNTIF(AM9:AM32,"WDP")</f>
        <v>18</v>
      </c>
      <c r="AN8" s="73">
        <f>COUNTIF(AN9:AN32,"TW")</f>
        <v>0</v>
      </c>
      <c r="AO8" s="73">
        <f>COUNTIF(AO9:AO32,"TMP")</f>
        <v>0</v>
      </c>
      <c r="AP8" s="151">
        <f>SUM(AL8:AO8)</f>
        <v>24</v>
      </c>
      <c r="AQ8" s="73">
        <f>COUNTIF(AQ9:AQ32,"WTP")</f>
        <v>7</v>
      </c>
      <c r="AR8" s="73">
        <f>COUNTIF(AR9:AR32,"WDP")</f>
        <v>17</v>
      </c>
      <c r="AS8" s="73">
        <f>COUNTIF(AS9:AS32,"TW")</f>
        <v>0</v>
      </c>
      <c r="AT8" s="73">
        <f>COUNTIF(AT9:AT32,"TMP")</f>
        <v>0</v>
      </c>
      <c r="AU8" s="151">
        <f>SUM(AQ8:AT8)</f>
        <v>24</v>
      </c>
      <c r="AV8" s="73">
        <f>COUNTIF(AV9:AV32,"WTP")</f>
        <v>2</v>
      </c>
      <c r="AW8" s="73">
        <f>COUNTIF(AW9:AW32,"WDP")</f>
        <v>22</v>
      </c>
      <c r="AX8" s="73">
        <f>COUNTIF(AX9:AX32,"TW")</f>
        <v>0</v>
      </c>
      <c r="AY8" s="73">
        <f>COUNTIF(AY9:AY32,"TMP")</f>
        <v>0</v>
      </c>
      <c r="AZ8" s="74">
        <f>SUM(AV8:AY8)</f>
        <v>24</v>
      </c>
      <c r="BA8" s="73">
        <f>COUNTIF(BA9:BA32,"WTP")</f>
        <v>5</v>
      </c>
      <c r="BB8" s="73">
        <f>COUNTIF(BB9:BB32,"WDP")</f>
        <v>17</v>
      </c>
      <c r="BC8" s="73">
        <f>COUNTIF(BC9:BC32,"TW")</f>
        <v>1</v>
      </c>
      <c r="BD8" s="73">
        <f>COUNTIF(BD9:BD32,"TMP")</f>
        <v>1</v>
      </c>
      <c r="BE8" s="74">
        <f>SUM(BA8:BD8)</f>
        <v>24</v>
      </c>
      <c r="BF8" s="73">
        <f>COUNTIF(BF9:BF32,"WTP")</f>
        <v>6</v>
      </c>
      <c r="BG8" s="73">
        <f>COUNTIF(BG9:BG32,"WDP")</f>
        <v>15</v>
      </c>
      <c r="BH8" s="73">
        <f>COUNTIF(BH9:BH32,"TW")</f>
        <v>1</v>
      </c>
      <c r="BI8" s="73">
        <f>COUNTIF(BI9:BI32,"TMP")</f>
        <v>2</v>
      </c>
      <c r="BJ8" s="152">
        <f>SUM(BF8:BI8)</f>
        <v>24</v>
      </c>
      <c r="BK8" s="75">
        <f>COUNTIF(BK9:BK32,"WTP")</f>
        <v>7</v>
      </c>
      <c r="BL8" s="75">
        <f>COUNTIF(BL9:BL32,"WDP")</f>
        <v>15</v>
      </c>
      <c r="BM8" s="75">
        <f>COUNTIF(BM9:BM32,"TW")</f>
        <v>1</v>
      </c>
      <c r="BN8" s="75">
        <f>COUNTIF(BN9:BN32,"TMP")</f>
        <v>1</v>
      </c>
      <c r="BO8" s="153">
        <f>SUM(BK8:BN8)</f>
        <v>24</v>
      </c>
      <c r="BP8" s="75">
        <f>COUNTIF(BP9:BP32,"WTP")</f>
        <v>1</v>
      </c>
      <c r="BQ8" s="75">
        <f>COUNTIF(BQ9:BQ32,"WDP")</f>
        <v>18</v>
      </c>
      <c r="BR8" s="75">
        <f>COUNTIF(BR9:BR32,"TW")</f>
        <v>0</v>
      </c>
      <c r="BS8" s="75">
        <f>COUNTIF(BS9:BS32,"TMP")</f>
        <v>3</v>
      </c>
      <c r="BT8" s="154">
        <f>SUM(BP8:BS8)</f>
        <v>22</v>
      </c>
      <c r="BU8" s="75">
        <f>COUNTIF(BU9:BU32,"WTP")</f>
        <v>0</v>
      </c>
      <c r="BV8" s="75">
        <f>COUNTIF(BV9:BV32,"WDP")</f>
        <v>19</v>
      </c>
      <c r="BW8" s="75">
        <f>COUNTIF(BW9:BW32,"TW")</f>
        <v>0</v>
      </c>
      <c r="BX8" s="75">
        <f>COUNTIF(BX9:BX32,"TMP")</f>
        <v>3</v>
      </c>
      <c r="BY8" s="155">
        <f>SUM(BU8:BX8)</f>
        <v>22</v>
      </c>
      <c r="BZ8" s="75">
        <f>COUNTIF(BZ9:BZ32,"WTP")</f>
        <v>0</v>
      </c>
      <c r="CA8" s="75">
        <f>COUNTIF(CA9:CA32,"WDP")</f>
        <v>17</v>
      </c>
      <c r="CB8" s="75">
        <f>COUNTIF(CB9:CB32,"TW")</f>
        <v>1</v>
      </c>
      <c r="CC8" s="75">
        <f>COUNTIF(CC9:CC32,"TMP")</f>
        <v>0</v>
      </c>
      <c r="CD8" s="155">
        <f>SUM(BZ8:CC8)</f>
        <v>18</v>
      </c>
    </row>
    <row r="9" spans="1:82" s="59" customFormat="1" x14ac:dyDescent="0.2">
      <c r="A9" s="76">
        <v>1</v>
      </c>
      <c r="B9" s="156" t="s">
        <v>8</v>
      </c>
      <c r="C9" s="157" t="s">
        <v>8</v>
      </c>
      <c r="D9" s="158" t="s">
        <v>8</v>
      </c>
      <c r="E9" s="159"/>
      <c r="F9" s="160"/>
      <c r="G9" s="161" t="s">
        <v>660</v>
      </c>
      <c r="H9" s="161" t="s">
        <v>657</v>
      </c>
      <c r="I9" s="161"/>
      <c r="J9" s="161"/>
      <c r="K9" s="161"/>
      <c r="L9" s="161"/>
      <c r="M9" s="161" t="s">
        <v>0</v>
      </c>
      <c r="N9" s="161"/>
      <c r="O9" s="161"/>
      <c r="P9" s="161"/>
      <c r="Q9" s="161"/>
      <c r="R9" s="161" t="s">
        <v>0</v>
      </c>
      <c r="S9" s="161"/>
      <c r="T9" s="161"/>
      <c r="U9" s="161"/>
      <c r="V9" s="161"/>
      <c r="W9" s="161" t="s">
        <v>0</v>
      </c>
      <c r="X9" s="161"/>
      <c r="Y9" s="161"/>
      <c r="Z9" s="161"/>
      <c r="AA9" s="161"/>
      <c r="AB9" s="161" t="s">
        <v>0</v>
      </c>
      <c r="AC9" s="161"/>
      <c r="AD9" s="161"/>
      <c r="AE9" s="161"/>
      <c r="AF9" s="161"/>
      <c r="AG9" s="162"/>
      <c r="AH9" s="162" t="s">
        <v>1</v>
      </c>
      <c r="AI9" s="162"/>
      <c r="AJ9" s="162"/>
      <c r="AK9" s="161"/>
      <c r="AL9" s="162"/>
      <c r="AM9" s="162" t="s">
        <v>1</v>
      </c>
      <c r="AN9" s="162"/>
      <c r="AO9" s="162"/>
      <c r="AP9" s="162"/>
      <c r="AQ9" s="162"/>
      <c r="AR9" s="162" t="s">
        <v>1</v>
      </c>
      <c r="AS9" s="162"/>
      <c r="AT9" s="162"/>
      <c r="AU9" s="162"/>
      <c r="AV9" s="162"/>
      <c r="AW9" s="162" t="s">
        <v>1</v>
      </c>
      <c r="AX9" s="162"/>
      <c r="AY9" s="162"/>
      <c r="AZ9" s="162"/>
      <c r="BA9" s="163"/>
      <c r="BB9" s="163" t="s">
        <v>1</v>
      </c>
      <c r="BC9" s="163"/>
      <c r="BD9" s="163"/>
      <c r="BE9" s="164"/>
      <c r="BF9" s="163"/>
      <c r="BG9" s="163" t="s">
        <v>1</v>
      </c>
      <c r="BH9" s="163"/>
      <c r="BI9" s="163"/>
      <c r="BJ9" s="165"/>
      <c r="BK9" s="163"/>
      <c r="BL9" s="163" t="s">
        <v>1</v>
      </c>
      <c r="BM9" s="163"/>
      <c r="BN9" s="163"/>
      <c r="BO9" s="166"/>
      <c r="BP9" s="163"/>
      <c r="BQ9" s="163" t="s">
        <v>1</v>
      </c>
      <c r="BR9" s="163"/>
      <c r="BS9" s="163"/>
      <c r="BT9" s="167"/>
      <c r="BU9" s="163"/>
      <c r="BV9" s="163" t="s">
        <v>1</v>
      </c>
      <c r="BW9" s="163"/>
      <c r="BX9" s="163"/>
      <c r="BZ9" s="163"/>
      <c r="CA9" s="163" t="s">
        <v>1</v>
      </c>
      <c r="CB9" s="163"/>
      <c r="CC9" s="163"/>
    </row>
    <row r="10" spans="1:82" s="91" customFormat="1" x14ac:dyDescent="0.2">
      <c r="A10" s="76">
        <f>A9+1</f>
        <v>2</v>
      </c>
      <c r="B10" s="156" t="s">
        <v>8</v>
      </c>
      <c r="C10" s="157" t="s">
        <v>8</v>
      </c>
      <c r="D10" s="158" t="s">
        <v>12</v>
      </c>
      <c r="E10" s="168"/>
      <c r="F10" s="169"/>
      <c r="G10" s="161" t="s">
        <v>13</v>
      </c>
      <c r="H10" s="161" t="s">
        <v>0</v>
      </c>
      <c r="I10" s="161"/>
      <c r="J10" s="161"/>
      <c r="K10" s="161"/>
      <c r="L10" s="161"/>
      <c r="M10" s="161" t="s">
        <v>0</v>
      </c>
      <c r="N10" s="161"/>
      <c r="O10" s="161"/>
      <c r="P10" s="161"/>
      <c r="Q10" s="161"/>
      <c r="R10" s="161" t="s">
        <v>0</v>
      </c>
      <c r="S10" s="161"/>
      <c r="T10" s="161"/>
      <c r="U10" s="161"/>
      <c r="V10" s="161"/>
      <c r="W10" s="161" t="s">
        <v>0</v>
      </c>
      <c r="X10" s="161"/>
      <c r="Y10" s="161"/>
      <c r="Z10" s="161"/>
      <c r="AA10" s="161"/>
      <c r="AB10" s="161" t="s">
        <v>0</v>
      </c>
      <c r="AC10" s="161"/>
      <c r="AD10" s="161"/>
      <c r="AE10" s="161"/>
      <c r="AF10" s="161"/>
      <c r="AG10" s="162" t="s">
        <v>0</v>
      </c>
      <c r="AH10" s="162"/>
      <c r="AI10" s="162"/>
      <c r="AJ10" s="162"/>
      <c r="AK10" s="161"/>
      <c r="AL10" s="162"/>
      <c r="AM10" s="162" t="s">
        <v>1</v>
      </c>
      <c r="AN10" s="162"/>
      <c r="AO10" s="162"/>
      <c r="AP10" s="162"/>
      <c r="AQ10" s="162"/>
      <c r="AR10" s="162" t="s">
        <v>1</v>
      </c>
      <c r="AS10" s="162"/>
      <c r="AT10" s="162"/>
      <c r="AU10" s="162"/>
      <c r="AV10" s="162"/>
      <c r="AW10" s="162" t="s">
        <v>1</v>
      </c>
      <c r="AX10" s="162"/>
      <c r="AY10" s="162"/>
      <c r="AZ10" s="162"/>
      <c r="BA10" s="163"/>
      <c r="BB10" s="163" t="s">
        <v>1</v>
      </c>
      <c r="BC10" s="163"/>
      <c r="BD10" s="163"/>
      <c r="BE10" s="170"/>
      <c r="BF10" s="163"/>
      <c r="BG10" s="163" t="s">
        <v>1</v>
      </c>
      <c r="BH10" s="163"/>
      <c r="BI10" s="163"/>
      <c r="BJ10" s="171"/>
      <c r="BK10" s="163"/>
      <c r="BL10" s="163" t="s">
        <v>1</v>
      </c>
      <c r="BM10" s="163"/>
      <c r="BN10" s="163"/>
      <c r="BO10" s="172"/>
      <c r="BP10" s="163"/>
      <c r="BQ10" s="163" t="s">
        <v>1</v>
      </c>
      <c r="BR10" s="163"/>
      <c r="BS10" s="163"/>
      <c r="BT10" s="173"/>
      <c r="BU10" s="163"/>
      <c r="BV10" s="163"/>
      <c r="BW10" s="163"/>
      <c r="BX10" s="163" t="s">
        <v>3</v>
      </c>
      <c r="BZ10" s="163"/>
      <c r="CA10" s="163" t="s">
        <v>1</v>
      </c>
      <c r="CB10" s="163"/>
      <c r="CC10" s="163"/>
    </row>
    <row r="11" spans="1:82" s="91" customFormat="1" x14ac:dyDescent="0.2">
      <c r="A11" s="76">
        <f t="shared" ref="A11:A32" si="0">A10+1</f>
        <v>3</v>
      </c>
      <c r="B11" s="156" t="s">
        <v>8</v>
      </c>
      <c r="C11" s="157" t="s">
        <v>8</v>
      </c>
      <c r="D11" s="158" t="s">
        <v>14</v>
      </c>
      <c r="E11" s="168"/>
      <c r="F11" s="169"/>
      <c r="G11" s="161" t="s">
        <v>15</v>
      </c>
      <c r="H11" s="161" t="s">
        <v>0</v>
      </c>
      <c r="I11" s="161"/>
      <c r="J11" s="161"/>
      <c r="K11" s="161"/>
      <c r="L11" s="161"/>
      <c r="M11" s="161" t="s">
        <v>0</v>
      </c>
      <c r="N11" s="161"/>
      <c r="O11" s="161"/>
      <c r="P11" s="161"/>
      <c r="Q11" s="161"/>
      <c r="R11" s="161" t="s">
        <v>0</v>
      </c>
      <c r="S11" s="161"/>
      <c r="T11" s="161"/>
      <c r="U11" s="161"/>
      <c r="V11" s="161"/>
      <c r="W11" s="161" t="s">
        <v>0</v>
      </c>
      <c r="X11" s="161"/>
      <c r="Y11" s="161"/>
      <c r="Z11" s="161"/>
      <c r="AA11" s="161"/>
      <c r="AB11" s="161" t="s">
        <v>0</v>
      </c>
      <c r="AC11" s="161"/>
      <c r="AD11" s="161"/>
      <c r="AE11" s="161"/>
      <c r="AF11" s="161"/>
      <c r="AG11" s="162" t="s">
        <v>0</v>
      </c>
      <c r="AH11" s="162"/>
      <c r="AI11" s="162"/>
      <c r="AJ11" s="162"/>
      <c r="AK11" s="161"/>
      <c r="AL11" s="162" t="s">
        <v>0</v>
      </c>
      <c r="AM11" s="162"/>
      <c r="AN11" s="162"/>
      <c r="AO11" s="162"/>
      <c r="AP11" s="162"/>
      <c r="AQ11" s="162" t="s">
        <v>0</v>
      </c>
      <c r="AR11" s="162"/>
      <c r="AS11" s="162"/>
      <c r="AT11" s="162"/>
      <c r="AU11" s="162"/>
      <c r="AV11" s="162"/>
      <c r="AW11" s="162" t="s">
        <v>1</v>
      </c>
      <c r="AX11" s="162"/>
      <c r="AY11" s="162"/>
      <c r="AZ11" s="162"/>
      <c r="BA11" s="163"/>
      <c r="BB11" s="163" t="s">
        <v>1</v>
      </c>
      <c r="BC11" s="163"/>
      <c r="BD11" s="163"/>
      <c r="BE11" s="170"/>
      <c r="BF11" s="163"/>
      <c r="BG11" s="163" t="s">
        <v>1</v>
      </c>
      <c r="BH11" s="163"/>
      <c r="BI11" s="163"/>
      <c r="BJ11" s="171"/>
      <c r="BK11" s="163"/>
      <c r="BL11" s="163" t="s">
        <v>1</v>
      </c>
      <c r="BM11" s="163"/>
      <c r="BN11" s="163"/>
      <c r="BO11" s="172"/>
      <c r="BP11" s="163"/>
      <c r="BQ11" s="163" t="s">
        <v>1</v>
      </c>
      <c r="BR11" s="163"/>
      <c r="BS11" s="163"/>
      <c r="BT11" s="173"/>
      <c r="BU11" s="163"/>
      <c r="BV11" s="163" t="s">
        <v>1</v>
      </c>
      <c r="BW11" s="163"/>
      <c r="BX11" s="163"/>
      <c r="BZ11" s="163"/>
      <c r="CA11" s="163" t="s">
        <v>1</v>
      </c>
      <c r="CB11" s="163"/>
      <c r="CC11" s="163"/>
    </row>
    <row r="12" spans="1:82" s="91" customFormat="1" x14ac:dyDescent="0.2">
      <c r="A12" s="76">
        <f t="shared" si="0"/>
        <v>4</v>
      </c>
      <c r="B12" s="156" t="s">
        <v>8</v>
      </c>
      <c r="C12" s="157" t="s">
        <v>8</v>
      </c>
      <c r="D12" s="158" t="s">
        <v>16</v>
      </c>
      <c r="E12" s="168"/>
      <c r="F12" s="169"/>
      <c r="G12" s="161" t="s">
        <v>17</v>
      </c>
      <c r="H12" s="161" t="s">
        <v>0</v>
      </c>
      <c r="I12" s="161"/>
      <c r="J12" s="161"/>
      <c r="K12" s="161"/>
      <c r="L12" s="161"/>
      <c r="M12" s="161" t="s">
        <v>0</v>
      </c>
      <c r="N12" s="161"/>
      <c r="O12" s="161"/>
      <c r="P12" s="161"/>
      <c r="Q12" s="161"/>
      <c r="R12" s="161" t="s">
        <v>0</v>
      </c>
      <c r="S12" s="161"/>
      <c r="T12" s="161"/>
      <c r="U12" s="161"/>
      <c r="V12" s="161"/>
      <c r="W12" s="161" t="s">
        <v>0</v>
      </c>
      <c r="X12" s="161"/>
      <c r="Y12" s="161"/>
      <c r="Z12" s="161"/>
      <c r="AA12" s="161"/>
      <c r="AB12" s="161" t="s">
        <v>0</v>
      </c>
      <c r="AC12" s="161"/>
      <c r="AD12" s="161"/>
      <c r="AE12" s="161"/>
      <c r="AF12" s="161"/>
      <c r="AG12" s="162"/>
      <c r="AH12" s="162" t="s">
        <v>1</v>
      </c>
      <c r="AI12" s="162"/>
      <c r="AJ12" s="162"/>
      <c r="AK12" s="161"/>
      <c r="AL12" s="162"/>
      <c r="AM12" s="162" t="s">
        <v>1</v>
      </c>
      <c r="AN12" s="162"/>
      <c r="AO12" s="162"/>
      <c r="AP12" s="162"/>
      <c r="AQ12" s="162"/>
      <c r="AR12" s="162" t="s">
        <v>1</v>
      </c>
      <c r="AS12" s="162"/>
      <c r="AT12" s="162"/>
      <c r="AU12" s="162"/>
      <c r="AV12" s="162"/>
      <c r="AW12" s="162" t="s">
        <v>1</v>
      </c>
      <c r="AX12" s="162"/>
      <c r="AY12" s="162"/>
      <c r="AZ12" s="162"/>
      <c r="BA12" s="163"/>
      <c r="BB12" s="163" t="s">
        <v>1</v>
      </c>
      <c r="BC12" s="163"/>
      <c r="BD12" s="163"/>
      <c r="BE12" s="170"/>
      <c r="BF12" s="163"/>
      <c r="BG12" s="163" t="s">
        <v>1</v>
      </c>
      <c r="BH12" s="163"/>
      <c r="BI12" s="163"/>
      <c r="BJ12" s="171"/>
      <c r="BK12" s="163"/>
      <c r="BL12" s="163" t="s">
        <v>1</v>
      </c>
      <c r="BM12" s="163"/>
      <c r="BN12" s="163"/>
      <c r="BO12" s="172"/>
      <c r="BP12" s="163"/>
      <c r="BQ12" s="163" t="s">
        <v>1</v>
      </c>
      <c r="BR12" s="163"/>
      <c r="BS12" s="163"/>
      <c r="BT12" s="173"/>
      <c r="BU12" s="163"/>
      <c r="BV12" s="163" t="s">
        <v>1</v>
      </c>
      <c r="BW12" s="163"/>
      <c r="BX12" s="163"/>
      <c r="BZ12" s="163"/>
      <c r="CA12" s="163" t="s">
        <v>1</v>
      </c>
      <c r="CB12" s="163"/>
      <c r="CC12" s="163"/>
    </row>
    <row r="13" spans="1:82" s="91" customFormat="1" x14ac:dyDescent="0.2">
      <c r="A13" s="76">
        <f t="shared" si="0"/>
        <v>5</v>
      </c>
      <c r="B13" s="156" t="s">
        <v>8</v>
      </c>
      <c r="C13" s="157" t="s">
        <v>8</v>
      </c>
      <c r="D13" s="158" t="s">
        <v>18</v>
      </c>
      <c r="E13" s="168"/>
      <c r="F13" s="169"/>
      <c r="G13" s="161" t="s">
        <v>19</v>
      </c>
      <c r="H13" s="161" t="s">
        <v>0</v>
      </c>
      <c r="I13" s="161"/>
      <c r="J13" s="161"/>
      <c r="K13" s="161"/>
      <c r="L13" s="161"/>
      <c r="M13" s="161" t="s">
        <v>0</v>
      </c>
      <c r="N13" s="161"/>
      <c r="O13" s="161"/>
      <c r="P13" s="161"/>
      <c r="Q13" s="161"/>
      <c r="R13" s="161" t="s">
        <v>0</v>
      </c>
      <c r="S13" s="161"/>
      <c r="T13" s="161"/>
      <c r="U13" s="161"/>
      <c r="V13" s="161"/>
      <c r="W13" s="161" t="s">
        <v>0</v>
      </c>
      <c r="X13" s="161" t="s">
        <v>657</v>
      </c>
      <c r="Y13" s="161"/>
      <c r="Z13" s="161"/>
      <c r="AA13" s="161"/>
      <c r="AB13" s="161"/>
      <c r="AC13" s="161" t="s">
        <v>1</v>
      </c>
      <c r="AD13" s="161"/>
      <c r="AE13" s="161"/>
      <c r="AF13" s="161"/>
      <c r="AG13" s="162" t="s">
        <v>0</v>
      </c>
      <c r="AH13" s="162"/>
      <c r="AI13" s="162"/>
      <c r="AJ13" s="162"/>
      <c r="AK13" s="161"/>
      <c r="AL13" s="162"/>
      <c r="AM13" s="162" t="s">
        <v>1</v>
      </c>
      <c r="AN13" s="162"/>
      <c r="AO13" s="162"/>
      <c r="AP13" s="162"/>
      <c r="AQ13" s="162"/>
      <c r="AR13" s="162" t="s">
        <v>1</v>
      </c>
      <c r="AS13" s="162"/>
      <c r="AT13" s="162"/>
      <c r="AU13" s="162"/>
      <c r="AV13" s="162"/>
      <c r="AW13" s="162" t="s">
        <v>1</v>
      </c>
      <c r="AX13" s="162"/>
      <c r="AY13" s="162"/>
      <c r="AZ13" s="162"/>
      <c r="BA13" s="163"/>
      <c r="BB13" s="163" t="s">
        <v>1</v>
      </c>
      <c r="BC13" s="163"/>
      <c r="BD13" s="163"/>
      <c r="BE13" s="170"/>
      <c r="BF13" s="163"/>
      <c r="BG13" s="163" t="s">
        <v>1</v>
      </c>
      <c r="BH13" s="163"/>
      <c r="BI13" s="163"/>
      <c r="BJ13" s="171"/>
      <c r="BK13" s="163"/>
      <c r="BL13" s="163" t="s">
        <v>1</v>
      </c>
      <c r="BM13" s="163"/>
      <c r="BN13" s="163"/>
      <c r="BO13" s="172"/>
      <c r="BP13" s="163"/>
      <c r="BQ13" s="163" t="s">
        <v>1</v>
      </c>
      <c r="BR13" s="163"/>
      <c r="BS13" s="163"/>
      <c r="BT13" s="173"/>
      <c r="BU13" s="163"/>
      <c r="BV13" s="163" t="s">
        <v>1</v>
      </c>
      <c r="BW13" s="163"/>
      <c r="BX13" s="163"/>
      <c r="BZ13" s="163"/>
      <c r="CA13" s="163" t="s">
        <v>1</v>
      </c>
      <c r="CB13" s="163"/>
      <c r="CC13" s="163"/>
    </row>
    <row r="14" spans="1:82" s="91" customFormat="1" x14ac:dyDescent="0.2">
      <c r="A14" s="76">
        <f t="shared" si="0"/>
        <v>6</v>
      </c>
      <c r="B14" s="156" t="s">
        <v>8</v>
      </c>
      <c r="C14" s="157" t="s">
        <v>8</v>
      </c>
      <c r="D14" s="158" t="s">
        <v>20</v>
      </c>
      <c r="E14" s="168"/>
      <c r="F14" s="169"/>
      <c r="G14" s="161" t="s">
        <v>21</v>
      </c>
      <c r="H14" s="161" t="s">
        <v>0</v>
      </c>
      <c r="I14" s="161"/>
      <c r="J14" s="161"/>
      <c r="K14" s="161"/>
      <c r="L14" s="161"/>
      <c r="M14" s="161" t="s">
        <v>0</v>
      </c>
      <c r="N14" s="161"/>
      <c r="O14" s="161"/>
      <c r="P14" s="161"/>
      <c r="Q14" s="161"/>
      <c r="R14" s="161" t="s">
        <v>0</v>
      </c>
      <c r="S14" s="161"/>
      <c r="T14" s="161"/>
      <c r="U14" s="161"/>
      <c r="V14" s="161"/>
      <c r="W14" s="161" t="s">
        <v>0</v>
      </c>
      <c r="X14" s="161"/>
      <c r="Y14" s="161"/>
      <c r="Z14" s="161"/>
      <c r="AA14" s="161"/>
      <c r="AB14" s="161" t="s">
        <v>0</v>
      </c>
      <c r="AC14" s="161"/>
      <c r="AD14" s="161"/>
      <c r="AE14" s="161"/>
      <c r="AF14" s="161"/>
      <c r="AG14" s="162" t="s">
        <v>0</v>
      </c>
      <c r="AH14" s="162"/>
      <c r="AI14" s="162"/>
      <c r="AJ14" s="162"/>
      <c r="AK14" s="161"/>
      <c r="AL14" s="162"/>
      <c r="AM14" s="162" t="s">
        <v>1</v>
      </c>
      <c r="AN14" s="162"/>
      <c r="AO14" s="162"/>
      <c r="AP14" s="162"/>
      <c r="AQ14" s="162" t="s">
        <v>0</v>
      </c>
      <c r="AR14" s="162"/>
      <c r="AS14" s="162"/>
      <c r="AT14" s="162"/>
      <c r="AU14" s="162"/>
      <c r="AV14" s="162"/>
      <c r="AW14" s="162" t="s">
        <v>1</v>
      </c>
      <c r="AX14" s="162"/>
      <c r="AY14" s="162"/>
      <c r="AZ14" s="162"/>
      <c r="BA14" s="163" t="s">
        <v>0</v>
      </c>
      <c r="BB14" s="163"/>
      <c r="BC14" s="163"/>
      <c r="BD14" s="163"/>
      <c r="BE14" s="170"/>
      <c r="BF14" s="163" t="s">
        <v>0</v>
      </c>
      <c r="BG14" s="163"/>
      <c r="BH14" s="163"/>
      <c r="BI14" s="163"/>
      <c r="BJ14" s="171"/>
      <c r="BK14" s="163" t="s">
        <v>0</v>
      </c>
      <c r="BL14" s="163"/>
      <c r="BM14" s="163"/>
      <c r="BN14" s="163"/>
      <c r="BO14" s="172"/>
      <c r="BP14" s="163" t="s">
        <v>0</v>
      </c>
      <c r="BQ14" s="163"/>
      <c r="BR14" s="163"/>
      <c r="BS14" s="163"/>
      <c r="BT14" s="173"/>
      <c r="BU14" s="163"/>
      <c r="BV14" s="163" t="s">
        <v>1</v>
      </c>
      <c r="BW14" s="163"/>
      <c r="BX14" s="163"/>
      <c r="BZ14" s="163"/>
      <c r="CA14" s="163" t="s">
        <v>1</v>
      </c>
      <c r="CB14" s="163"/>
      <c r="CC14" s="163"/>
    </row>
    <row r="15" spans="1:82" s="91" customFormat="1" x14ac:dyDescent="0.2">
      <c r="A15" s="76">
        <f t="shared" si="0"/>
        <v>7</v>
      </c>
      <c r="B15" s="156" t="s">
        <v>8</v>
      </c>
      <c r="C15" s="157" t="s">
        <v>8</v>
      </c>
      <c r="D15" s="158" t="s">
        <v>22</v>
      </c>
      <c r="E15" s="168"/>
      <c r="F15" s="169"/>
      <c r="G15" s="161" t="s">
        <v>23</v>
      </c>
      <c r="H15" s="161" t="s">
        <v>0</v>
      </c>
      <c r="I15" s="161"/>
      <c r="J15" s="161"/>
      <c r="K15" s="161"/>
      <c r="L15" s="161"/>
      <c r="M15" s="161" t="s">
        <v>0</v>
      </c>
      <c r="N15" s="161"/>
      <c r="O15" s="161"/>
      <c r="P15" s="161"/>
      <c r="Q15" s="161"/>
      <c r="R15" s="161" t="s">
        <v>0</v>
      </c>
      <c r="S15" s="161"/>
      <c r="T15" s="161"/>
      <c r="U15" s="161"/>
      <c r="V15" s="161"/>
      <c r="W15" s="161"/>
      <c r="X15" s="161" t="s">
        <v>1</v>
      </c>
      <c r="Y15" s="161"/>
      <c r="Z15" s="161"/>
      <c r="AA15" s="161"/>
      <c r="AB15" s="161" t="s">
        <v>0</v>
      </c>
      <c r="AC15" s="161"/>
      <c r="AD15" s="161"/>
      <c r="AE15" s="161"/>
      <c r="AF15" s="161"/>
      <c r="AG15" s="162"/>
      <c r="AH15" s="162" t="s">
        <v>1</v>
      </c>
      <c r="AI15" s="162"/>
      <c r="AJ15" s="162"/>
      <c r="AK15" s="161"/>
      <c r="AL15" s="162"/>
      <c r="AM15" s="162" t="s">
        <v>1</v>
      </c>
      <c r="AN15" s="162"/>
      <c r="AO15" s="162"/>
      <c r="AP15" s="162"/>
      <c r="AQ15" s="162"/>
      <c r="AR15" s="162" t="s">
        <v>1</v>
      </c>
      <c r="AS15" s="162"/>
      <c r="AT15" s="162"/>
      <c r="AU15" s="162"/>
      <c r="AV15" s="162"/>
      <c r="AW15" s="162" t="s">
        <v>1</v>
      </c>
      <c r="AX15" s="162"/>
      <c r="AY15" s="162"/>
      <c r="AZ15" s="162"/>
      <c r="BA15" s="163"/>
      <c r="BB15" s="163" t="s">
        <v>1</v>
      </c>
      <c r="BC15" s="163"/>
      <c r="BD15" s="163"/>
      <c r="BE15" s="170"/>
      <c r="BF15" s="163"/>
      <c r="BG15" s="163" t="s">
        <v>1</v>
      </c>
      <c r="BH15" s="163"/>
      <c r="BI15" s="163"/>
      <c r="BJ15" s="171"/>
      <c r="BK15" s="163"/>
      <c r="BL15" s="163" t="s">
        <v>1</v>
      </c>
      <c r="BM15" s="163"/>
      <c r="BN15" s="163"/>
      <c r="BO15" s="172"/>
      <c r="BP15" s="163"/>
      <c r="BQ15" s="163"/>
      <c r="BR15" s="163"/>
      <c r="BS15" s="163" t="s">
        <v>3</v>
      </c>
      <c r="BT15" s="173"/>
      <c r="BU15" s="163"/>
      <c r="BV15" s="163" t="s">
        <v>1</v>
      </c>
      <c r="BW15" s="163"/>
      <c r="BX15" s="163"/>
      <c r="BZ15" s="163"/>
      <c r="CA15" s="163"/>
      <c r="CB15" s="163"/>
      <c r="CC15" s="163"/>
    </row>
    <row r="16" spans="1:82" s="91" customFormat="1" x14ac:dyDescent="0.2">
      <c r="A16" s="76">
        <f t="shared" si="0"/>
        <v>8</v>
      </c>
      <c r="B16" s="156" t="s">
        <v>8</v>
      </c>
      <c r="C16" s="157" t="s">
        <v>8</v>
      </c>
      <c r="D16" s="158" t="s">
        <v>24</v>
      </c>
      <c r="E16" s="168"/>
      <c r="F16" s="169"/>
      <c r="G16" s="161" t="s">
        <v>25</v>
      </c>
      <c r="H16" s="161" t="s">
        <v>0</v>
      </c>
      <c r="I16" s="161"/>
      <c r="J16" s="161"/>
      <c r="K16" s="161"/>
      <c r="L16" s="161"/>
      <c r="M16" s="161" t="s">
        <v>0</v>
      </c>
      <c r="N16" s="161"/>
      <c r="O16" s="161"/>
      <c r="P16" s="161"/>
      <c r="Q16" s="161"/>
      <c r="R16" s="161" t="s">
        <v>0</v>
      </c>
      <c r="S16" s="161"/>
      <c r="T16" s="161"/>
      <c r="U16" s="161"/>
      <c r="V16" s="161"/>
      <c r="W16" s="161" t="s">
        <v>0</v>
      </c>
      <c r="X16" s="161"/>
      <c r="Y16" s="161"/>
      <c r="Z16" s="161"/>
      <c r="AA16" s="161"/>
      <c r="AB16" s="161" t="s">
        <v>0</v>
      </c>
      <c r="AC16" s="161"/>
      <c r="AD16" s="161"/>
      <c r="AE16" s="161"/>
      <c r="AF16" s="161"/>
      <c r="AG16" s="162" t="s">
        <v>0</v>
      </c>
      <c r="AH16" s="162"/>
      <c r="AI16" s="162"/>
      <c r="AJ16" s="162"/>
      <c r="AK16" s="161"/>
      <c r="AL16" s="162"/>
      <c r="AM16" s="162" t="s">
        <v>1</v>
      </c>
      <c r="AN16" s="162"/>
      <c r="AO16" s="162"/>
      <c r="AP16" s="162"/>
      <c r="AQ16" s="162"/>
      <c r="AR16" s="162" t="s">
        <v>1</v>
      </c>
      <c r="AS16" s="162"/>
      <c r="AT16" s="162"/>
      <c r="AU16" s="162"/>
      <c r="AV16" s="162"/>
      <c r="AW16" s="162" t="s">
        <v>1</v>
      </c>
      <c r="AX16" s="162"/>
      <c r="AY16" s="162"/>
      <c r="AZ16" s="162"/>
      <c r="BA16" s="163"/>
      <c r="BB16" s="163" t="s">
        <v>1</v>
      </c>
      <c r="BC16" s="163"/>
      <c r="BD16" s="163"/>
      <c r="BE16" s="170"/>
      <c r="BF16" s="163"/>
      <c r="BG16" s="163" t="s">
        <v>1</v>
      </c>
      <c r="BH16" s="163"/>
      <c r="BI16" s="163"/>
      <c r="BJ16" s="171"/>
      <c r="BK16" s="163"/>
      <c r="BL16" s="163" t="s">
        <v>1</v>
      </c>
      <c r="BM16" s="163"/>
      <c r="BN16" s="163"/>
      <c r="BO16" s="172"/>
      <c r="BP16" s="163"/>
      <c r="BQ16" s="163"/>
      <c r="BR16" s="163"/>
      <c r="BS16" s="163" t="s">
        <v>3</v>
      </c>
      <c r="BT16" s="173"/>
      <c r="BU16" s="163"/>
      <c r="BV16" s="163"/>
      <c r="BW16" s="163"/>
      <c r="BX16" s="163" t="s">
        <v>3</v>
      </c>
      <c r="BZ16" s="163"/>
      <c r="CA16" s="163"/>
      <c r="CB16" s="163" t="s">
        <v>2</v>
      </c>
      <c r="CC16" s="163"/>
    </row>
    <row r="17" spans="1:81" s="91" customFormat="1" x14ac:dyDescent="0.2">
      <c r="A17" s="76">
        <f t="shared" si="0"/>
        <v>9</v>
      </c>
      <c r="B17" s="156" t="s">
        <v>8</v>
      </c>
      <c r="C17" s="157" t="s">
        <v>8</v>
      </c>
      <c r="D17" s="158" t="s">
        <v>26</v>
      </c>
      <c r="E17" s="168"/>
      <c r="F17" s="169"/>
      <c r="G17" s="161" t="s">
        <v>27</v>
      </c>
      <c r="H17" s="161" t="s">
        <v>0</v>
      </c>
      <c r="I17" s="161"/>
      <c r="J17" s="161"/>
      <c r="K17" s="161"/>
      <c r="L17" s="161"/>
      <c r="M17" s="161" t="s">
        <v>0</v>
      </c>
      <c r="N17" s="161"/>
      <c r="O17" s="161"/>
      <c r="P17" s="161"/>
      <c r="Q17" s="161"/>
      <c r="R17" s="161" t="s">
        <v>0</v>
      </c>
      <c r="S17" s="161"/>
      <c r="T17" s="161"/>
      <c r="U17" s="161"/>
      <c r="V17" s="161"/>
      <c r="W17" s="161" t="s">
        <v>0</v>
      </c>
      <c r="X17" s="161"/>
      <c r="Y17" s="161"/>
      <c r="Z17" s="161"/>
      <c r="AA17" s="161"/>
      <c r="AB17" s="161" t="s">
        <v>0</v>
      </c>
      <c r="AC17" s="161"/>
      <c r="AD17" s="161"/>
      <c r="AE17" s="161"/>
      <c r="AF17" s="161"/>
      <c r="AG17" s="162"/>
      <c r="AH17" s="162" t="s">
        <v>1</v>
      </c>
      <c r="AI17" s="162"/>
      <c r="AJ17" s="162"/>
      <c r="AK17" s="161"/>
      <c r="AL17" s="162"/>
      <c r="AM17" s="162" t="s">
        <v>1</v>
      </c>
      <c r="AN17" s="162"/>
      <c r="AO17" s="162"/>
      <c r="AP17" s="162"/>
      <c r="AQ17" s="162"/>
      <c r="AR17" s="162" t="s">
        <v>1</v>
      </c>
      <c r="AS17" s="162"/>
      <c r="AT17" s="162"/>
      <c r="AU17" s="162"/>
      <c r="AV17" s="162"/>
      <c r="AW17" s="162" t="s">
        <v>1</v>
      </c>
      <c r="AX17" s="162"/>
      <c r="AY17" s="162"/>
      <c r="AZ17" s="162"/>
      <c r="BA17" s="163"/>
      <c r="BB17" s="163"/>
      <c r="BC17" s="163"/>
      <c r="BD17" s="163" t="s">
        <v>3</v>
      </c>
      <c r="BE17" s="170"/>
      <c r="BF17" s="163"/>
      <c r="BG17" s="163"/>
      <c r="BH17" s="163"/>
      <c r="BI17" s="163" t="s">
        <v>3</v>
      </c>
      <c r="BJ17" s="171"/>
      <c r="BK17" s="163"/>
      <c r="BL17" s="163" t="s">
        <v>1</v>
      </c>
      <c r="BM17" s="163"/>
      <c r="BN17" s="163"/>
      <c r="BO17" s="172"/>
      <c r="BP17" s="163"/>
      <c r="BQ17" s="163" t="s">
        <v>1</v>
      </c>
      <c r="BR17" s="163"/>
      <c r="BS17" s="163"/>
      <c r="BT17" s="173"/>
      <c r="BU17" s="163"/>
      <c r="BV17" s="163" t="s">
        <v>1</v>
      </c>
      <c r="BW17" s="163"/>
      <c r="BX17" s="163"/>
      <c r="BZ17" s="163"/>
      <c r="CA17" s="163" t="s">
        <v>1</v>
      </c>
      <c r="CB17" s="163"/>
      <c r="CC17" s="163"/>
    </row>
    <row r="18" spans="1:81" s="91" customFormat="1" x14ac:dyDescent="0.2">
      <c r="A18" s="76">
        <f t="shared" si="0"/>
        <v>10</v>
      </c>
      <c r="B18" s="156" t="s">
        <v>8</v>
      </c>
      <c r="C18" s="157" t="s">
        <v>8</v>
      </c>
      <c r="D18" s="158" t="s">
        <v>28</v>
      </c>
      <c r="E18" s="168"/>
      <c r="F18" s="169"/>
      <c r="G18" s="161" t="s">
        <v>29</v>
      </c>
      <c r="H18" s="161" t="s">
        <v>0</v>
      </c>
      <c r="I18" s="161"/>
      <c r="J18" s="161"/>
      <c r="K18" s="161"/>
      <c r="L18" s="161"/>
      <c r="M18" s="161" t="s">
        <v>0</v>
      </c>
      <c r="N18" s="161"/>
      <c r="O18" s="161"/>
      <c r="P18" s="161"/>
      <c r="Q18" s="161"/>
      <c r="R18" s="161" t="s">
        <v>0</v>
      </c>
      <c r="S18" s="161"/>
      <c r="T18" s="161"/>
      <c r="U18" s="161"/>
      <c r="V18" s="161"/>
      <c r="W18" s="161" t="s">
        <v>0</v>
      </c>
      <c r="X18" s="161"/>
      <c r="Y18" s="161"/>
      <c r="Z18" s="161"/>
      <c r="AA18" s="161"/>
      <c r="AB18" s="161" t="s">
        <v>0</v>
      </c>
      <c r="AC18" s="161"/>
      <c r="AD18" s="161"/>
      <c r="AE18" s="161"/>
      <c r="AF18" s="161"/>
      <c r="AG18" s="162" t="s">
        <v>0</v>
      </c>
      <c r="AH18" s="162"/>
      <c r="AI18" s="162"/>
      <c r="AJ18" s="162"/>
      <c r="AK18" s="161"/>
      <c r="AL18" s="162"/>
      <c r="AM18" s="162" t="s">
        <v>1</v>
      </c>
      <c r="AN18" s="162"/>
      <c r="AO18" s="162"/>
      <c r="AP18" s="162"/>
      <c r="AQ18" s="162"/>
      <c r="AR18" s="162" t="s">
        <v>1</v>
      </c>
      <c r="AS18" s="162"/>
      <c r="AT18" s="162"/>
      <c r="AU18" s="162"/>
      <c r="AV18" s="162"/>
      <c r="AW18" s="162" t="s">
        <v>1</v>
      </c>
      <c r="AX18" s="162"/>
      <c r="AY18" s="162"/>
      <c r="AZ18" s="162"/>
      <c r="BA18" s="163"/>
      <c r="BB18" s="163" t="s">
        <v>1</v>
      </c>
      <c r="BC18" s="163"/>
      <c r="BD18" s="163"/>
      <c r="BE18" s="170"/>
      <c r="BF18" s="163"/>
      <c r="BG18" s="163"/>
      <c r="BH18" s="163"/>
      <c r="BI18" s="163" t="s">
        <v>3</v>
      </c>
      <c r="BJ18" s="171"/>
      <c r="BK18" s="163"/>
      <c r="BL18" s="163"/>
      <c r="BM18" s="163"/>
      <c r="BN18" s="163" t="s">
        <v>3</v>
      </c>
      <c r="BO18" s="172"/>
      <c r="BP18" s="163"/>
      <c r="BQ18" s="163" t="s">
        <v>1</v>
      </c>
      <c r="BR18" s="163"/>
      <c r="BS18" s="163"/>
      <c r="BT18" s="173"/>
      <c r="BU18" s="163"/>
      <c r="BV18" s="163" t="s">
        <v>1</v>
      </c>
      <c r="BW18" s="163"/>
      <c r="BX18" s="163"/>
      <c r="BZ18" s="163"/>
      <c r="CA18" s="163" t="s">
        <v>1</v>
      </c>
      <c r="CB18" s="163"/>
      <c r="CC18" s="163"/>
    </row>
    <row r="19" spans="1:81" s="91" customFormat="1" x14ac:dyDescent="0.2">
      <c r="A19" s="76">
        <f t="shared" si="0"/>
        <v>11</v>
      </c>
      <c r="B19" s="156" t="s">
        <v>8</v>
      </c>
      <c r="C19" s="157" t="s">
        <v>8</v>
      </c>
      <c r="D19" s="158" t="s">
        <v>30</v>
      </c>
      <c r="E19" s="168"/>
      <c r="F19" s="169"/>
      <c r="G19" s="161" t="s">
        <v>31</v>
      </c>
      <c r="H19" s="161" t="s">
        <v>0</v>
      </c>
      <c r="I19" s="161"/>
      <c r="J19" s="161" t="s">
        <v>657</v>
      </c>
      <c r="K19" s="161"/>
      <c r="L19" s="161"/>
      <c r="M19" s="161" t="s">
        <v>0</v>
      </c>
      <c r="N19" s="161"/>
      <c r="O19" s="161" t="s">
        <v>657</v>
      </c>
      <c r="P19" s="161"/>
      <c r="Q19" s="161"/>
      <c r="R19" s="161" t="s">
        <v>0</v>
      </c>
      <c r="S19" s="161"/>
      <c r="T19" s="161"/>
      <c r="U19" s="161"/>
      <c r="V19" s="161"/>
      <c r="W19" s="161" t="s">
        <v>0</v>
      </c>
      <c r="X19" s="161"/>
      <c r="Y19" s="161"/>
      <c r="Z19" s="161"/>
      <c r="AA19" s="161"/>
      <c r="AB19" s="161" t="s">
        <v>0</v>
      </c>
      <c r="AC19" s="161"/>
      <c r="AD19" s="161"/>
      <c r="AE19" s="161"/>
      <c r="AF19" s="161"/>
      <c r="AG19" s="162"/>
      <c r="AH19" s="162" t="s">
        <v>1</v>
      </c>
      <c r="AI19" s="162"/>
      <c r="AJ19" s="162"/>
      <c r="AK19" s="161"/>
      <c r="AL19" s="162"/>
      <c r="AM19" s="162" t="s">
        <v>1</v>
      </c>
      <c r="AN19" s="162"/>
      <c r="AO19" s="162"/>
      <c r="AP19" s="162"/>
      <c r="AQ19" s="162"/>
      <c r="AR19" s="162" t="s">
        <v>1</v>
      </c>
      <c r="AS19" s="162"/>
      <c r="AT19" s="162"/>
      <c r="AU19" s="162"/>
      <c r="AV19" s="162"/>
      <c r="AW19" s="162" t="s">
        <v>1</v>
      </c>
      <c r="AX19" s="162"/>
      <c r="AY19" s="162"/>
      <c r="AZ19" s="162"/>
      <c r="BA19" s="163"/>
      <c r="BB19" s="163" t="s">
        <v>1</v>
      </c>
      <c r="BC19" s="163"/>
      <c r="BD19" s="163"/>
      <c r="BE19" s="170"/>
      <c r="BF19" s="163"/>
      <c r="BG19" s="163" t="s">
        <v>1</v>
      </c>
      <c r="BH19" s="163"/>
      <c r="BI19" s="163"/>
      <c r="BJ19" s="171"/>
      <c r="BK19" s="163"/>
      <c r="BL19" s="163" t="s">
        <v>1</v>
      </c>
      <c r="BM19" s="163"/>
      <c r="BN19" s="163"/>
      <c r="BO19" s="172"/>
      <c r="BP19" s="163"/>
      <c r="BQ19" s="163" t="s">
        <v>1</v>
      </c>
      <c r="BR19" s="163"/>
      <c r="BS19" s="163"/>
      <c r="BT19" s="173"/>
      <c r="BU19" s="163"/>
      <c r="BV19" s="163" t="s">
        <v>1</v>
      </c>
      <c r="BW19" s="163"/>
      <c r="BX19" s="163"/>
      <c r="BZ19" s="163"/>
      <c r="CA19" s="163"/>
      <c r="CB19" s="163"/>
      <c r="CC19" s="163"/>
    </row>
    <row r="20" spans="1:81" s="91" customFormat="1" x14ac:dyDescent="0.2">
      <c r="A20" s="76">
        <f t="shared" si="0"/>
        <v>12</v>
      </c>
      <c r="B20" s="156" t="s">
        <v>8</v>
      </c>
      <c r="C20" s="157" t="s">
        <v>8</v>
      </c>
      <c r="D20" s="158" t="s">
        <v>32</v>
      </c>
      <c r="E20" s="168"/>
      <c r="F20" s="169"/>
      <c r="G20" s="161" t="s">
        <v>33</v>
      </c>
      <c r="H20" s="161" t="s">
        <v>0</v>
      </c>
      <c r="I20" s="161"/>
      <c r="J20" s="161"/>
      <c r="K20" s="161"/>
      <c r="L20" s="161"/>
      <c r="M20" s="161" t="s">
        <v>0</v>
      </c>
      <c r="N20" s="161"/>
      <c r="O20" s="161"/>
      <c r="P20" s="161"/>
      <c r="Q20" s="161"/>
      <c r="R20" s="161" t="s">
        <v>0</v>
      </c>
      <c r="S20" s="161"/>
      <c r="T20" s="161"/>
      <c r="U20" s="161"/>
      <c r="V20" s="161"/>
      <c r="W20" s="161" t="s">
        <v>0</v>
      </c>
      <c r="X20" s="161"/>
      <c r="Y20" s="161"/>
      <c r="Z20" s="161"/>
      <c r="AA20" s="161"/>
      <c r="AB20" s="161" t="s">
        <v>0</v>
      </c>
      <c r="AC20" s="161"/>
      <c r="AD20" s="161"/>
      <c r="AE20" s="161"/>
      <c r="AF20" s="161"/>
      <c r="AG20" s="162"/>
      <c r="AH20" s="162" t="s">
        <v>1</v>
      </c>
      <c r="AI20" s="162"/>
      <c r="AJ20" s="162"/>
      <c r="AK20" s="161"/>
      <c r="AL20" s="162"/>
      <c r="AM20" s="162" t="s">
        <v>1</v>
      </c>
      <c r="AN20" s="162"/>
      <c r="AO20" s="162"/>
      <c r="AP20" s="162"/>
      <c r="AQ20" s="162"/>
      <c r="AR20" s="162" t="s">
        <v>1</v>
      </c>
      <c r="AS20" s="162"/>
      <c r="AT20" s="162"/>
      <c r="AU20" s="162"/>
      <c r="AV20" s="162"/>
      <c r="AW20" s="162" t="s">
        <v>1</v>
      </c>
      <c r="AX20" s="162"/>
      <c r="AY20" s="162"/>
      <c r="AZ20" s="162"/>
      <c r="BA20" s="163"/>
      <c r="BB20" s="163"/>
      <c r="BC20" s="163" t="s">
        <v>2</v>
      </c>
      <c r="BD20" s="163"/>
      <c r="BE20" s="170"/>
      <c r="BF20" s="163"/>
      <c r="BG20" s="163"/>
      <c r="BH20" s="163" t="s">
        <v>2</v>
      </c>
      <c r="BI20" s="163"/>
      <c r="BJ20" s="171"/>
      <c r="BK20" s="163"/>
      <c r="BL20" s="163" t="s">
        <v>1</v>
      </c>
      <c r="BM20" s="163"/>
      <c r="BN20" s="163"/>
      <c r="BO20" s="172"/>
      <c r="BP20" s="163"/>
      <c r="BQ20" s="163" t="s">
        <v>1</v>
      </c>
      <c r="BR20" s="163"/>
      <c r="BS20" s="163"/>
      <c r="BT20" s="173"/>
      <c r="BU20" s="163"/>
      <c r="BV20" s="163" t="s">
        <v>1</v>
      </c>
      <c r="BW20" s="163"/>
      <c r="BX20" s="163"/>
      <c r="BZ20" s="163"/>
      <c r="CA20" s="163"/>
      <c r="CB20" s="163"/>
      <c r="CC20" s="163"/>
    </row>
    <row r="21" spans="1:81" s="91" customFormat="1" x14ac:dyDescent="0.2">
      <c r="A21" s="76">
        <f t="shared" si="0"/>
        <v>13</v>
      </c>
      <c r="B21" s="156" t="s">
        <v>8</v>
      </c>
      <c r="C21" s="157" t="s">
        <v>8</v>
      </c>
      <c r="D21" s="158" t="s">
        <v>34</v>
      </c>
      <c r="E21" s="168"/>
      <c r="F21" s="169"/>
      <c r="G21" s="161" t="s">
        <v>35</v>
      </c>
      <c r="H21" s="161" t="s">
        <v>0</v>
      </c>
      <c r="I21" s="161"/>
      <c r="J21" s="161"/>
      <c r="K21" s="161"/>
      <c r="L21" s="161"/>
      <c r="M21" s="161" t="s">
        <v>0</v>
      </c>
      <c r="N21" s="161"/>
      <c r="O21" s="161"/>
      <c r="P21" s="161"/>
      <c r="Q21" s="161"/>
      <c r="R21" s="161" t="s">
        <v>0</v>
      </c>
      <c r="S21" s="161"/>
      <c r="T21" s="161"/>
      <c r="U21" s="161"/>
      <c r="V21" s="161"/>
      <c r="W21" s="161" t="s">
        <v>0</v>
      </c>
      <c r="X21" s="161"/>
      <c r="Y21" s="161"/>
      <c r="Z21" s="161"/>
      <c r="AA21" s="161"/>
      <c r="AB21" s="161" t="s">
        <v>0</v>
      </c>
      <c r="AC21" s="161"/>
      <c r="AD21" s="161"/>
      <c r="AE21" s="161"/>
      <c r="AF21" s="161"/>
      <c r="AG21" s="162" t="s">
        <v>0</v>
      </c>
      <c r="AH21" s="162"/>
      <c r="AI21" s="162"/>
      <c r="AJ21" s="162"/>
      <c r="AK21" s="161"/>
      <c r="AL21" s="162" t="s">
        <v>0</v>
      </c>
      <c r="AM21" s="162"/>
      <c r="AN21" s="162"/>
      <c r="AO21" s="162"/>
      <c r="AP21" s="162"/>
      <c r="AQ21" s="162" t="s">
        <v>0</v>
      </c>
      <c r="AR21" s="162"/>
      <c r="AS21" s="162"/>
      <c r="AT21" s="162"/>
      <c r="AU21" s="162"/>
      <c r="AV21" s="162" t="s">
        <v>0</v>
      </c>
      <c r="AW21" s="162"/>
      <c r="AX21" s="162"/>
      <c r="AY21" s="162"/>
      <c r="AZ21" s="162"/>
      <c r="BA21" s="163" t="s">
        <v>0</v>
      </c>
      <c r="BB21" s="163"/>
      <c r="BC21" s="163"/>
      <c r="BD21" s="163"/>
      <c r="BE21" s="170"/>
      <c r="BF21" s="163" t="s">
        <v>0</v>
      </c>
      <c r="BG21" s="163"/>
      <c r="BH21" s="163"/>
      <c r="BI21" s="163"/>
      <c r="BJ21" s="171"/>
      <c r="BK21" s="163" t="s">
        <v>0</v>
      </c>
      <c r="BL21" s="163"/>
      <c r="BM21" s="163"/>
      <c r="BN21" s="163"/>
      <c r="BO21" s="172"/>
      <c r="BP21" s="163"/>
      <c r="BQ21" s="163" t="s">
        <v>1</v>
      </c>
      <c r="BR21" s="163"/>
      <c r="BS21" s="163"/>
      <c r="BT21" s="173"/>
      <c r="BU21" s="163"/>
      <c r="BV21" s="163" t="s">
        <v>1</v>
      </c>
      <c r="BW21" s="163"/>
      <c r="BX21" s="163"/>
      <c r="BZ21" s="163"/>
      <c r="CA21" s="163" t="s">
        <v>1</v>
      </c>
      <c r="CB21" s="163"/>
      <c r="CC21" s="163"/>
    </row>
    <row r="22" spans="1:81" s="91" customFormat="1" x14ac:dyDescent="0.2">
      <c r="A22" s="76">
        <f t="shared" si="0"/>
        <v>14</v>
      </c>
      <c r="B22" s="156" t="s">
        <v>8</v>
      </c>
      <c r="C22" s="157" t="s">
        <v>8</v>
      </c>
      <c r="D22" s="158" t="s">
        <v>36</v>
      </c>
      <c r="E22" s="168"/>
      <c r="F22" s="169"/>
      <c r="G22" s="161" t="s">
        <v>37</v>
      </c>
      <c r="H22" s="161" t="s">
        <v>0</v>
      </c>
      <c r="I22" s="161"/>
      <c r="J22" s="161"/>
      <c r="K22" s="161"/>
      <c r="L22" s="161"/>
      <c r="M22" s="161" t="s">
        <v>0</v>
      </c>
      <c r="N22" s="161"/>
      <c r="O22" s="161"/>
      <c r="P22" s="161"/>
      <c r="Q22" s="161"/>
      <c r="R22" s="161" t="s">
        <v>0</v>
      </c>
      <c r="S22" s="161"/>
      <c r="T22" s="161"/>
      <c r="U22" s="161"/>
      <c r="V22" s="161"/>
      <c r="W22" s="161" t="s">
        <v>0</v>
      </c>
      <c r="X22" s="161"/>
      <c r="Y22" s="161"/>
      <c r="Z22" s="161"/>
      <c r="AA22" s="161"/>
      <c r="AB22" s="161" t="s">
        <v>0</v>
      </c>
      <c r="AC22" s="161"/>
      <c r="AD22" s="161"/>
      <c r="AE22" s="161"/>
      <c r="AF22" s="161"/>
      <c r="AG22" s="162" t="s">
        <v>0</v>
      </c>
      <c r="AH22" s="162"/>
      <c r="AI22" s="162"/>
      <c r="AJ22" s="162"/>
      <c r="AK22" s="161"/>
      <c r="AL22" s="162" t="s">
        <v>0</v>
      </c>
      <c r="AM22" s="162"/>
      <c r="AN22" s="162"/>
      <c r="AO22" s="162"/>
      <c r="AP22" s="162"/>
      <c r="AQ22" s="162" t="s">
        <v>0</v>
      </c>
      <c r="AR22" s="162"/>
      <c r="AS22" s="162"/>
      <c r="AT22" s="162"/>
      <c r="AU22" s="162"/>
      <c r="AV22" s="162"/>
      <c r="AW22" s="162" t="s">
        <v>1</v>
      </c>
      <c r="AX22" s="162"/>
      <c r="AY22" s="162"/>
      <c r="AZ22" s="162"/>
      <c r="BA22" s="163" t="s">
        <v>0</v>
      </c>
      <c r="BB22" s="163"/>
      <c r="BC22" s="163"/>
      <c r="BD22" s="163"/>
      <c r="BE22" s="170"/>
      <c r="BF22" s="163" t="s">
        <v>0</v>
      </c>
      <c r="BG22" s="163"/>
      <c r="BH22" s="163"/>
      <c r="BI22" s="163"/>
      <c r="BJ22" s="171"/>
      <c r="BK22" s="163" t="s">
        <v>0</v>
      </c>
      <c r="BL22" s="163"/>
      <c r="BM22" s="163"/>
      <c r="BN22" s="163"/>
      <c r="BO22" s="172"/>
      <c r="BP22" s="163"/>
      <c r="BQ22" s="163" t="s">
        <v>1</v>
      </c>
      <c r="BR22" s="163"/>
      <c r="BS22" s="163"/>
      <c r="BT22" s="173"/>
      <c r="BU22" s="163"/>
      <c r="BV22" s="163" t="s">
        <v>1</v>
      </c>
      <c r="BW22" s="163"/>
      <c r="BX22" s="163"/>
      <c r="BZ22" s="163"/>
      <c r="CA22" s="163" t="s">
        <v>1</v>
      </c>
      <c r="CB22" s="163"/>
      <c r="CC22" s="163"/>
    </row>
    <row r="23" spans="1:81" s="91" customFormat="1" x14ac:dyDescent="0.2">
      <c r="A23" s="76">
        <f t="shared" si="0"/>
        <v>15</v>
      </c>
      <c r="B23" s="156" t="s">
        <v>8</v>
      </c>
      <c r="C23" s="157" t="s">
        <v>8</v>
      </c>
      <c r="D23" s="158" t="s">
        <v>38</v>
      </c>
      <c r="E23" s="168"/>
      <c r="F23" s="169"/>
      <c r="G23" s="161" t="s">
        <v>39</v>
      </c>
      <c r="H23" s="161" t="s">
        <v>0</v>
      </c>
      <c r="I23" s="161"/>
      <c r="J23" s="161"/>
      <c r="K23" s="161"/>
      <c r="L23" s="161"/>
      <c r="M23" s="161" t="s">
        <v>0</v>
      </c>
      <c r="N23" s="161"/>
      <c r="O23" s="161"/>
      <c r="P23" s="161"/>
      <c r="Q23" s="161"/>
      <c r="R23" s="161" t="s">
        <v>0</v>
      </c>
      <c r="S23" s="161"/>
      <c r="T23" s="161"/>
      <c r="U23" s="161"/>
      <c r="V23" s="161"/>
      <c r="W23" s="161" t="s">
        <v>0</v>
      </c>
      <c r="X23" s="161"/>
      <c r="Y23" s="161"/>
      <c r="Z23" s="161"/>
      <c r="AA23" s="161"/>
      <c r="AB23" s="161" t="s">
        <v>0</v>
      </c>
      <c r="AC23" s="161"/>
      <c r="AD23" s="161"/>
      <c r="AE23" s="161"/>
      <c r="AF23" s="161"/>
      <c r="AG23" s="162" t="s">
        <v>0</v>
      </c>
      <c r="AH23" s="162"/>
      <c r="AI23" s="162"/>
      <c r="AJ23" s="162"/>
      <c r="AK23" s="161"/>
      <c r="AL23" s="162" t="s">
        <v>0</v>
      </c>
      <c r="AM23" s="162"/>
      <c r="AN23" s="162"/>
      <c r="AO23" s="162"/>
      <c r="AP23" s="162"/>
      <c r="AQ23" s="162"/>
      <c r="AR23" s="162" t="s">
        <v>1</v>
      </c>
      <c r="AS23" s="162"/>
      <c r="AT23" s="162"/>
      <c r="AU23" s="162"/>
      <c r="AV23" s="162"/>
      <c r="AW23" s="162" t="s">
        <v>1</v>
      </c>
      <c r="AX23" s="162"/>
      <c r="AY23" s="162"/>
      <c r="AZ23" s="162"/>
      <c r="BA23" s="163"/>
      <c r="BB23" s="163" t="s">
        <v>1</v>
      </c>
      <c r="BC23" s="163"/>
      <c r="BD23" s="163"/>
      <c r="BE23" s="170"/>
      <c r="BF23" s="163" t="s">
        <v>0</v>
      </c>
      <c r="BG23" s="163"/>
      <c r="BH23" s="163"/>
      <c r="BI23" s="163"/>
      <c r="BJ23" s="171"/>
      <c r="BK23" s="163" t="s">
        <v>0</v>
      </c>
      <c r="BL23" s="163"/>
      <c r="BM23" s="163"/>
      <c r="BN23" s="163"/>
      <c r="BO23" s="172"/>
      <c r="BP23" s="163"/>
      <c r="BQ23" s="163" t="s">
        <v>1</v>
      </c>
      <c r="BR23" s="163"/>
      <c r="BS23" s="163"/>
      <c r="BT23" s="173"/>
      <c r="BU23" s="163"/>
      <c r="BV23" s="163" t="s">
        <v>1</v>
      </c>
      <c r="BW23" s="163"/>
      <c r="BX23" s="163"/>
      <c r="BZ23" s="163"/>
      <c r="CA23" s="163" t="s">
        <v>1</v>
      </c>
      <c r="CB23" s="163"/>
      <c r="CC23" s="163"/>
    </row>
    <row r="24" spans="1:81" s="91" customFormat="1" x14ac:dyDescent="0.2">
      <c r="A24" s="76">
        <f t="shared" si="0"/>
        <v>16</v>
      </c>
      <c r="B24" s="156" t="s">
        <v>8</v>
      </c>
      <c r="C24" s="157" t="s">
        <v>8</v>
      </c>
      <c r="D24" s="158" t="s">
        <v>40</v>
      </c>
      <c r="E24" s="168"/>
      <c r="F24" s="169"/>
      <c r="G24" s="161" t="s">
        <v>41</v>
      </c>
      <c r="H24" s="161" t="s">
        <v>657</v>
      </c>
      <c r="I24" s="161"/>
      <c r="J24" s="161"/>
      <c r="K24" s="161"/>
      <c r="L24" s="161"/>
      <c r="M24" s="161" t="s">
        <v>0</v>
      </c>
      <c r="N24" s="161"/>
      <c r="O24" s="161"/>
      <c r="P24" s="161"/>
      <c r="Q24" s="161"/>
      <c r="R24" s="161" t="s">
        <v>0</v>
      </c>
      <c r="S24" s="161"/>
      <c r="T24" s="161"/>
      <c r="U24" s="161"/>
      <c r="V24" s="161"/>
      <c r="W24" s="161"/>
      <c r="X24" s="161" t="s">
        <v>1</v>
      </c>
      <c r="Y24" s="161"/>
      <c r="Z24" s="161"/>
      <c r="AA24" s="161"/>
      <c r="AB24" s="161" t="s">
        <v>0</v>
      </c>
      <c r="AC24" s="161"/>
      <c r="AD24" s="161"/>
      <c r="AE24" s="161"/>
      <c r="AF24" s="161"/>
      <c r="AG24" s="162" t="s">
        <v>0</v>
      </c>
      <c r="AH24" s="162"/>
      <c r="AI24" s="162"/>
      <c r="AJ24" s="162"/>
      <c r="AK24" s="161"/>
      <c r="AL24" s="162"/>
      <c r="AM24" s="162" t="s">
        <v>1</v>
      </c>
      <c r="AN24" s="162"/>
      <c r="AO24" s="162"/>
      <c r="AP24" s="162"/>
      <c r="AQ24" s="162"/>
      <c r="AR24" s="162" t="s">
        <v>1</v>
      </c>
      <c r="AS24" s="162"/>
      <c r="AT24" s="162"/>
      <c r="AU24" s="162"/>
      <c r="AV24" s="162"/>
      <c r="AW24" s="162" t="s">
        <v>1</v>
      </c>
      <c r="AX24" s="162"/>
      <c r="AY24" s="162"/>
      <c r="AZ24" s="162"/>
      <c r="BA24" s="163" t="s">
        <v>0</v>
      </c>
      <c r="BB24" s="163"/>
      <c r="BC24" s="163"/>
      <c r="BD24" s="163"/>
      <c r="BE24" s="170"/>
      <c r="BF24" s="163" t="s">
        <v>0</v>
      </c>
      <c r="BG24" s="163"/>
      <c r="BH24" s="163"/>
      <c r="BI24" s="163"/>
      <c r="BJ24" s="171"/>
      <c r="BK24" s="163" t="s">
        <v>0</v>
      </c>
      <c r="BL24" s="163"/>
      <c r="BM24" s="163"/>
      <c r="BN24" s="163"/>
      <c r="BO24" s="172"/>
      <c r="BP24" s="163"/>
      <c r="BQ24" s="163" t="s">
        <v>1</v>
      </c>
      <c r="BR24" s="163"/>
      <c r="BS24" s="163"/>
      <c r="BT24" s="173"/>
      <c r="BU24" s="163"/>
      <c r="BV24" s="163" t="s">
        <v>1</v>
      </c>
      <c r="BW24" s="163"/>
      <c r="BX24" s="163"/>
      <c r="BZ24" s="163"/>
      <c r="CA24" s="163" t="s">
        <v>1</v>
      </c>
      <c r="CB24" s="163"/>
      <c r="CC24" s="163"/>
    </row>
    <row r="25" spans="1:81" s="91" customFormat="1" x14ac:dyDescent="0.2">
      <c r="A25" s="76">
        <f t="shared" si="0"/>
        <v>17</v>
      </c>
      <c r="B25" s="156" t="s">
        <v>8</v>
      </c>
      <c r="C25" s="157" t="s">
        <v>8</v>
      </c>
      <c r="D25" s="158" t="s">
        <v>42</v>
      </c>
      <c r="E25" s="168"/>
      <c r="F25" s="169"/>
      <c r="G25" s="161" t="s">
        <v>43</v>
      </c>
      <c r="H25" s="161" t="s">
        <v>0</v>
      </c>
      <c r="I25" s="161"/>
      <c r="J25" s="161"/>
      <c r="K25" s="161"/>
      <c r="L25" s="161"/>
      <c r="M25" s="161" t="s">
        <v>0</v>
      </c>
      <c r="N25" s="161"/>
      <c r="O25" s="161"/>
      <c r="P25" s="161"/>
      <c r="Q25" s="161"/>
      <c r="R25" s="161" t="s">
        <v>0</v>
      </c>
      <c r="S25" s="161"/>
      <c r="T25" s="161"/>
      <c r="U25" s="161"/>
      <c r="V25" s="161"/>
      <c r="W25" s="161" t="s">
        <v>0</v>
      </c>
      <c r="X25" s="161"/>
      <c r="Y25" s="161"/>
      <c r="Z25" s="161"/>
      <c r="AA25" s="161"/>
      <c r="AB25" s="161" t="s">
        <v>0</v>
      </c>
      <c r="AC25" s="161"/>
      <c r="AD25" s="161"/>
      <c r="AE25" s="161"/>
      <c r="AF25" s="161"/>
      <c r="AG25" s="162" t="s">
        <v>0</v>
      </c>
      <c r="AH25" s="162"/>
      <c r="AI25" s="162"/>
      <c r="AJ25" s="162"/>
      <c r="AK25" s="161"/>
      <c r="AL25" s="162" t="s">
        <v>0</v>
      </c>
      <c r="AM25" s="162"/>
      <c r="AN25" s="162"/>
      <c r="AO25" s="162"/>
      <c r="AP25" s="162"/>
      <c r="AQ25" s="162" t="s">
        <v>0</v>
      </c>
      <c r="AR25" s="162"/>
      <c r="AS25" s="162"/>
      <c r="AT25" s="162"/>
      <c r="AU25" s="162"/>
      <c r="AV25" s="162" t="s">
        <v>0</v>
      </c>
      <c r="AW25" s="162"/>
      <c r="AX25" s="162"/>
      <c r="AY25" s="162"/>
      <c r="AZ25" s="162"/>
      <c r="BA25" s="163" t="s">
        <v>0</v>
      </c>
      <c r="BB25" s="163"/>
      <c r="BC25" s="163"/>
      <c r="BD25" s="163"/>
      <c r="BE25" s="170"/>
      <c r="BF25" s="163" t="s">
        <v>0</v>
      </c>
      <c r="BG25" s="163"/>
      <c r="BH25" s="163"/>
      <c r="BI25" s="163"/>
      <c r="BJ25" s="171"/>
      <c r="BK25" s="163" t="s">
        <v>0</v>
      </c>
      <c r="BL25" s="163"/>
      <c r="BM25" s="163"/>
      <c r="BN25" s="163"/>
      <c r="BO25" s="172"/>
      <c r="BP25" s="163"/>
      <c r="BQ25" s="163" t="s">
        <v>1</v>
      </c>
      <c r="BR25" s="163"/>
      <c r="BS25" s="163"/>
      <c r="BT25" s="173"/>
      <c r="BU25" s="163"/>
      <c r="BV25" s="163" t="s">
        <v>1</v>
      </c>
      <c r="BW25" s="163"/>
      <c r="BX25" s="163"/>
      <c r="BZ25" s="163"/>
      <c r="CA25" s="163" t="s">
        <v>1</v>
      </c>
      <c r="CB25" s="163"/>
      <c r="CC25" s="163"/>
    </row>
    <row r="26" spans="1:81" s="91" customFormat="1" x14ac:dyDescent="0.2">
      <c r="A26" s="76">
        <f t="shared" si="0"/>
        <v>18</v>
      </c>
      <c r="B26" s="156" t="s">
        <v>8</v>
      </c>
      <c r="C26" s="157" t="s">
        <v>8</v>
      </c>
      <c r="D26" s="158" t="s">
        <v>44</v>
      </c>
      <c r="E26" s="168"/>
      <c r="F26" s="169"/>
      <c r="G26" s="161" t="s">
        <v>45</v>
      </c>
      <c r="H26" s="161" t="s">
        <v>657</v>
      </c>
      <c r="I26" s="161"/>
      <c r="J26" s="161"/>
      <c r="K26" s="161"/>
      <c r="L26" s="161"/>
      <c r="M26" s="161" t="s">
        <v>0</v>
      </c>
      <c r="N26" s="161"/>
      <c r="O26" s="161"/>
      <c r="P26" s="161"/>
      <c r="Q26" s="161"/>
      <c r="R26" s="161" t="s">
        <v>0</v>
      </c>
      <c r="S26" s="161"/>
      <c r="T26" s="161"/>
      <c r="U26" s="161"/>
      <c r="V26" s="161"/>
      <c r="W26" s="161" t="s">
        <v>0</v>
      </c>
      <c r="X26" s="161"/>
      <c r="Y26" s="161"/>
      <c r="Z26" s="161"/>
      <c r="AA26" s="161"/>
      <c r="AB26" s="161" t="s">
        <v>0</v>
      </c>
      <c r="AC26" s="161"/>
      <c r="AD26" s="161"/>
      <c r="AE26" s="161"/>
      <c r="AF26" s="161"/>
      <c r="AG26" s="162" t="s">
        <v>0</v>
      </c>
      <c r="AH26" s="162"/>
      <c r="AI26" s="162"/>
      <c r="AJ26" s="162"/>
      <c r="AK26" s="161"/>
      <c r="AL26" s="162"/>
      <c r="AM26" s="162" t="s">
        <v>1</v>
      </c>
      <c r="AN26" s="162"/>
      <c r="AO26" s="162"/>
      <c r="AP26" s="162"/>
      <c r="AQ26" s="162" t="s">
        <v>0</v>
      </c>
      <c r="AR26" s="162"/>
      <c r="AS26" s="162"/>
      <c r="AT26" s="162"/>
      <c r="AU26" s="162"/>
      <c r="AV26" s="162"/>
      <c r="AW26" s="162" t="s">
        <v>1</v>
      </c>
      <c r="AX26" s="162"/>
      <c r="AY26" s="162"/>
      <c r="AZ26" s="162"/>
      <c r="BA26" s="163"/>
      <c r="BB26" s="163" t="s">
        <v>1</v>
      </c>
      <c r="BC26" s="163"/>
      <c r="BD26" s="163"/>
      <c r="BE26" s="170"/>
      <c r="BF26" s="163"/>
      <c r="BG26" s="163" t="s">
        <v>1</v>
      </c>
      <c r="BH26" s="163"/>
      <c r="BI26" s="163"/>
      <c r="BJ26" s="171"/>
      <c r="BK26" s="163"/>
      <c r="BL26" s="163"/>
      <c r="BM26" s="163" t="s">
        <v>2</v>
      </c>
      <c r="BN26" s="163"/>
      <c r="BO26" s="172"/>
      <c r="BP26" s="163"/>
      <c r="BQ26" s="163" t="s">
        <v>1</v>
      </c>
      <c r="BR26" s="163"/>
      <c r="BS26" s="163"/>
      <c r="BT26" s="173"/>
      <c r="BU26" s="163"/>
      <c r="BV26" s="163" t="s">
        <v>1</v>
      </c>
      <c r="BW26" s="163"/>
      <c r="BX26" s="163"/>
      <c r="BZ26" s="163"/>
      <c r="CA26" s="163"/>
      <c r="CB26" s="163"/>
      <c r="CC26" s="163"/>
    </row>
    <row r="27" spans="1:81" s="91" customFormat="1" x14ac:dyDescent="0.2">
      <c r="A27" s="76">
        <f t="shared" si="0"/>
        <v>19</v>
      </c>
      <c r="B27" s="156" t="s">
        <v>8</v>
      </c>
      <c r="C27" s="157" t="s">
        <v>8</v>
      </c>
      <c r="D27" s="158" t="s">
        <v>46</v>
      </c>
      <c r="E27" s="168"/>
      <c r="F27" s="169"/>
      <c r="G27" s="161" t="s">
        <v>47</v>
      </c>
      <c r="H27" s="161" t="s">
        <v>0</v>
      </c>
      <c r="I27" s="161"/>
      <c r="J27" s="161"/>
      <c r="K27" s="161"/>
      <c r="L27" s="161"/>
      <c r="M27" s="161" t="s">
        <v>0</v>
      </c>
      <c r="N27" s="161"/>
      <c r="O27" s="161"/>
      <c r="P27" s="161"/>
      <c r="Q27" s="161"/>
      <c r="R27" s="161" t="s">
        <v>0</v>
      </c>
      <c r="S27" s="161"/>
      <c r="T27" s="161"/>
      <c r="U27" s="161"/>
      <c r="V27" s="161"/>
      <c r="W27" s="161" t="s">
        <v>0</v>
      </c>
      <c r="X27" s="161"/>
      <c r="Y27" s="161"/>
      <c r="Z27" s="161"/>
      <c r="AA27" s="161"/>
      <c r="AB27" s="161" t="s">
        <v>0</v>
      </c>
      <c r="AC27" s="161"/>
      <c r="AD27" s="161"/>
      <c r="AE27" s="161"/>
      <c r="AF27" s="161"/>
      <c r="AG27" s="162"/>
      <c r="AH27" s="162" t="s">
        <v>1</v>
      </c>
      <c r="AI27" s="162"/>
      <c r="AJ27" s="162"/>
      <c r="AK27" s="161"/>
      <c r="AL27" s="162"/>
      <c r="AM27" s="162" t="s">
        <v>1</v>
      </c>
      <c r="AN27" s="162"/>
      <c r="AO27" s="162"/>
      <c r="AP27" s="162"/>
      <c r="AQ27" s="162"/>
      <c r="AR27" s="162" t="s">
        <v>1</v>
      </c>
      <c r="AS27" s="162"/>
      <c r="AT27" s="162"/>
      <c r="AU27" s="162"/>
      <c r="AV27" s="162"/>
      <c r="AW27" s="162" t="s">
        <v>1</v>
      </c>
      <c r="AX27" s="162"/>
      <c r="AY27" s="162"/>
      <c r="AZ27" s="162"/>
      <c r="BA27" s="163"/>
      <c r="BB27" s="163" t="s">
        <v>1</v>
      </c>
      <c r="BC27" s="163"/>
      <c r="BD27" s="163"/>
      <c r="BE27" s="170"/>
      <c r="BF27" s="163"/>
      <c r="BG27" s="163" t="s">
        <v>1</v>
      </c>
      <c r="BH27" s="163"/>
      <c r="BI27" s="163"/>
      <c r="BJ27" s="171"/>
      <c r="BK27" s="163"/>
      <c r="BL27" s="163" t="s">
        <v>1</v>
      </c>
      <c r="BM27" s="163"/>
      <c r="BN27" s="163"/>
      <c r="BO27" s="172"/>
      <c r="BP27" s="163"/>
      <c r="BQ27" s="163" t="s">
        <v>1</v>
      </c>
      <c r="BR27" s="163"/>
      <c r="BS27" s="163"/>
      <c r="BT27" s="173"/>
      <c r="BU27" s="163"/>
      <c r="BV27" s="163" t="s">
        <v>1</v>
      </c>
      <c r="BW27" s="163"/>
      <c r="BX27" s="163"/>
      <c r="BZ27" s="163"/>
      <c r="CA27" s="163" t="s">
        <v>1</v>
      </c>
      <c r="CB27" s="163"/>
      <c r="CC27" s="163"/>
    </row>
    <row r="28" spans="1:81" s="91" customFormat="1" x14ac:dyDescent="0.2">
      <c r="A28" s="76">
        <f t="shared" si="0"/>
        <v>20</v>
      </c>
      <c r="B28" s="156" t="s">
        <v>8</v>
      </c>
      <c r="C28" s="157" t="s">
        <v>8</v>
      </c>
      <c r="D28" s="158" t="s">
        <v>48</v>
      </c>
      <c r="E28" s="168"/>
      <c r="F28" s="169"/>
      <c r="G28" s="161" t="s">
        <v>49</v>
      </c>
      <c r="H28" s="161" t="s">
        <v>0</v>
      </c>
      <c r="I28" s="161"/>
      <c r="J28" s="161"/>
      <c r="K28" s="161"/>
      <c r="L28" s="161"/>
      <c r="M28" s="161" t="s">
        <v>0</v>
      </c>
      <c r="N28" s="161"/>
      <c r="O28" s="161"/>
      <c r="P28" s="161"/>
      <c r="Q28" s="161"/>
      <c r="R28" s="161" t="s">
        <v>0</v>
      </c>
      <c r="S28" s="161"/>
      <c r="T28" s="161"/>
      <c r="U28" s="161"/>
      <c r="V28" s="161"/>
      <c r="W28" s="161" t="s">
        <v>0</v>
      </c>
      <c r="X28" s="161"/>
      <c r="Y28" s="161"/>
      <c r="Z28" s="161"/>
      <c r="AA28" s="161"/>
      <c r="AB28" s="161" t="s">
        <v>0</v>
      </c>
      <c r="AC28" s="161"/>
      <c r="AD28" s="161"/>
      <c r="AE28" s="161"/>
      <c r="AF28" s="161"/>
      <c r="AG28" s="162" t="s">
        <v>0</v>
      </c>
      <c r="AH28" s="162"/>
      <c r="AI28" s="162"/>
      <c r="AJ28" s="162"/>
      <c r="AK28" s="161"/>
      <c r="AL28" s="162"/>
      <c r="AM28" s="162" t="s">
        <v>1</v>
      </c>
      <c r="AN28" s="162"/>
      <c r="AO28" s="162"/>
      <c r="AP28" s="162"/>
      <c r="AQ28" s="162"/>
      <c r="AR28" s="162" t="s">
        <v>1</v>
      </c>
      <c r="AS28" s="162"/>
      <c r="AT28" s="162"/>
      <c r="AU28" s="162"/>
      <c r="AV28" s="162"/>
      <c r="AW28" s="162" t="s">
        <v>1</v>
      </c>
      <c r="AX28" s="162"/>
      <c r="AY28" s="162"/>
      <c r="AZ28" s="162"/>
      <c r="BA28" s="163"/>
      <c r="BB28" s="163" t="s">
        <v>1</v>
      </c>
      <c r="BC28" s="163"/>
      <c r="BD28" s="163"/>
      <c r="BE28" s="170"/>
      <c r="BF28" s="163"/>
      <c r="BG28" s="163" t="s">
        <v>1</v>
      </c>
      <c r="BH28" s="163"/>
      <c r="BI28" s="163"/>
      <c r="BJ28" s="171"/>
      <c r="BK28" s="163"/>
      <c r="BL28" s="163" t="s">
        <v>1</v>
      </c>
      <c r="BM28" s="163"/>
      <c r="BN28" s="163"/>
      <c r="BO28" s="172"/>
      <c r="BP28" s="163"/>
      <c r="BQ28" s="163" t="s">
        <v>1</v>
      </c>
      <c r="BR28" s="163"/>
      <c r="BS28" s="163"/>
      <c r="BT28" s="173"/>
      <c r="BU28" s="163"/>
      <c r="BV28" s="163" t="s">
        <v>1</v>
      </c>
      <c r="BW28" s="163"/>
      <c r="BX28" s="163"/>
      <c r="BZ28" s="163"/>
      <c r="CA28" s="163" t="s">
        <v>1</v>
      </c>
      <c r="CB28" s="163"/>
      <c r="CC28" s="163"/>
    </row>
    <row r="29" spans="1:81" s="91" customFormat="1" x14ac:dyDescent="0.2">
      <c r="A29" s="76">
        <f t="shared" si="0"/>
        <v>21</v>
      </c>
      <c r="B29" s="156" t="s">
        <v>8</v>
      </c>
      <c r="C29" s="157" t="s">
        <v>8</v>
      </c>
      <c r="D29" s="158" t="s">
        <v>50</v>
      </c>
      <c r="E29" s="168"/>
      <c r="F29" s="169"/>
      <c r="G29" s="161" t="s">
        <v>51</v>
      </c>
      <c r="H29" s="161" t="s">
        <v>0</v>
      </c>
      <c r="I29" s="161"/>
      <c r="J29" s="161"/>
      <c r="K29" s="161"/>
      <c r="L29" s="161"/>
      <c r="M29" s="161" t="s">
        <v>0</v>
      </c>
      <c r="N29" s="161"/>
      <c r="O29" s="161"/>
      <c r="P29" s="161"/>
      <c r="Q29" s="161"/>
      <c r="R29" s="161" t="s">
        <v>0</v>
      </c>
      <c r="S29" s="161"/>
      <c r="T29" s="161"/>
      <c r="U29" s="161"/>
      <c r="V29" s="161"/>
      <c r="W29" s="161" t="s">
        <v>0</v>
      </c>
      <c r="X29" s="161"/>
      <c r="Y29" s="161"/>
      <c r="Z29" s="161"/>
      <c r="AA29" s="161"/>
      <c r="AB29" s="161" t="s">
        <v>0</v>
      </c>
      <c r="AC29" s="161"/>
      <c r="AD29" s="161"/>
      <c r="AE29" s="161"/>
      <c r="AF29" s="161"/>
      <c r="AG29" s="162" t="s">
        <v>0</v>
      </c>
      <c r="AH29" s="162"/>
      <c r="AI29" s="162"/>
      <c r="AJ29" s="162"/>
      <c r="AK29" s="161"/>
      <c r="AL29" s="162"/>
      <c r="AM29" s="162" t="s">
        <v>1</v>
      </c>
      <c r="AN29" s="162"/>
      <c r="AO29" s="162"/>
      <c r="AP29" s="162"/>
      <c r="AQ29" s="162"/>
      <c r="AR29" s="162" t="s">
        <v>1</v>
      </c>
      <c r="AS29" s="162"/>
      <c r="AT29" s="162"/>
      <c r="AU29" s="162"/>
      <c r="AV29" s="162"/>
      <c r="AW29" s="162" t="s">
        <v>1</v>
      </c>
      <c r="AX29" s="162"/>
      <c r="AY29" s="162"/>
      <c r="AZ29" s="162"/>
      <c r="BA29" s="163"/>
      <c r="BB29" s="163" t="s">
        <v>1</v>
      </c>
      <c r="BC29" s="163"/>
      <c r="BD29" s="163"/>
      <c r="BE29" s="170"/>
      <c r="BF29" s="163"/>
      <c r="BG29" s="163" t="s">
        <v>1</v>
      </c>
      <c r="BH29" s="163"/>
      <c r="BI29" s="163"/>
      <c r="BJ29" s="171"/>
      <c r="BK29" s="163"/>
      <c r="BL29" s="163" t="s">
        <v>1</v>
      </c>
      <c r="BM29" s="163"/>
      <c r="BN29" s="163"/>
      <c r="BO29" s="172"/>
      <c r="BP29" s="163"/>
      <c r="BQ29" s="163"/>
      <c r="BR29" s="163"/>
      <c r="BS29" s="163" t="s">
        <v>3</v>
      </c>
      <c r="BT29" s="173"/>
      <c r="BU29" s="163"/>
      <c r="BV29" s="163"/>
      <c r="BW29" s="163"/>
      <c r="BX29" s="163" t="s">
        <v>3</v>
      </c>
      <c r="BZ29" s="163"/>
      <c r="CA29" s="163" t="s">
        <v>1</v>
      </c>
      <c r="CB29" s="163"/>
      <c r="CC29" s="163"/>
    </row>
    <row r="30" spans="1:81" s="91" customFormat="1" x14ac:dyDescent="0.2">
      <c r="A30" s="76">
        <f t="shared" si="0"/>
        <v>22</v>
      </c>
      <c r="B30" s="156" t="s">
        <v>8</v>
      </c>
      <c r="C30" s="157" t="s">
        <v>8</v>
      </c>
      <c r="D30" s="158" t="s">
        <v>52</v>
      </c>
      <c r="E30" s="168"/>
      <c r="F30" s="169"/>
      <c r="G30" s="161" t="s">
        <v>53</v>
      </c>
      <c r="H30" s="161" t="s">
        <v>0</v>
      </c>
      <c r="I30" s="161"/>
      <c r="J30" s="161"/>
      <c r="K30" s="161"/>
      <c r="L30" s="161"/>
      <c r="M30" s="161" t="s">
        <v>0</v>
      </c>
      <c r="N30" s="161"/>
      <c r="O30" s="161"/>
      <c r="P30" s="161"/>
      <c r="Q30" s="161"/>
      <c r="R30" s="161" t="s">
        <v>0</v>
      </c>
      <c r="S30" s="161"/>
      <c r="T30" s="161"/>
      <c r="U30" s="161"/>
      <c r="V30" s="161"/>
      <c r="W30" s="161" t="s">
        <v>0</v>
      </c>
      <c r="X30" s="161"/>
      <c r="Y30" s="161"/>
      <c r="Z30" s="161"/>
      <c r="AA30" s="161"/>
      <c r="AB30" s="161" t="s">
        <v>0</v>
      </c>
      <c r="AC30" s="161"/>
      <c r="AD30" s="161"/>
      <c r="AE30" s="161"/>
      <c r="AF30" s="161"/>
      <c r="AG30" s="162" t="s">
        <v>0</v>
      </c>
      <c r="AH30" s="162"/>
      <c r="AI30" s="162"/>
      <c r="AJ30" s="162"/>
      <c r="AK30" s="161"/>
      <c r="AL30" s="162"/>
      <c r="AM30" s="162" t="s">
        <v>1</v>
      </c>
      <c r="AN30" s="162"/>
      <c r="AO30" s="162"/>
      <c r="AP30" s="162"/>
      <c r="AQ30" s="162"/>
      <c r="AR30" s="162" t="s">
        <v>1</v>
      </c>
      <c r="AS30" s="162"/>
      <c r="AT30" s="162"/>
      <c r="AU30" s="162"/>
      <c r="AV30" s="162"/>
      <c r="AW30" s="162" t="s">
        <v>1</v>
      </c>
      <c r="AX30" s="162"/>
      <c r="AY30" s="162"/>
      <c r="AZ30" s="162"/>
      <c r="BA30" s="163"/>
      <c r="BB30" s="163" t="s">
        <v>1</v>
      </c>
      <c r="BC30" s="163"/>
      <c r="BD30" s="163"/>
      <c r="BE30" s="170"/>
      <c r="BF30" s="163"/>
      <c r="BG30" s="163" t="s">
        <v>1</v>
      </c>
      <c r="BH30" s="163"/>
      <c r="BI30" s="163"/>
      <c r="BJ30" s="171"/>
      <c r="BK30" s="163"/>
      <c r="BL30" s="163" t="s">
        <v>1</v>
      </c>
      <c r="BM30" s="163"/>
      <c r="BN30" s="163"/>
      <c r="BO30" s="172"/>
      <c r="BP30" s="163"/>
      <c r="BQ30" s="163" t="s">
        <v>1</v>
      </c>
      <c r="BR30" s="163"/>
      <c r="BS30" s="163"/>
      <c r="BT30" s="173"/>
      <c r="BU30" s="163"/>
      <c r="BV30" s="163" t="s">
        <v>1</v>
      </c>
      <c r="BW30" s="163"/>
      <c r="BX30" s="163"/>
      <c r="BZ30" s="163"/>
      <c r="CA30" s="163" t="s">
        <v>1</v>
      </c>
      <c r="CB30" s="163"/>
      <c r="CC30" s="163"/>
    </row>
    <row r="31" spans="1:81" s="91" customFormat="1" x14ac:dyDescent="0.2">
      <c r="A31" s="76">
        <f t="shared" si="0"/>
        <v>23</v>
      </c>
      <c r="B31" s="156" t="s">
        <v>8</v>
      </c>
      <c r="C31" s="157" t="s">
        <v>8</v>
      </c>
      <c r="D31" s="158" t="s">
        <v>54</v>
      </c>
      <c r="E31" s="168"/>
      <c r="F31" s="169"/>
      <c r="G31" s="161" t="s">
        <v>55</v>
      </c>
      <c r="H31" s="161" t="s">
        <v>657</v>
      </c>
      <c r="I31" s="161"/>
      <c r="J31" s="161"/>
      <c r="K31" s="161"/>
      <c r="L31" s="161"/>
      <c r="M31" s="161" t="s">
        <v>0</v>
      </c>
      <c r="N31" s="161"/>
      <c r="O31" s="161"/>
      <c r="P31" s="161"/>
      <c r="Q31" s="161"/>
      <c r="R31" s="161" t="s">
        <v>0</v>
      </c>
      <c r="S31" s="161"/>
      <c r="T31" s="161"/>
      <c r="U31" s="161"/>
      <c r="V31" s="161"/>
      <c r="W31" s="161" t="s">
        <v>0</v>
      </c>
      <c r="X31" s="161" t="s">
        <v>657</v>
      </c>
      <c r="Y31" s="161"/>
      <c r="Z31" s="161"/>
      <c r="AA31" s="161"/>
      <c r="AB31" s="161"/>
      <c r="AC31" s="161" t="s">
        <v>1</v>
      </c>
      <c r="AD31" s="161"/>
      <c r="AE31" s="161"/>
      <c r="AF31" s="161"/>
      <c r="AG31" s="162" t="s">
        <v>0</v>
      </c>
      <c r="AH31" s="162"/>
      <c r="AI31" s="162"/>
      <c r="AJ31" s="162"/>
      <c r="AK31" s="161"/>
      <c r="AL31" s="162" t="s">
        <v>0</v>
      </c>
      <c r="AM31" s="162"/>
      <c r="AN31" s="162"/>
      <c r="AO31" s="162"/>
      <c r="AP31" s="162"/>
      <c r="AQ31" s="162" t="s">
        <v>0</v>
      </c>
      <c r="AR31" s="162"/>
      <c r="AS31" s="162"/>
      <c r="AT31" s="162"/>
      <c r="AU31" s="162"/>
      <c r="AV31" s="162"/>
      <c r="AW31" s="162" t="s">
        <v>1</v>
      </c>
      <c r="AX31" s="162"/>
      <c r="AY31" s="162"/>
      <c r="AZ31" s="162"/>
      <c r="BA31" s="163"/>
      <c r="BB31" s="163" t="s">
        <v>1</v>
      </c>
      <c r="BC31" s="163"/>
      <c r="BD31" s="163"/>
      <c r="BE31" s="170"/>
      <c r="BF31" s="163"/>
      <c r="BG31" s="163" t="s">
        <v>1</v>
      </c>
      <c r="BH31" s="163"/>
      <c r="BI31" s="163"/>
      <c r="BJ31" s="171"/>
      <c r="BK31" s="163"/>
      <c r="BL31" s="163" t="s">
        <v>1</v>
      </c>
      <c r="BM31" s="163"/>
      <c r="BN31" s="163"/>
      <c r="BO31" s="172"/>
      <c r="BP31" s="163"/>
      <c r="BQ31" s="163"/>
      <c r="BR31" s="163"/>
      <c r="BS31" s="163"/>
      <c r="BT31" s="173"/>
      <c r="BU31" s="163"/>
      <c r="BV31" s="163"/>
      <c r="BW31" s="163"/>
      <c r="BX31" s="163"/>
      <c r="BZ31" s="163"/>
      <c r="CA31" s="163"/>
      <c r="CB31" s="163"/>
      <c r="CC31" s="163"/>
    </row>
    <row r="32" spans="1:81" s="91" customFormat="1" x14ac:dyDescent="0.2">
      <c r="A32" s="76">
        <f t="shared" si="0"/>
        <v>24</v>
      </c>
      <c r="B32" s="156" t="s">
        <v>8</v>
      </c>
      <c r="C32" s="157" t="s">
        <v>8</v>
      </c>
      <c r="D32" s="158" t="s">
        <v>56</v>
      </c>
      <c r="E32" s="168"/>
      <c r="F32" s="169"/>
      <c r="G32" s="161" t="s">
        <v>57</v>
      </c>
      <c r="H32" s="161" t="s">
        <v>0</v>
      </c>
      <c r="I32" s="161"/>
      <c r="J32" s="161"/>
      <c r="K32" s="161"/>
      <c r="L32" s="161"/>
      <c r="M32" s="161" t="s">
        <v>0</v>
      </c>
      <c r="N32" s="161"/>
      <c r="O32" s="161"/>
      <c r="P32" s="161"/>
      <c r="Q32" s="161"/>
      <c r="R32" s="161" t="s">
        <v>0</v>
      </c>
      <c r="S32" s="161"/>
      <c r="T32" s="161"/>
      <c r="U32" s="161"/>
      <c r="V32" s="161"/>
      <c r="W32" s="161" t="s">
        <v>0</v>
      </c>
      <c r="X32" s="161"/>
      <c r="Y32" s="161"/>
      <c r="Z32" s="161"/>
      <c r="AA32" s="161"/>
      <c r="AB32" s="161" t="s">
        <v>0</v>
      </c>
      <c r="AC32" s="161"/>
      <c r="AD32" s="161"/>
      <c r="AE32" s="161"/>
      <c r="AF32" s="161"/>
      <c r="AG32" s="162"/>
      <c r="AH32" s="162" t="s">
        <v>1</v>
      </c>
      <c r="AI32" s="162"/>
      <c r="AJ32" s="162"/>
      <c r="AK32" s="161"/>
      <c r="AL32" s="162"/>
      <c r="AM32" s="162" t="s">
        <v>1</v>
      </c>
      <c r="AN32" s="162"/>
      <c r="AO32" s="162"/>
      <c r="AP32" s="162"/>
      <c r="AQ32" s="162"/>
      <c r="AR32" s="162" t="s">
        <v>1</v>
      </c>
      <c r="AS32" s="162"/>
      <c r="AT32" s="162"/>
      <c r="AU32" s="162"/>
      <c r="AV32" s="162"/>
      <c r="AW32" s="162" t="s">
        <v>1</v>
      </c>
      <c r="AX32" s="162"/>
      <c r="AY32" s="162"/>
      <c r="AZ32" s="162"/>
      <c r="BA32" s="163"/>
      <c r="BB32" s="163" t="s">
        <v>1</v>
      </c>
      <c r="BC32" s="163"/>
      <c r="BD32" s="163"/>
      <c r="BE32" s="170"/>
      <c r="BF32" s="163"/>
      <c r="BG32" s="163" t="s">
        <v>1</v>
      </c>
      <c r="BH32" s="163"/>
      <c r="BI32" s="163"/>
      <c r="BJ32" s="171"/>
      <c r="BK32" s="163" t="s">
        <v>0</v>
      </c>
      <c r="BL32" s="163"/>
      <c r="BM32" s="163"/>
      <c r="BN32" s="163"/>
      <c r="BO32" s="172"/>
      <c r="BP32" s="163"/>
      <c r="BQ32" s="163"/>
      <c r="BR32" s="163"/>
      <c r="BS32" s="163"/>
      <c r="BT32" s="173"/>
      <c r="BU32" s="163"/>
      <c r="BV32" s="163"/>
      <c r="BW32" s="163"/>
      <c r="BX32" s="163"/>
      <c r="BZ32" s="163"/>
      <c r="CA32" s="163"/>
      <c r="CB32" s="163"/>
      <c r="CC32" s="163"/>
    </row>
    <row r="33" spans="1:82" s="59" customFormat="1" x14ac:dyDescent="0.25">
      <c r="A33" s="76"/>
      <c r="B33" s="60" t="s">
        <v>12</v>
      </c>
      <c r="C33" s="62"/>
      <c r="D33" s="147"/>
      <c r="E33" s="148"/>
      <c r="F33" s="149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150"/>
      <c r="AC33" s="150"/>
      <c r="AD33" s="150"/>
      <c r="AE33" s="150"/>
      <c r="AF33" s="150"/>
      <c r="AG33" s="147"/>
      <c r="AH33" s="147"/>
      <c r="AI33" s="147"/>
      <c r="AJ33" s="147"/>
      <c r="AK33" s="150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73"/>
      <c r="AW33" s="73"/>
      <c r="AX33" s="73"/>
      <c r="AY33" s="73"/>
      <c r="AZ33" s="164"/>
      <c r="BA33" s="73">
        <f>BA34</f>
        <v>0</v>
      </c>
      <c r="BB33" s="73"/>
      <c r="BC33" s="73"/>
      <c r="BD33" s="73"/>
      <c r="BE33" s="164"/>
      <c r="BF33" s="73">
        <f>BF34</f>
        <v>0</v>
      </c>
      <c r="BG33" s="73">
        <f>BG34</f>
        <v>18</v>
      </c>
      <c r="BH33" s="73">
        <f>BH34</f>
        <v>2</v>
      </c>
      <c r="BI33" s="73">
        <f>BI34</f>
        <v>9</v>
      </c>
      <c r="BJ33" s="165"/>
      <c r="BK33" s="75">
        <f>BK34</f>
        <v>0</v>
      </c>
      <c r="BL33" s="75">
        <f>BL34</f>
        <v>14</v>
      </c>
      <c r="BM33" s="75">
        <f>BM34</f>
        <v>0</v>
      </c>
      <c r="BN33" s="75">
        <f>BN34</f>
        <v>13</v>
      </c>
      <c r="BO33" s="166"/>
      <c r="BP33" s="75">
        <f>BP34</f>
        <v>0</v>
      </c>
      <c r="BQ33" s="75">
        <f>BQ34</f>
        <v>12</v>
      </c>
      <c r="BR33" s="75">
        <f>BR34</f>
        <v>0</v>
      </c>
      <c r="BS33" s="75">
        <f>BS34</f>
        <v>15</v>
      </c>
      <c r="BT33" s="167"/>
      <c r="BU33" s="75">
        <f>BU34</f>
        <v>0</v>
      </c>
      <c r="BV33" s="75">
        <f>BV34</f>
        <v>8</v>
      </c>
      <c r="BW33" s="75">
        <f>BW34</f>
        <v>2</v>
      </c>
      <c r="BX33" s="75">
        <f>BX34</f>
        <v>16</v>
      </c>
      <c r="BZ33" s="75">
        <f>BZ34</f>
        <v>0</v>
      </c>
      <c r="CA33" s="75">
        <f>CA34</f>
        <v>17</v>
      </c>
      <c r="CB33" s="75">
        <f>CB34</f>
        <v>3</v>
      </c>
      <c r="CC33" s="75">
        <f>CC34</f>
        <v>0</v>
      </c>
    </row>
    <row r="34" spans="1:82" s="59" customFormat="1" x14ac:dyDescent="0.25">
      <c r="A34" s="76"/>
      <c r="B34" s="60" t="s">
        <v>12</v>
      </c>
      <c r="C34" s="79" t="s">
        <v>12</v>
      </c>
      <c r="D34" s="147"/>
      <c r="E34" s="148"/>
      <c r="F34" s="149" t="s">
        <v>59</v>
      </c>
      <c r="G34" s="150"/>
      <c r="H34" s="73">
        <f>COUNTIF(H35:H68,"WTP")</f>
        <v>19</v>
      </c>
      <c r="I34" s="73">
        <f>COUNTIF(I35:I68,"WDP")</f>
        <v>4</v>
      </c>
      <c r="J34" s="73">
        <f>COUNTIF(J35:J68,"TW")</f>
        <v>0</v>
      </c>
      <c r="K34" s="73">
        <f>COUNTIF(K35:K68,"TMP")</f>
        <v>0</v>
      </c>
      <c r="L34" s="151">
        <f>SUM(H34:K34)</f>
        <v>23</v>
      </c>
      <c r="M34" s="73">
        <f>COUNTIF(M35:M68,"WTP")</f>
        <v>17</v>
      </c>
      <c r="N34" s="73">
        <f>COUNTIF(N35:N68,"WDP")</f>
        <v>14</v>
      </c>
      <c r="O34" s="73">
        <f>COUNTIF(O35:O68,"TW")</f>
        <v>0</v>
      </c>
      <c r="P34" s="73">
        <f>COUNTIF(P35:P68,"TMP")</f>
        <v>3</v>
      </c>
      <c r="Q34" s="151">
        <f>SUM(M34:P34)</f>
        <v>34</v>
      </c>
      <c r="R34" s="73">
        <f>COUNTIF(R35:R68,"WTP")</f>
        <v>14</v>
      </c>
      <c r="S34" s="73">
        <f>COUNTIF(S35:S68,"WDP")</f>
        <v>17</v>
      </c>
      <c r="T34" s="73">
        <f>COUNTIF(T35:T68,"TW")</f>
        <v>0</v>
      </c>
      <c r="U34" s="73">
        <f>COUNTIF(U35:U68,"TMP")</f>
        <v>3</v>
      </c>
      <c r="V34" s="151">
        <f>SUM(R34:U34)</f>
        <v>34</v>
      </c>
      <c r="W34" s="73">
        <f>COUNTIF(W35:W68,"WTP")</f>
        <v>12</v>
      </c>
      <c r="X34" s="73">
        <f>COUNTIF(X35:X68,"WDP")</f>
        <v>17</v>
      </c>
      <c r="Y34" s="73">
        <f>COUNTIF(Y35:Y68,"TW")</f>
        <v>0</v>
      </c>
      <c r="Z34" s="73">
        <f>COUNTIF(Z35:Z68,"TMP")</f>
        <v>5</v>
      </c>
      <c r="AA34" s="151">
        <f>SUM(W34:Z34)</f>
        <v>34</v>
      </c>
      <c r="AB34" s="73">
        <f>COUNTIF(AB35:AB68,"WTP")</f>
        <v>6</v>
      </c>
      <c r="AC34" s="73">
        <f>COUNTIF(AC35:AC68,"WDP")</f>
        <v>25</v>
      </c>
      <c r="AD34" s="73">
        <f>COUNTIF(AD35:AD68,"TW")</f>
        <v>0</v>
      </c>
      <c r="AE34" s="73">
        <f>COUNTIF(AE35:AE68,"TMP")</f>
        <v>3</v>
      </c>
      <c r="AF34" s="151">
        <f>SUM(AB34:AE34)</f>
        <v>34</v>
      </c>
      <c r="AG34" s="73">
        <f>COUNTIF(AG35:AG68,"WTP")</f>
        <v>16</v>
      </c>
      <c r="AH34" s="73">
        <f>COUNTIF(AH35:AH68,"WDP")</f>
        <v>15</v>
      </c>
      <c r="AI34" s="73">
        <f>COUNTIF(AI35:AI68,"TW")</f>
        <v>0</v>
      </c>
      <c r="AJ34" s="73">
        <f>COUNTIF(AJ35:AJ68,"TMP")</f>
        <v>3</v>
      </c>
      <c r="AK34" s="147">
        <f>SUM(AG34:AJ34)</f>
        <v>34</v>
      </c>
      <c r="AL34" s="73">
        <f>COUNTIF(AL35:AL68,"WTP")</f>
        <v>4</v>
      </c>
      <c r="AM34" s="73">
        <f>COUNTIF(AM35:AM68,"WDP")</f>
        <v>22</v>
      </c>
      <c r="AN34" s="73">
        <f>COUNTIF(AN35:AN68,"TW")</f>
        <v>0</v>
      </c>
      <c r="AO34" s="73">
        <f>COUNTIF(AO35:AO68,"TMP")</f>
        <v>8</v>
      </c>
      <c r="AP34" s="147">
        <f>SUM(AL34:AO34)</f>
        <v>34</v>
      </c>
      <c r="AQ34" s="73">
        <f>COUNTIF(AQ35:AQ68,"WTP")</f>
        <v>2</v>
      </c>
      <c r="AR34" s="73">
        <f>COUNTIF(AR35:AR68,"WDP")</f>
        <v>23</v>
      </c>
      <c r="AS34" s="73">
        <f>COUNTIF(AS35:AS68,"TW")</f>
        <v>1</v>
      </c>
      <c r="AT34" s="73">
        <f>COUNTIF(AT35:AT68,"TMP")</f>
        <v>8</v>
      </c>
      <c r="AU34" s="151">
        <f>SUM(AQ34:AT34)</f>
        <v>34</v>
      </c>
      <c r="AV34" s="73">
        <f>COUNTIF(AV35:AV68,"WTP")</f>
        <v>3</v>
      </c>
      <c r="AW34" s="73">
        <f>COUNTIF(AW35:AW68,"WDP")</f>
        <v>22</v>
      </c>
      <c r="AX34" s="73">
        <f>COUNTIF(AX35:AX68,"TW")</f>
        <v>0</v>
      </c>
      <c r="AY34" s="73">
        <f>COUNTIF(AY35:AY68,"TMP")</f>
        <v>9</v>
      </c>
      <c r="AZ34" s="74">
        <f>SUM(AV34:AY34)</f>
        <v>34</v>
      </c>
      <c r="BA34" s="73">
        <f>COUNTIF(BA35:BA68,"WTP")</f>
        <v>0</v>
      </c>
      <c r="BB34" s="73">
        <f>COUNTIF(BB35:BB68,"WDP")</f>
        <v>21</v>
      </c>
      <c r="BC34" s="73">
        <f>COUNTIF(BC35:BC68,"TW")</f>
        <v>2</v>
      </c>
      <c r="BD34" s="73">
        <f>COUNTIF(BD35:BD68,"TMP")</f>
        <v>11</v>
      </c>
      <c r="BE34" s="74">
        <f>SUM(BA34:BD34)</f>
        <v>34</v>
      </c>
      <c r="BF34" s="73">
        <f>COUNTIF(BF35:BF65,"WTP")</f>
        <v>0</v>
      </c>
      <c r="BG34" s="73">
        <f>COUNTIF(BG35:BG65,"WDP")</f>
        <v>18</v>
      </c>
      <c r="BH34" s="73">
        <f>COUNTIF(BH35:BH65,"TW")</f>
        <v>2</v>
      </c>
      <c r="BI34" s="73">
        <f>COUNTIF(BI35:BI65,"TMP")</f>
        <v>9</v>
      </c>
      <c r="BJ34" s="152">
        <f>SUM(BF34:BI34)</f>
        <v>29</v>
      </c>
      <c r="BK34" s="75">
        <f>COUNTIF(BK35:BK65,"WTP")</f>
        <v>0</v>
      </c>
      <c r="BL34" s="75">
        <f>COUNTIF(BL35:BL65,"WDP")</f>
        <v>14</v>
      </c>
      <c r="BM34" s="75">
        <f>COUNTIF(BM35:BM65,"TW")</f>
        <v>0</v>
      </c>
      <c r="BN34" s="75">
        <f>COUNTIF(BN35:BN65,"TMP")</f>
        <v>13</v>
      </c>
      <c r="BO34" s="153">
        <f>SUM(BK34:BN34)</f>
        <v>27</v>
      </c>
      <c r="BP34" s="75">
        <f>COUNTIF(BP35:BP65,"WTP")</f>
        <v>0</v>
      </c>
      <c r="BQ34" s="75">
        <f>COUNTIF(BQ35:BQ65,"WDP")</f>
        <v>12</v>
      </c>
      <c r="BR34" s="75">
        <f>COUNTIF(BR35:BR65,"TW")</f>
        <v>0</v>
      </c>
      <c r="BS34" s="75">
        <f>COUNTIF(BS35:BS65,"TMP")</f>
        <v>15</v>
      </c>
      <c r="BT34" s="154">
        <f>SUM(BP34:BS34)</f>
        <v>27</v>
      </c>
      <c r="BU34" s="75">
        <f>COUNTIF(BU35:BU65,"WTP")</f>
        <v>0</v>
      </c>
      <c r="BV34" s="75">
        <f>COUNTIF(BV35:BV65,"WDP")</f>
        <v>8</v>
      </c>
      <c r="BW34" s="75">
        <f>COUNTIF(BW35:BW65,"TW")</f>
        <v>2</v>
      </c>
      <c r="BX34" s="75">
        <f>COUNTIF(BX35:BX65,"TMP")</f>
        <v>16</v>
      </c>
      <c r="BY34" s="155">
        <f>SUM(BU34:BX34)</f>
        <v>26</v>
      </c>
      <c r="BZ34" s="75">
        <f>COUNTIF(BZ35:BZ65,"WTP")</f>
        <v>0</v>
      </c>
      <c r="CA34" s="75">
        <f>COUNTIF(CA35:CA65,"WDP")</f>
        <v>17</v>
      </c>
      <c r="CB34" s="75">
        <f>COUNTIF(CB35:CB65,"TW")</f>
        <v>3</v>
      </c>
      <c r="CC34" s="75">
        <f>COUNTIF(CC35:CC65,"TMP")</f>
        <v>0</v>
      </c>
      <c r="CD34" s="155">
        <f>SUM(BZ34:CC34)</f>
        <v>20</v>
      </c>
    </row>
    <row r="35" spans="1:82" s="91" customFormat="1" x14ac:dyDescent="0.2">
      <c r="A35" s="76">
        <f>A32+1</f>
        <v>25</v>
      </c>
      <c r="B35" s="156" t="s">
        <v>12</v>
      </c>
      <c r="C35" s="157" t="s">
        <v>12</v>
      </c>
      <c r="D35" s="158" t="s">
        <v>8</v>
      </c>
      <c r="E35" s="159"/>
      <c r="F35" s="160"/>
      <c r="G35" s="161" t="s">
        <v>60</v>
      </c>
      <c r="H35" s="161" t="s">
        <v>0</v>
      </c>
      <c r="I35" s="161"/>
      <c r="J35" s="161"/>
      <c r="K35" s="161"/>
      <c r="L35" s="161"/>
      <c r="M35" s="161" t="s">
        <v>0</v>
      </c>
      <c r="N35" s="161"/>
      <c r="O35" s="161"/>
      <c r="P35" s="161"/>
      <c r="Q35" s="161"/>
      <c r="R35" s="161" t="s">
        <v>0</v>
      </c>
      <c r="S35" s="161"/>
      <c r="T35" s="161"/>
      <c r="U35" s="161"/>
      <c r="V35" s="161"/>
      <c r="W35" s="161" t="s">
        <v>0</v>
      </c>
      <c r="X35" s="161"/>
      <c r="Y35" s="161"/>
      <c r="Z35" s="161"/>
      <c r="AA35" s="161"/>
      <c r="AB35" s="161" t="s">
        <v>0</v>
      </c>
      <c r="AC35" s="161"/>
      <c r="AD35" s="161"/>
      <c r="AE35" s="161"/>
      <c r="AF35" s="161"/>
      <c r="AG35" s="162" t="s">
        <v>0</v>
      </c>
      <c r="AH35" s="162"/>
      <c r="AI35" s="162"/>
      <c r="AJ35" s="162"/>
      <c r="AK35" s="161"/>
      <c r="AL35" s="162"/>
      <c r="AM35" s="162" t="s">
        <v>1</v>
      </c>
      <c r="AN35" s="162"/>
      <c r="AO35" s="162"/>
      <c r="AP35" s="162"/>
      <c r="AQ35" s="162"/>
      <c r="AR35" s="162" t="s">
        <v>1</v>
      </c>
      <c r="AS35" s="162"/>
      <c r="AT35" s="162"/>
      <c r="AU35" s="162"/>
      <c r="AV35" s="162"/>
      <c r="AW35" s="162" t="s">
        <v>1</v>
      </c>
      <c r="AX35" s="162"/>
      <c r="AY35" s="162"/>
      <c r="AZ35" s="162"/>
      <c r="BA35" s="163"/>
      <c r="BB35" s="163" t="s">
        <v>1</v>
      </c>
      <c r="BC35" s="163"/>
      <c r="BD35" s="163"/>
      <c r="BE35" s="170"/>
      <c r="BF35" s="163"/>
      <c r="BG35" s="163" t="s">
        <v>1</v>
      </c>
      <c r="BH35" s="163"/>
      <c r="BI35" s="163"/>
      <c r="BJ35" s="171"/>
      <c r="BK35" s="163"/>
      <c r="BL35" s="163" t="s">
        <v>1</v>
      </c>
      <c r="BM35" s="163"/>
      <c r="BN35" s="163"/>
      <c r="BO35" s="172"/>
      <c r="BP35" s="163"/>
      <c r="BQ35" s="163"/>
      <c r="BR35" s="163"/>
      <c r="BS35" s="163" t="s">
        <v>3</v>
      </c>
      <c r="BT35" s="173"/>
      <c r="BU35" s="163"/>
      <c r="BV35" s="163"/>
      <c r="BW35" s="163"/>
      <c r="BX35" s="163" t="s">
        <v>3</v>
      </c>
      <c r="BZ35" s="163"/>
      <c r="CA35" s="163" t="s">
        <v>1</v>
      </c>
      <c r="CB35" s="163"/>
      <c r="CC35" s="163"/>
    </row>
    <row r="36" spans="1:82" s="91" customFormat="1" x14ac:dyDescent="0.2">
      <c r="A36" s="76">
        <f>A35+1</f>
        <v>26</v>
      </c>
      <c r="B36" s="156" t="s">
        <v>12</v>
      </c>
      <c r="C36" s="157" t="s">
        <v>12</v>
      </c>
      <c r="D36" s="158" t="s">
        <v>12</v>
      </c>
      <c r="E36" s="168"/>
      <c r="F36" s="169"/>
      <c r="G36" s="161" t="s">
        <v>61</v>
      </c>
      <c r="H36" s="161" t="s">
        <v>0</v>
      </c>
      <c r="I36" s="161"/>
      <c r="J36" s="161"/>
      <c r="K36" s="161"/>
      <c r="L36" s="161"/>
      <c r="M36" s="161" t="s">
        <v>0</v>
      </c>
      <c r="N36" s="161"/>
      <c r="O36" s="161"/>
      <c r="P36" s="161"/>
      <c r="Q36" s="161"/>
      <c r="R36" s="161" t="s">
        <v>0</v>
      </c>
      <c r="S36" s="161"/>
      <c r="T36" s="161"/>
      <c r="U36" s="161"/>
      <c r="V36" s="161"/>
      <c r="W36" s="161"/>
      <c r="X36" s="161" t="s">
        <v>1</v>
      </c>
      <c r="Y36" s="161"/>
      <c r="Z36" s="161"/>
      <c r="AA36" s="161"/>
      <c r="AB36" s="161"/>
      <c r="AC36" s="161" t="s">
        <v>1</v>
      </c>
      <c r="AD36" s="161"/>
      <c r="AE36" s="161"/>
      <c r="AF36" s="161"/>
      <c r="AG36" s="162" t="s">
        <v>0</v>
      </c>
      <c r="AH36" s="162"/>
      <c r="AI36" s="162"/>
      <c r="AJ36" s="162"/>
      <c r="AK36" s="161"/>
      <c r="AL36" s="162"/>
      <c r="AM36" s="162" t="s">
        <v>1</v>
      </c>
      <c r="AN36" s="162"/>
      <c r="AO36" s="162"/>
      <c r="AP36" s="162"/>
      <c r="AQ36" s="162"/>
      <c r="AR36" s="162" t="s">
        <v>1</v>
      </c>
      <c r="AS36" s="162"/>
      <c r="AT36" s="162"/>
      <c r="AU36" s="162"/>
      <c r="AV36" s="162"/>
      <c r="AW36" s="162" t="s">
        <v>1</v>
      </c>
      <c r="AX36" s="162"/>
      <c r="AY36" s="162"/>
      <c r="AZ36" s="162"/>
      <c r="BA36" s="163"/>
      <c r="BB36" s="163"/>
      <c r="BC36" s="163"/>
      <c r="BD36" s="163" t="s">
        <v>3</v>
      </c>
      <c r="BE36" s="170"/>
      <c r="BF36" s="163"/>
      <c r="BG36" s="163" t="s">
        <v>1</v>
      </c>
      <c r="BH36" s="163"/>
      <c r="BI36" s="163"/>
      <c r="BJ36" s="171"/>
      <c r="BK36" s="163"/>
      <c r="BL36" s="163" t="s">
        <v>1</v>
      </c>
      <c r="BM36" s="163"/>
      <c r="BN36" s="163"/>
      <c r="BO36" s="172"/>
      <c r="BP36" s="163"/>
      <c r="BQ36" s="163"/>
      <c r="BR36" s="163"/>
      <c r="BS36" s="163" t="s">
        <v>3</v>
      </c>
      <c r="BT36" s="173"/>
      <c r="BU36" s="163"/>
      <c r="BV36" s="163" t="s">
        <v>1</v>
      </c>
      <c r="BW36" s="163"/>
      <c r="BX36" s="163"/>
      <c r="BZ36" s="163"/>
      <c r="CA36" s="163" t="s">
        <v>1</v>
      </c>
      <c r="CB36" s="163"/>
      <c r="CC36" s="163"/>
    </row>
    <row r="37" spans="1:82" s="91" customFormat="1" x14ac:dyDescent="0.2">
      <c r="A37" s="76">
        <f t="shared" ref="A37:A68" si="1">A36+1</f>
        <v>27</v>
      </c>
      <c r="B37" s="156" t="s">
        <v>12</v>
      </c>
      <c r="C37" s="157" t="s">
        <v>12</v>
      </c>
      <c r="D37" s="158" t="s">
        <v>14</v>
      </c>
      <c r="E37" s="168"/>
      <c r="F37" s="169"/>
      <c r="G37" s="161" t="s">
        <v>62</v>
      </c>
      <c r="H37" s="161" t="s">
        <v>0</v>
      </c>
      <c r="I37" s="161"/>
      <c r="J37" s="161"/>
      <c r="K37" s="161"/>
      <c r="L37" s="161"/>
      <c r="M37" s="161" t="s">
        <v>0</v>
      </c>
      <c r="N37" s="161"/>
      <c r="O37" s="161"/>
      <c r="P37" s="161"/>
      <c r="Q37" s="161"/>
      <c r="R37" s="161" t="s">
        <v>0</v>
      </c>
      <c r="S37" s="161"/>
      <c r="T37" s="161"/>
      <c r="U37" s="161"/>
      <c r="V37" s="161"/>
      <c r="W37" s="161" t="s">
        <v>0</v>
      </c>
      <c r="X37" s="161"/>
      <c r="Y37" s="161"/>
      <c r="Z37" s="161"/>
      <c r="AA37" s="161"/>
      <c r="AB37" s="161" t="s">
        <v>0</v>
      </c>
      <c r="AC37" s="161"/>
      <c r="AD37" s="161"/>
      <c r="AE37" s="161"/>
      <c r="AF37" s="161"/>
      <c r="AG37" s="162" t="s">
        <v>0</v>
      </c>
      <c r="AH37" s="162"/>
      <c r="AI37" s="162"/>
      <c r="AJ37" s="162"/>
      <c r="AK37" s="161"/>
      <c r="AL37" s="162"/>
      <c r="AM37" s="162" t="s">
        <v>1</v>
      </c>
      <c r="AN37" s="162"/>
      <c r="AO37" s="162"/>
      <c r="AP37" s="162"/>
      <c r="AQ37" s="162"/>
      <c r="AR37" s="162" t="s">
        <v>1</v>
      </c>
      <c r="AS37" s="162"/>
      <c r="AT37" s="162"/>
      <c r="AU37" s="162"/>
      <c r="AV37" s="162"/>
      <c r="AW37" s="162" t="s">
        <v>1</v>
      </c>
      <c r="AX37" s="162"/>
      <c r="AY37" s="162"/>
      <c r="AZ37" s="162"/>
      <c r="BA37" s="163"/>
      <c r="BB37" s="163" t="s">
        <v>1</v>
      </c>
      <c r="BC37" s="163"/>
      <c r="BD37" s="163"/>
      <c r="BE37" s="170"/>
      <c r="BF37" s="163"/>
      <c r="BG37" s="163" t="s">
        <v>1</v>
      </c>
      <c r="BH37" s="163"/>
      <c r="BI37" s="163"/>
      <c r="BJ37" s="171"/>
      <c r="BK37" s="163"/>
      <c r="BL37" s="163" t="s">
        <v>1</v>
      </c>
      <c r="BM37" s="163"/>
      <c r="BN37" s="163"/>
      <c r="BO37" s="172"/>
      <c r="BP37" s="163"/>
      <c r="BQ37" s="163"/>
      <c r="BR37" s="163"/>
      <c r="BS37" s="163" t="s">
        <v>3</v>
      </c>
      <c r="BT37" s="173"/>
      <c r="BU37" s="163"/>
      <c r="BV37" s="163"/>
      <c r="BW37" s="163"/>
      <c r="BX37" s="163" t="s">
        <v>3</v>
      </c>
      <c r="BZ37" s="163"/>
      <c r="CA37" s="163" t="s">
        <v>1</v>
      </c>
      <c r="CB37" s="163"/>
      <c r="CC37" s="163"/>
    </row>
    <row r="38" spans="1:82" s="91" customFormat="1" ht="15" x14ac:dyDescent="0.2">
      <c r="A38" s="76">
        <f t="shared" si="1"/>
        <v>28</v>
      </c>
      <c r="B38" s="156" t="s">
        <v>12</v>
      </c>
      <c r="C38" s="157" t="s">
        <v>12</v>
      </c>
      <c r="D38" s="158" t="s">
        <v>16</v>
      </c>
      <c r="E38" s="168"/>
      <c r="F38" s="169"/>
      <c r="G38" s="161" t="s">
        <v>63</v>
      </c>
      <c r="H38" s="161" t="s">
        <v>0</v>
      </c>
      <c r="I38" s="161"/>
      <c r="J38" s="161"/>
      <c r="K38" s="161"/>
      <c r="L38" s="161"/>
      <c r="M38" s="161" t="s">
        <v>0</v>
      </c>
      <c r="N38" s="161"/>
      <c r="O38" s="161"/>
      <c r="P38" s="161"/>
      <c r="Q38" s="161"/>
      <c r="R38" s="161"/>
      <c r="S38" s="161" t="s">
        <v>1</v>
      </c>
      <c r="T38" s="161"/>
      <c r="U38" s="161"/>
      <c r="V38" s="161"/>
      <c r="W38" s="161"/>
      <c r="X38" s="161" t="s">
        <v>1</v>
      </c>
      <c r="Y38" s="161"/>
      <c r="Z38" s="161"/>
      <c r="AA38" s="161"/>
      <c r="AB38" s="161"/>
      <c r="AC38" s="161"/>
      <c r="AD38" s="161" t="s">
        <v>657</v>
      </c>
      <c r="AE38" s="161" t="s">
        <v>3</v>
      </c>
      <c r="AF38" s="161"/>
      <c r="AG38" s="162"/>
      <c r="AH38" s="162" t="s">
        <v>1</v>
      </c>
      <c r="AI38" s="162"/>
      <c r="AJ38" s="162"/>
      <c r="AK38" s="161"/>
      <c r="AL38" s="162"/>
      <c r="AM38" s="162"/>
      <c r="AN38" s="162"/>
      <c r="AO38" s="162" t="s">
        <v>3</v>
      </c>
      <c r="AP38" s="162"/>
      <c r="AQ38" s="162"/>
      <c r="AR38" s="162"/>
      <c r="AS38" s="162" t="s">
        <v>2</v>
      </c>
      <c r="AT38" s="162"/>
      <c r="AU38" s="162"/>
      <c r="AV38" s="162"/>
      <c r="AW38" s="162"/>
      <c r="AX38" s="162"/>
      <c r="AY38" s="162" t="s">
        <v>3</v>
      </c>
      <c r="AZ38" s="162"/>
      <c r="BA38" s="163"/>
      <c r="BB38" s="163"/>
      <c r="BC38" s="163"/>
      <c r="BD38" s="174" t="s">
        <v>3</v>
      </c>
      <c r="BE38" s="170"/>
      <c r="BF38" s="163"/>
      <c r="BG38" s="163"/>
      <c r="BH38" s="163"/>
      <c r="BI38" s="175" t="s">
        <v>3</v>
      </c>
      <c r="BJ38" s="171"/>
      <c r="BK38" s="163"/>
      <c r="BL38" s="163"/>
      <c r="BM38" s="163"/>
      <c r="BN38" s="163" t="s">
        <v>3</v>
      </c>
      <c r="BO38" s="172"/>
      <c r="BP38" s="163"/>
      <c r="BQ38" s="163" t="s">
        <v>1</v>
      </c>
      <c r="BR38" s="163"/>
      <c r="BS38" s="163"/>
      <c r="BT38" s="173"/>
      <c r="BU38" s="163"/>
      <c r="BV38" s="163"/>
      <c r="BW38" s="163"/>
      <c r="BX38" s="163" t="s">
        <v>3</v>
      </c>
      <c r="BZ38" s="163"/>
      <c r="CA38" s="163" t="s">
        <v>1</v>
      </c>
      <c r="CB38" s="163"/>
      <c r="CC38" s="163"/>
    </row>
    <row r="39" spans="1:82" s="91" customFormat="1" x14ac:dyDescent="0.2">
      <c r="A39" s="76">
        <f t="shared" si="1"/>
        <v>29</v>
      </c>
      <c r="B39" s="156" t="s">
        <v>12</v>
      </c>
      <c r="C39" s="157" t="s">
        <v>12</v>
      </c>
      <c r="D39" s="158" t="s">
        <v>18</v>
      </c>
      <c r="E39" s="168"/>
      <c r="F39" s="169"/>
      <c r="G39" s="161" t="s">
        <v>64</v>
      </c>
      <c r="H39" s="161" t="s">
        <v>0</v>
      </c>
      <c r="I39" s="161"/>
      <c r="J39" s="161"/>
      <c r="K39" s="161"/>
      <c r="L39" s="161"/>
      <c r="M39" s="161"/>
      <c r="N39" s="161" t="s">
        <v>1</v>
      </c>
      <c r="O39" s="161"/>
      <c r="P39" s="161"/>
      <c r="Q39" s="161"/>
      <c r="R39" s="161"/>
      <c r="S39" s="161" t="s">
        <v>1</v>
      </c>
      <c r="T39" s="161"/>
      <c r="U39" s="161"/>
      <c r="V39" s="161"/>
      <c r="W39" s="161"/>
      <c r="X39" s="161"/>
      <c r="Y39" s="161"/>
      <c r="Z39" s="161" t="s">
        <v>3</v>
      </c>
      <c r="AA39" s="161"/>
      <c r="AB39" s="161"/>
      <c r="AC39" s="161" t="s">
        <v>1</v>
      </c>
      <c r="AD39" s="161"/>
      <c r="AE39" s="161"/>
      <c r="AF39" s="161"/>
      <c r="AG39" s="162"/>
      <c r="AH39" s="162" t="s">
        <v>1</v>
      </c>
      <c r="AI39" s="162"/>
      <c r="AJ39" s="162"/>
      <c r="AK39" s="161"/>
      <c r="AL39" s="162"/>
      <c r="AM39" s="162" t="s">
        <v>1</v>
      </c>
      <c r="AN39" s="162"/>
      <c r="AO39" s="162"/>
      <c r="AP39" s="162"/>
      <c r="AQ39" s="162"/>
      <c r="AR39" s="162" t="s">
        <v>1</v>
      </c>
      <c r="AS39" s="162"/>
      <c r="AT39" s="162"/>
      <c r="AU39" s="162"/>
      <c r="AV39" s="162"/>
      <c r="AW39" s="162" t="s">
        <v>1</v>
      </c>
      <c r="AX39" s="162"/>
      <c r="AY39" s="162"/>
      <c r="AZ39" s="162"/>
      <c r="BA39" s="163"/>
      <c r="BB39" s="163" t="s">
        <v>1</v>
      </c>
      <c r="BC39" s="163"/>
      <c r="BD39" s="163"/>
      <c r="BE39" s="170"/>
      <c r="BF39" s="163"/>
      <c r="BG39" s="163" t="s">
        <v>1</v>
      </c>
      <c r="BH39" s="163"/>
      <c r="BI39" s="163"/>
      <c r="BJ39" s="171"/>
      <c r="BK39" s="163"/>
      <c r="BL39" s="163" t="s">
        <v>1</v>
      </c>
      <c r="BM39" s="163"/>
      <c r="BN39" s="163"/>
      <c r="BO39" s="172"/>
      <c r="BP39" s="163"/>
      <c r="BQ39" s="163"/>
      <c r="BR39" s="163"/>
      <c r="BS39" s="163" t="s">
        <v>3</v>
      </c>
      <c r="BT39" s="173"/>
      <c r="BU39" s="163"/>
      <c r="BV39" s="163" t="s">
        <v>1</v>
      </c>
      <c r="BW39" s="163"/>
      <c r="BX39" s="163"/>
      <c r="BZ39" s="163"/>
      <c r="CA39" s="163" t="s">
        <v>1</v>
      </c>
      <c r="CB39" s="163"/>
      <c r="CC39" s="163"/>
    </row>
    <row r="40" spans="1:82" s="91" customFormat="1" x14ac:dyDescent="0.2">
      <c r="A40" s="76">
        <f t="shared" si="1"/>
        <v>30</v>
      </c>
      <c r="B40" s="156" t="s">
        <v>12</v>
      </c>
      <c r="C40" s="157" t="s">
        <v>12</v>
      </c>
      <c r="D40" s="158" t="s">
        <v>20</v>
      </c>
      <c r="E40" s="168"/>
      <c r="F40" s="169"/>
      <c r="G40" s="161" t="s">
        <v>65</v>
      </c>
      <c r="H40" s="161" t="s">
        <v>657</v>
      </c>
      <c r="I40" s="161"/>
      <c r="J40" s="161"/>
      <c r="K40" s="161"/>
      <c r="L40" s="161"/>
      <c r="M40" s="161"/>
      <c r="N40" s="161" t="s">
        <v>1</v>
      </c>
      <c r="O40" s="161"/>
      <c r="P40" s="161"/>
      <c r="Q40" s="161"/>
      <c r="R40" s="161"/>
      <c r="S40" s="161" t="s">
        <v>1</v>
      </c>
      <c r="T40" s="161"/>
      <c r="U40" s="161"/>
      <c r="V40" s="161"/>
      <c r="W40" s="161"/>
      <c r="X40" s="161" t="s">
        <v>1</v>
      </c>
      <c r="Y40" s="161"/>
      <c r="Z40" s="161"/>
      <c r="AA40" s="161"/>
      <c r="AB40" s="161"/>
      <c r="AC40" s="161" t="s">
        <v>1</v>
      </c>
      <c r="AD40" s="161"/>
      <c r="AE40" s="161"/>
      <c r="AF40" s="161"/>
      <c r="AG40" s="162" t="s">
        <v>0</v>
      </c>
      <c r="AH40" s="162"/>
      <c r="AI40" s="162"/>
      <c r="AJ40" s="162"/>
      <c r="AK40" s="161"/>
      <c r="AL40" s="162"/>
      <c r="AM40" s="162" t="s">
        <v>1</v>
      </c>
      <c r="AN40" s="162"/>
      <c r="AO40" s="162"/>
      <c r="AP40" s="162"/>
      <c r="AQ40" s="162"/>
      <c r="AR40" s="162" t="s">
        <v>1</v>
      </c>
      <c r="AS40" s="162"/>
      <c r="AT40" s="162"/>
      <c r="AU40" s="162"/>
      <c r="AV40" s="162"/>
      <c r="AW40" s="162" t="s">
        <v>1</v>
      </c>
      <c r="AX40" s="162"/>
      <c r="AY40" s="162"/>
      <c r="AZ40" s="162"/>
      <c r="BA40" s="163"/>
      <c r="BB40" s="163" t="s">
        <v>1</v>
      </c>
      <c r="BC40" s="163"/>
      <c r="BD40" s="163"/>
      <c r="BE40" s="170"/>
      <c r="BF40" s="163"/>
      <c r="BG40" s="163" t="s">
        <v>1</v>
      </c>
      <c r="BH40" s="163"/>
      <c r="BI40" s="163"/>
      <c r="BJ40" s="171"/>
      <c r="BK40" s="163"/>
      <c r="BL40" s="163"/>
      <c r="BM40" s="163"/>
      <c r="BN40" s="163" t="s">
        <v>3</v>
      </c>
      <c r="BO40" s="172"/>
      <c r="BP40" s="163"/>
      <c r="BQ40" s="163"/>
      <c r="BR40" s="163"/>
      <c r="BS40" s="163" t="s">
        <v>3</v>
      </c>
      <c r="BT40" s="173"/>
      <c r="BU40" s="163"/>
      <c r="BV40" s="163" t="s">
        <v>1</v>
      </c>
      <c r="BW40" s="163"/>
      <c r="BX40" s="163"/>
      <c r="BZ40" s="163"/>
      <c r="CA40" s="163" t="s">
        <v>1</v>
      </c>
      <c r="CB40" s="163"/>
      <c r="CC40" s="163"/>
    </row>
    <row r="41" spans="1:82" s="91" customFormat="1" x14ac:dyDescent="0.2">
      <c r="A41" s="76">
        <f t="shared" si="1"/>
        <v>31</v>
      </c>
      <c r="B41" s="156" t="s">
        <v>12</v>
      </c>
      <c r="C41" s="157" t="s">
        <v>12</v>
      </c>
      <c r="D41" s="158" t="s">
        <v>22</v>
      </c>
      <c r="E41" s="168"/>
      <c r="F41" s="169"/>
      <c r="G41" s="161" t="s">
        <v>66</v>
      </c>
      <c r="H41" s="161" t="s">
        <v>0</v>
      </c>
      <c r="I41" s="161"/>
      <c r="J41" s="161"/>
      <c r="K41" s="161"/>
      <c r="L41" s="161"/>
      <c r="M41" s="161"/>
      <c r="N41" s="161" t="s">
        <v>1</v>
      </c>
      <c r="O41" s="161"/>
      <c r="P41" s="161"/>
      <c r="Q41" s="161"/>
      <c r="R41" s="161"/>
      <c r="S41" s="161" t="s">
        <v>1</v>
      </c>
      <c r="T41" s="161"/>
      <c r="U41" s="161"/>
      <c r="V41" s="161"/>
      <c r="W41" s="161"/>
      <c r="X41" s="161" t="s">
        <v>1</v>
      </c>
      <c r="Y41" s="161"/>
      <c r="Z41" s="161"/>
      <c r="AA41" s="161"/>
      <c r="AB41" s="161"/>
      <c r="AC41" s="161" t="s">
        <v>1</v>
      </c>
      <c r="AD41" s="161"/>
      <c r="AE41" s="161"/>
      <c r="AF41" s="161"/>
      <c r="AG41" s="162"/>
      <c r="AH41" s="162" t="s">
        <v>1</v>
      </c>
      <c r="AI41" s="162"/>
      <c r="AJ41" s="162"/>
      <c r="AK41" s="161"/>
      <c r="AL41" s="162"/>
      <c r="AM41" s="162" t="s">
        <v>1</v>
      </c>
      <c r="AN41" s="162"/>
      <c r="AO41" s="162"/>
      <c r="AP41" s="162"/>
      <c r="AQ41" s="162"/>
      <c r="AR41" s="162" t="s">
        <v>1</v>
      </c>
      <c r="AS41" s="162"/>
      <c r="AT41" s="162"/>
      <c r="AU41" s="162"/>
      <c r="AV41" s="162"/>
      <c r="AW41" s="162" t="s">
        <v>1</v>
      </c>
      <c r="AX41" s="162"/>
      <c r="AY41" s="162"/>
      <c r="AZ41" s="162"/>
      <c r="BA41" s="163"/>
      <c r="BB41" s="163"/>
      <c r="BC41" s="163"/>
      <c r="BD41" s="163" t="s">
        <v>3</v>
      </c>
      <c r="BE41" s="170"/>
      <c r="BF41" s="163"/>
      <c r="BG41" s="163"/>
      <c r="BH41" s="163"/>
      <c r="BI41" s="163" t="s">
        <v>3</v>
      </c>
      <c r="BJ41" s="171"/>
      <c r="BK41" s="163"/>
      <c r="BL41" s="163"/>
      <c r="BM41" s="163"/>
      <c r="BN41" s="163" t="s">
        <v>3</v>
      </c>
      <c r="BO41" s="172"/>
      <c r="BP41" s="163"/>
      <c r="BQ41" s="163"/>
      <c r="BR41" s="163"/>
      <c r="BS41" s="163" t="s">
        <v>3</v>
      </c>
      <c r="BT41" s="173"/>
      <c r="BU41" s="163"/>
      <c r="BV41" s="163" t="s">
        <v>1</v>
      </c>
      <c r="BW41" s="163"/>
      <c r="BX41" s="163"/>
      <c r="BZ41" s="163"/>
      <c r="CA41" s="163"/>
      <c r="CB41" s="163"/>
      <c r="CC41" s="163"/>
    </row>
    <row r="42" spans="1:82" s="91" customFormat="1" ht="15" x14ac:dyDescent="0.2">
      <c r="A42" s="76">
        <f t="shared" si="1"/>
        <v>32</v>
      </c>
      <c r="B42" s="156" t="s">
        <v>12</v>
      </c>
      <c r="C42" s="157" t="s">
        <v>12</v>
      </c>
      <c r="D42" s="158" t="s">
        <v>24</v>
      </c>
      <c r="E42" s="168"/>
      <c r="F42" s="169"/>
      <c r="G42" s="161" t="s">
        <v>67</v>
      </c>
      <c r="H42" s="161" t="s">
        <v>657</v>
      </c>
      <c r="I42" s="161"/>
      <c r="J42" s="161"/>
      <c r="K42" s="161"/>
      <c r="L42" s="161"/>
      <c r="M42" s="161"/>
      <c r="N42" s="161" t="s">
        <v>1</v>
      </c>
      <c r="O42" s="161"/>
      <c r="P42" s="161"/>
      <c r="Q42" s="161"/>
      <c r="R42" s="161"/>
      <c r="S42" s="161" t="s">
        <v>1</v>
      </c>
      <c r="T42" s="161"/>
      <c r="U42" s="161"/>
      <c r="V42" s="161"/>
      <c r="W42" s="161"/>
      <c r="X42" s="161" t="s">
        <v>1</v>
      </c>
      <c r="Y42" s="161"/>
      <c r="Z42" s="161"/>
      <c r="AA42" s="161"/>
      <c r="AB42" s="161"/>
      <c r="AC42" s="161" t="s">
        <v>1</v>
      </c>
      <c r="AD42" s="161"/>
      <c r="AE42" s="161"/>
      <c r="AF42" s="161"/>
      <c r="AG42" s="162"/>
      <c r="AH42" s="162" t="s">
        <v>1</v>
      </c>
      <c r="AI42" s="162"/>
      <c r="AJ42" s="162"/>
      <c r="AK42" s="161"/>
      <c r="AL42" s="162"/>
      <c r="AM42" s="162"/>
      <c r="AN42" s="162"/>
      <c r="AO42" s="162" t="s">
        <v>3</v>
      </c>
      <c r="AP42" s="162"/>
      <c r="AQ42" s="162"/>
      <c r="AR42" s="162"/>
      <c r="AS42" s="162"/>
      <c r="AT42" s="162" t="s">
        <v>3</v>
      </c>
      <c r="AU42" s="162"/>
      <c r="AV42" s="162"/>
      <c r="AW42" s="162" t="s">
        <v>1</v>
      </c>
      <c r="AX42" s="162"/>
      <c r="AY42" s="162"/>
      <c r="AZ42" s="162"/>
      <c r="BA42" s="163"/>
      <c r="BB42" s="163" t="s">
        <v>1</v>
      </c>
      <c r="BC42" s="163"/>
      <c r="BD42" s="174"/>
      <c r="BE42" s="170"/>
      <c r="BF42" s="163"/>
      <c r="BG42" s="163" t="s">
        <v>1</v>
      </c>
      <c r="BH42" s="163"/>
      <c r="BI42" s="175"/>
      <c r="BJ42" s="171"/>
      <c r="BK42" s="163"/>
      <c r="BL42" s="163"/>
      <c r="BM42" s="163"/>
      <c r="BN42" s="163" t="s">
        <v>3</v>
      </c>
      <c r="BO42" s="172"/>
      <c r="BP42" s="163"/>
      <c r="BQ42" s="163"/>
      <c r="BR42" s="163"/>
      <c r="BS42" s="163" t="s">
        <v>3</v>
      </c>
      <c r="BT42" s="173"/>
      <c r="BU42" s="163"/>
      <c r="BV42" s="163"/>
      <c r="BW42" s="163" t="s">
        <v>2</v>
      </c>
      <c r="BX42" s="163"/>
      <c r="BZ42" s="163"/>
      <c r="CA42" s="163" t="s">
        <v>1</v>
      </c>
      <c r="CB42" s="163"/>
      <c r="CC42" s="163"/>
    </row>
    <row r="43" spans="1:82" s="91" customFormat="1" x14ac:dyDescent="0.2">
      <c r="A43" s="76">
        <f t="shared" si="1"/>
        <v>33</v>
      </c>
      <c r="B43" s="156" t="s">
        <v>12</v>
      </c>
      <c r="C43" s="157" t="s">
        <v>12</v>
      </c>
      <c r="D43" s="158" t="s">
        <v>26</v>
      </c>
      <c r="E43" s="168"/>
      <c r="F43" s="169"/>
      <c r="G43" s="161" t="s">
        <v>68</v>
      </c>
      <c r="H43" s="161" t="s">
        <v>657</v>
      </c>
      <c r="I43" s="161"/>
      <c r="J43" s="161"/>
      <c r="K43" s="161"/>
      <c r="L43" s="161"/>
      <c r="M43" s="161"/>
      <c r="N43" s="161" t="s">
        <v>1</v>
      </c>
      <c r="O43" s="161"/>
      <c r="P43" s="161"/>
      <c r="Q43" s="161"/>
      <c r="R43" s="161"/>
      <c r="S43" s="161" t="s">
        <v>1</v>
      </c>
      <c r="T43" s="161"/>
      <c r="U43" s="161"/>
      <c r="V43" s="161"/>
      <c r="W43" s="161"/>
      <c r="X43" s="161" t="s">
        <v>1</v>
      </c>
      <c r="Y43" s="161"/>
      <c r="Z43" s="161"/>
      <c r="AA43" s="161"/>
      <c r="AB43" s="161"/>
      <c r="AC43" s="161" t="s">
        <v>1</v>
      </c>
      <c r="AD43" s="161"/>
      <c r="AE43" s="161"/>
      <c r="AF43" s="161"/>
      <c r="AG43" s="162"/>
      <c r="AH43" s="162" t="s">
        <v>1</v>
      </c>
      <c r="AI43" s="162"/>
      <c r="AJ43" s="162"/>
      <c r="AK43" s="161"/>
      <c r="AL43" s="162"/>
      <c r="AM43" s="162" t="s">
        <v>1</v>
      </c>
      <c r="AN43" s="162"/>
      <c r="AO43" s="162"/>
      <c r="AP43" s="162"/>
      <c r="AQ43" s="162"/>
      <c r="AR43" s="162"/>
      <c r="AS43" s="162"/>
      <c r="AT43" s="162" t="s">
        <v>3</v>
      </c>
      <c r="AU43" s="162"/>
      <c r="AV43" s="162"/>
      <c r="AW43" s="162"/>
      <c r="AX43" s="162"/>
      <c r="AY43" s="162" t="s">
        <v>3</v>
      </c>
      <c r="AZ43" s="162"/>
      <c r="BA43" s="163"/>
      <c r="BB43" s="163"/>
      <c r="BC43" s="163"/>
      <c r="BD43" s="163" t="s">
        <v>3</v>
      </c>
      <c r="BE43" s="170"/>
      <c r="BF43" s="163"/>
      <c r="BG43" s="163"/>
      <c r="BH43" s="163"/>
      <c r="BI43" s="163" t="s">
        <v>3</v>
      </c>
      <c r="BJ43" s="171"/>
      <c r="BK43" s="163"/>
      <c r="BL43" s="163"/>
      <c r="BM43" s="163"/>
      <c r="BN43" s="163" t="s">
        <v>3</v>
      </c>
      <c r="BO43" s="172"/>
      <c r="BP43" s="163"/>
      <c r="BQ43" s="163"/>
      <c r="BR43" s="163"/>
      <c r="BS43" s="163" t="s">
        <v>3</v>
      </c>
      <c r="BT43" s="173"/>
      <c r="BU43" s="163"/>
      <c r="BV43" s="163"/>
      <c r="BW43" s="163"/>
      <c r="BX43" s="163" t="s">
        <v>3</v>
      </c>
      <c r="BZ43" s="163"/>
      <c r="CA43" s="163"/>
      <c r="CB43" s="163"/>
      <c r="CC43" s="163"/>
    </row>
    <row r="44" spans="1:82" s="91" customFormat="1" x14ac:dyDescent="0.2">
      <c r="A44" s="76">
        <f t="shared" si="1"/>
        <v>34</v>
      </c>
      <c r="B44" s="156" t="s">
        <v>12</v>
      </c>
      <c r="C44" s="157" t="s">
        <v>12</v>
      </c>
      <c r="D44" s="158" t="s">
        <v>28</v>
      </c>
      <c r="E44" s="168"/>
      <c r="F44" s="169"/>
      <c r="G44" s="161" t="s">
        <v>69</v>
      </c>
      <c r="H44" s="161" t="s">
        <v>657</v>
      </c>
      <c r="I44" s="161"/>
      <c r="J44" s="161"/>
      <c r="K44" s="161"/>
      <c r="L44" s="161"/>
      <c r="M44" s="161"/>
      <c r="N44" s="161"/>
      <c r="O44" s="161"/>
      <c r="P44" s="161" t="s">
        <v>3</v>
      </c>
      <c r="Q44" s="161"/>
      <c r="R44" s="161"/>
      <c r="S44" s="161"/>
      <c r="T44" s="161"/>
      <c r="U44" s="161" t="s">
        <v>3</v>
      </c>
      <c r="V44" s="161"/>
      <c r="W44" s="161"/>
      <c r="X44" s="161" t="s">
        <v>1</v>
      </c>
      <c r="Y44" s="161"/>
      <c r="Z44" s="161"/>
      <c r="AA44" s="161"/>
      <c r="AB44" s="161"/>
      <c r="AC44" s="161" t="s">
        <v>1</v>
      </c>
      <c r="AD44" s="161"/>
      <c r="AE44" s="161"/>
      <c r="AF44" s="161"/>
      <c r="AG44" s="162"/>
      <c r="AH44" s="162" t="s">
        <v>1</v>
      </c>
      <c r="AI44" s="162"/>
      <c r="AJ44" s="162"/>
      <c r="AK44" s="161"/>
      <c r="AL44" s="162"/>
      <c r="AM44" s="162"/>
      <c r="AN44" s="162"/>
      <c r="AO44" s="162" t="s">
        <v>3</v>
      </c>
      <c r="AP44" s="162"/>
      <c r="AQ44" s="162"/>
      <c r="AR44" s="162" t="s">
        <v>1</v>
      </c>
      <c r="AS44" s="162"/>
      <c r="AT44" s="162"/>
      <c r="AU44" s="162"/>
      <c r="AV44" s="162"/>
      <c r="AW44" s="162" t="s">
        <v>1</v>
      </c>
      <c r="AX44" s="162"/>
      <c r="AY44" s="162"/>
      <c r="AZ44" s="162"/>
      <c r="BA44" s="163"/>
      <c r="BB44" s="163" t="s">
        <v>1</v>
      </c>
      <c r="BC44" s="163"/>
      <c r="BD44" s="163"/>
      <c r="BE44" s="170"/>
      <c r="BF44" s="163"/>
      <c r="BG44" s="163" t="s">
        <v>1</v>
      </c>
      <c r="BH44" s="163"/>
      <c r="BI44" s="163"/>
      <c r="BJ44" s="171"/>
      <c r="BK44" s="163"/>
      <c r="BL44" s="163" t="s">
        <v>1</v>
      </c>
      <c r="BM44" s="163"/>
      <c r="BN44" s="163"/>
      <c r="BO44" s="172"/>
      <c r="BP44" s="163"/>
      <c r="BQ44" s="163"/>
      <c r="BR44" s="163"/>
      <c r="BS44" s="163" t="s">
        <v>3</v>
      </c>
      <c r="BT44" s="173"/>
      <c r="BU44" s="163"/>
      <c r="BV44" s="163" t="s">
        <v>1</v>
      </c>
      <c r="BW44" s="163"/>
      <c r="BX44" s="163"/>
      <c r="BZ44" s="163"/>
      <c r="CA44" s="163"/>
      <c r="CB44" s="163"/>
      <c r="CC44" s="163"/>
    </row>
    <row r="45" spans="1:82" s="91" customFormat="1" x14ac:dyDescent="0.2">
      <c r="A45" s="76">
        <f t="shared" si="1"/>
        <v>35</v>
      </c>
      <c r="B45" s="156" t="s">
        <v>12</v>
      </c>
      <c r="C45" s="157" t="s">
        <v>12</v>
      </c>
      <c r="D45" s="158" t="s">
        <v>30</v>
      </c>
      <c r="E45" s="168"/>
      <c r="F45" s="169"/>
      <c r="G45" s="161" t="s">
        <v>70</v>
      </c>
      <c r="H45" s="161" t="s">
        <v>0</v>
      </c>
      <c r="I45" s="161"/>
      <c r="J45" s="161"/>
      <c r="K45" s="161"/>
      <c r="L45" s="161"/>
      <c r="M45" s="161" t="s">
        <v>0</v>
      </c>
      <c r="N45" s="161"/>
      <c r="O45" s="161"/>
      <c r="P45" s="161"/>
      <c r="Q45" s="161"/>
      <c r="R45" s="161" t="s">
        <v>0</v>
      </c>
      <c r="S45" s="161"/>
      <c r="T45" s="161"/>
      <c r="U45" s="161"/>
      <c r="V45" s="161"/>
      <c r="W45" s="161" t="s">
        <v>0</v>
      </c>
      <c r="X45" s="161"/>
      <c r="Y45" s="161"/>
      <c r="Z45" s="161"/>
      <c r="AA45" s="161"/>
      <c r="AB45" s="161" t="s">
        <v>0</v>
      </c>
      <c r="AC45" s="161"/>
      <c r="AD45" s="161"/>
      <c r="AE45" s="161"/>
      <c r="AF45" s="161"/>
      <c r="AG45" s="162" t="s">
        <v>0</v>
      </c>
      <c r="AH45" s="162"/>
      <c r="AI45" s="162"/>
      <c r="AJ45" s="162"/>
      <c r="AK45" s="161"/>
      <c r="AL45" s="162"/>
      <c r="AM45" s="162" t="s">
        <v>1</v>
      </c>
      <c r="AN45" s="162"/>
      <c r="AO45" s="162"/>
      <c r="AP45" s="162"/>
      <c r="AQ45" s="162"/>
      <c r="AR45" s="162" t="s">
        <v>1</v>
      </c>
      <c r="AS45" s="162"/>
      <c r="AT45" s="162"/>
      <c r="AU45" s="162"/>
      <c r="AV45" s="162"/>
      <c r="AW45" s="162" t="s">
        <v>1</v>
      </c>
      <c r="AX45" s="162"/>
      <c r="AY45" s="162"/>
      <c r="AZ45" s="162"/>
      <c r="BA45" s="163"/>
      <c r="BB45" s="163"/>
      <c r="BC45" s="163" t="s">
        <v>2</v>
      </c>
      <c r="BD45" s="163"/>
      <c r="BE45" s="170"/>
      <c r="BF45" s="163"/>
      <c r="BG45" s="163"/>
      <c r="BH45" s="163" t="s">
        <v>2</v>
      </c>
      <c r="BI45" s="163"/>
      <c r="BJ45" s="171"/>
      <c r="BK45" s="163"/>
      <c r="BL45" s="163"/>
      <c r="BM45" s="163"/>
      <c r="BN45" s="163" t="s">
        <v>3</v>
      </c>
      <c r="BO45" s="172"/>
      <c r="BP45" s="163"/>
      <c r="BQ45" s="163" t="s">
        <v>1</v>
      </c>
      <c r="BR45" s="163"/>
      <c r="BS45" s="163"/>
      <c r="BT45" s="173"/>
      <c r="BU45" s="163"/>
      <c r="BV45" s="163"/>
      <c r="BW45" s="163"/>
      <c r="BX45" s="163" t="s">
        <v>3</v>
      </c>
      <c r="BZ45" s="163"/>
      <c r="CA45" s="163"/>
      <c r="CB45" s="163" t="s">
        <v>2</v>
      </c>
      <c r="CC45" s="163"/>
    </row>
    <row r="46" spans="1:82" s="91" customFormat="1" x14ac:dyDescent="0.2">
      <c r="A46" s="76">
        <f t="shared" si="1"/>
        <v>36</v>
      </c>
      <c r="B46" s="156" t="s">
        <v>12</v>
      </c>
      <c r="C46" s="157" t="s">
        <v>12</v>
      </c>
      <c r="D46" s="158" t="s">
        <v>32</v>
      </c>
      <c r="E46" s="168"/>
      <c r="F46" s="169"/>
      <c r="G46" s="161" t="s">
        <v>71</v>
      </c>
      <c r="H46" s="161" t="s">
        <v>657</v>
      </c>
      <c r="I46" s="161"/>
      <c r="J46" s="161"/>
      <c r="K46" s="161"/>
      <c r="L46" s="161"/>
      <c r="M46" s="161"/>
      <c r="N46" s="161" t="s">
        <v>1</v>
      </c>
      <c r="O46" s="161"/>
      <c r="P46" s="161"/>
      <c r="Q46" s="161"/>
      <c r="R46" s="161"/>
      <c r="S46" s="161" t="s">
        <v>1</v>
      </c>
      <c r="T46" s="161"/>
      <c r="U46" s="161"/>
      <c r="V46" s="161"/>
      <c r="W46" s="161"/>
      <c r="X46" s="161" t="s">
        <v>1</v>
      </c>
      <c r="Y46" s="161"/>
      <c r="Z46" s="161"/>
      <c r="AA46" s="161"/>
      <c r="AB46" s="161"/>
      <c r="AC46" s="161" t="s">
        <v>1</v>
      </c>
      <c r="AD46" s="161"/>
      <c r="AE46" s="161"/>
      <c r="AF46" s="161"/>
      <c r="AG46" s="162"/>
      <c r="AH46" s="162" t="s">
        <v>1</v>
      </c>
      <c r="AI46" s="162"/>
      <c r="AJ46" s="162"/>
      <c r="AK46" s="161"/>
      <c r="AL46" s="162"/>
      <c r="AM46" s="162" t="s">
        <v>1</v>
      </c>
      <c r="AN46" s="162"/>
      <c r="AO46" s="162"/>
      <c r="AP46" s="162"/>
      <c r="AQ46" s="162"/>
      <c r="AR46" s="162" t="s">
        <v>1</v>
      </c>
      <c r="AS46" s="162"/>
      <c r="AT46" s="162"/>
      <c r="AU46" s="162"/>
      <c r="AV46" s="162"/>
      <c r="AW46" s="162"/>
      <c r="AX46" s="162"/>
      <c r="AY46" s="162" t="s">
        <v>3</v>
      </c>
      <c r="AZ46" s="162"/>
      <c r="BA46" s="163"/>
      <c r="BB46" s="163" t="s">
        <v>1</v>
      </c>
      <c r="BC46" s="163"/>
      <c r="BD46" s="163"/>
      <c r="BE46" s="170"/>
      <c r="BF46" s="163"/>
      <c r="BG46" s="163" t="s">
        <v>1</v>
      </c>
      <c r="BH46" s="163"/>
      <c r="BI46" s="163"/>
      <c r="BJ46" s="171"/>
      <c r="BK46" s="163"/>
      <c r="BL46" s="163" t="s">
        <v>1</v>
      </c>
      <c r="BM46" s="163"/>
      <c r="BN46" s="163"/>
      <c r="BO46" s="172"/>
      <c r="BP46" s="163"/>
      <c r="BQ46" s="163" t="s">
        <v>1</v>
      </c>
      <c r="BR46" s="163"/>
      <c r="BS46" s="163"/>
      <c r="BT46" s="173"/>
      <c r="BU46" s="163"/>
      <c r="BV46" s="163"/>
      <c r="BW46" s="163"/>
      <c r="BX46" s="163" t="s">
        <v>3</v>
      </c>
      <c r="BZ46" s="163"/>
      <c r="CA46" s="163" t="s">
        <v>1</v>
      </c>
      <c r="CB46" s="163"/>
      <c r="CC46" s="163"/>
    </row>
    <row r="47" spans="1:82" s="91" customFormat="1" x14ac:dyDescent="0.2">
      <c r="A47" s="76">
        <f t="shared" si="1"/>
        <v>37</v>
      </c>
      <c r="B47" s="156" t="s">
        <v>12</v>
      </c>
      <c r="C47" s="157" t="s">
        <v>12</v>
      </c>
      <c r="D47" s="158" t="s">
        <v>34</v>
      </c>
      <c r="E47" s="168"/>
      <c r="F47" s="169"/>
      <c r="G47" s="161" t="s">
        <v>72</v>
      </c>
      <c r="H47" s="161" t="s">
        <v>0</v>
      </c>
      <c r="I47" s="161"/>
      <c r="J47" s="161"/>
      <c r="K47" s="161"/>
      <c r="L47" s="161"/>
      <c r="M47" s="161" t="s">
        <v>0</v>
      </c>
      <c r="N47" s="161"/>
      <c r="O47" s="161"/>
      <c r="P47" s="161"/>
      <c r="Q47" s="161"/>
      <c r="R47" s="161" t="s">
        <v>0</v>
      </c>
      <c r="S47" s="161"/>
      <c r="T47" s="161"/>
      <c r="U47" s="161"/>
      <c r="V47" s="161"/>
      <c r="W47" s="161" t="s">
        <v>0</v>
      </c>
      <c r="X47" s="161"/>
      <c r="Y47" s="161"/>
      <c r="Z47" s="161"/>
      <c r="AA47" s="161"/>
      <c r="AB47" s="161" t="s">
        <v>0</v>
      </c>
      <c r="AC47" s="161"/>
      <c r="AD47" s="161"/>
      <c r="AE47" s="161"/>
      <c r="AF47" s="161"/>
      <c r="AG47" s="162" t="s">
        <v>0</v>
      </c>
      <c r="AH47" s="162"/>
      <c r="AI47" s="162"/>
      <c r="AJ47" s="162"/>
      <c r="AK47" s="161"/>
      <c r="AL47" s="162"/>
      <c r="AM47" s="162" t="s">
        <v>1</v>
      </c>
      <c r="AN47" s="162"/>
      <c r="AO47" s="162"/>
      <c r="AP47" s="162"/>
      <c r="AQ47" s="162"/>
      <c r="AR47" s="162" t="s">
        <v>1</v>
      </c>
      <c r="AS47" s="162"/>
      <c r="AT47" s="162"/>
      <c r="AU47" s="162"/>
      <c r="AV47" s="162"/>
      <c r="AW47" s="162" t="s">
        <v>1</v>
      </c>
      <c r="AX47" s="162"/>
      <c r="AY47" s="162"/>
      <c r="AZ47" s="162"/>
      <c r="BA47" s="163"/>
      <c r="BB47" s="163" t="s">
        <v>1</v>
      </c>
      <c r="BC47" s="163"/>
      <c r="BD47" s="163"/>
      <c r="BE47" s="170"/>
      <c r="BF47" s="163"/>
      <c r="BG47" s="163" t="s">
        <v>1</v>
      </c>
      <c r="BH47" s="163"/>
      <c r="BI47" s="163"/>
      <c r="BJ47" s="171"/>
      <c r="BK47" s="163"/>
      <c r="BL47" s="163"/>
      <c r="BM47" s="163"/>
      <c r="BN47" s="163" t="s">
        <v>3</v>
      </c>
      <c r="BO47" s="172"/>
      <c r="BP47" s="163"/>
      <c r="BQ47" s="163"/>
      <c r="BR47" s="163"/>
      <c r="BS47" s="163" t="s">
        <v>3</v>
      </c>
      <c r="BT47" s="173"/>
      <c r="BU47" s="163"/>
      <c r="BV47" s="163"/>
      <c r="BW47" s="163"/>
      <c r="BX47" s="163" t="s">
        <v>3</v>
      </c>
      <c r="BZ47" s="163"/>
      <c r="CA47" s="163" t="s">
        <v>1</v>
      </c>
      <c r="CB47" s="163"/>
      <c r="CC47" s="163"/>
    </row>
    <row r="48" spans="1:82" s="91" customFormat="1" ht="15" x14ac:dyDescent="0.2">
      <c r="A48" s="76">
        <f t="shared" si="1"/>
        <v>38</v>
      </c>
      <c r="B48" s="156" t="s">
        <v>12</v>
      </c>
      <c r="C48" s="157" t="s">
        <v>12</v>
      </c>
      <c r="D48" s="158" t="s">
        <v>36</v>
      </c>
      <c r="E48" s="168"/>
      <c r="F48" s="169"/>
      <c r="G48" s="161" t="s">
        <v>73</v>
      </c>
      <c r="H48" s="161" t="s">
        <v>657</v>
      </c>
      <c r="I48" s="161"/>
      <c r="J48" s="161"/>
      <c r="K48" s="161"/>
      <c r="L48" s="161"/>
      <c r="M48" s="161" t="s">
        <v>0</v>
      </c>
      <c r="N48" s="161"/>
      <c r="O48" s="161"/>
      <c r="P48" s="161"/>
      <c r="Q48" s="161"/>
      <c r="R48" s="161" t="s">
        <v>0</v>
      </c>
      <c r="S48" s="161"/>
      <c r="T48" s="161"/>
      <c r="U48" s="161"/>
      <c r="V48" s="161"/>
      <c r="W48" s="161" t="s">
        <v>0</v>
      </c>
      <c r="X48" s="161"/>
      <c r="Y48" s="161"/>
      <c r="Z48" s="161"/>
      <c r="AA48" s="161"/>
      <c r="AB48" s="161"/>
      <c r="AC48" s="161" t="s">
        <v>1</v>
      </c>
      <c r="AD48" s="161"/>
      <c r="AE48" s="161"/>
      <c r="AF48" s="161"/>
      <c r="AG48" s="162"/>
      <c r="AH48" s="162" t="s">
        <v>1</v>
      </c>
      <c r="AI48" s="162"/>
      <c r="AJ48" s="162"/>
      <c r="AK48" s="161"/>
      <c r="AL48" s="162"/>
      <c r="AM48" s="162" t="s">
        <v>1</v>
      </c>
      <c r="AN48" s="162"/>
      <c r="AO48" s="162"/>
      <c r="AP48" s="162"/>
      <c r="AQ48" s="162"/>
      <c r="AR48" s="162" t="s">
        <v>1</v>
      </c>
      <c r="AS48" s="162"/>
      <c r="AT48" s="162"/>
      <c r="AU48" s="162"/>
      <c r="AV48" s="162"/>
      <c r="AW48" s="162" t="s">
        <v>1</v>
      </c>
      <c r="AX48" s="162"/>
      <c r="AY48" s="162"/>
      <c r="AZ48" s="162"/>
      <c r="BA48" s="163"/>
      <c r="BB48" s="174" t="s">
        <v>1</v>
      </c>
      <c r="BC48" s="163"/>
      <c r="BD48" s="163"/>
      <c r="BE48" s="170"/>
      <c r="BF48" s="163"/>
      <c r="BG48" s="175" t="s">
        <v>1</v>
      </c>
      <c r="BH48" s="163"/>
      <c r="BI48" s="163"/>
      <c r="BJ48" s="171"/>
      <c r="BK48" s="163"/>
      <c r="BL48" s="163"/>
      <c r="BM48" s="163"/>
      <c r="BN48" s="163" t="s">
        <v>3</v>
      </c>
      <c r="BO48" s="172"/>
      <c r="BP48" s="163"/>
      <c r="BQ48" s="163"/>
      <c r="BR48" s="163"/>
      <c r="BS48" s="163" t="s">
        <v>3</v>
      </c>
      <c r="BT48" s="173"/>
      <c r="BU48" s="163"/>
      <c r="BV48" s="163"/>
      <c r="BW48" s="163"/>
      <c r="BX48" s="163" t="s">
        <v>3</v>
      </c>
      <c r="BZ48" s="163"/>
      <c r="CA48" s="163" t="s">
        <v>1</v>
      </c>
      <c r="CB48" s="163"/>
      <c r="CC48" s="163"/>
    </row>
    <row r="49" spans="1:81" s="91" customFormat="1" x14ac:dyDescent="0.2">
      <c r="A49" s="76">
        <f t="shared" si="1"/>
        <v>39</v>
      </c>
      <c r="B49" s="156" t="s">
        <v>12</v>
      </c>
      <c r="C49" s="157" t="s">
        <v>12</v>
      </c>
      <c r="D49" s="158" t="s">
        <v>38</v>
      </c>
      <c r="E49" s="168"/>
      <c r="F49" s="169"/>
      <c r="G49" s="161" t="s">
        <v>74</v>
      </c>
      <c r="H49" s="161" t="s">
        <v>657</v>
      </c>
      <c r="I49" s="161"/>
      <c r="J49" s="161"/>
      <c r="K49" s="161"/>
      <c r="L49" s="161"/>
      <c r="M49" s="161" t="s">
        <v>0</v>
      </c>
      <c r="N49" s="161"/>
      <c r="O49" s="161"/>
      <c r="P49" s="161"/>
      <c r="Q49" s="161"/>
      <c r="R49" s="161" t="s">
        <v>0</v>
      </c>
      <c r="S49" s="161"/>
      <c r="T49" s="161"/>
      <c r="U49" s="161"/>
      <c r="V49" s="161"/>
      <c r="W49" s="161" t="s">
        <v>0</v>
      </c>
      <c r="X49" s="161"/>
      <c r="Y49" s="161"/>
      <c r="Z49" s="161"/>
      <c r="AA49" s="161"/>
      <c r="AB49" s="161"/>
      <c r="AC49" s="161" t="s">
        <v>1</v>
      </c>
      <c r="AD49" s="161"/>
      <c r="AE49" s="161"/>
      <c r="AF49" s="161"/>
      <c r="AG49" s="162" t="s">
        <v>0</v>
      </c>
      <c r="AH49" s="162"/>
      <c r="AI49" s="162"/>
      <c r="AJ49" s="162"/>
      <c r="AK49" s="161"/>
      <c r="AL49" s="162"/>
      <c r="AM49" s="162" t="s">
        <v>1</v>
      </c>
      <c r="AN49" s="162"/>
      <c r="AO49" s="162"/>
      <c r="AP49" s="162"/>
      <c r="AQ49" s="162"/>
      <c r="AR49" s="162" t="s">
        <v>1</v>
      </c>
      <c r="AS49" s="162"/>
      <c r="AT49" s="162"/>
      <c r="AU49" s="162"/>
      <c r="AV49" s="162"/>
      <c r="AW49" s="162" t="s">
        <v>1</v>
      </c>
      <c r="AX49" s="162"/>
      <c r="AY49" s="162"/>
      <c r="AZ49" s="162"/>
      <c r="BA49" s="163"/>
      <c r="BB49" s="163"/>
      <c r="BC49" s="163" t="s">
        <v>2</v>
      </c>
      <c r="BD49" s="163"/>
      <c r="BE49" s="170"/>
      <c r="BF49" s="163"/>
      <c r="BG49" s="163"/>
      <c r="BH49" s="163" t="s">
        <v>2</v>
      </c>
      <c r="BI49" s="163"/>
      <c r="BJ49" s="171"/>
      <c r="BK49" s="163"/>
      <c r="BL49" s="163" t="s">
        <v>1</v>
      </c>
      <c r="BM49" s="163"/>
      <c r="BN49" s="163"/>
      <c r="BO49" s="172"/>
      <c r="BP49" s="163"/>
      <c r="BQ49" s="163" t="s">
        <v>1</v>
      </c>
      <c r="BR49" s="163"/>
      <c r="BS49" s="163"/>
      <c r="BT49" s="173"/>
      <c r="BU49" s="163"/>
      <c r="BV49" s="163"/>
      <c r="BW49" s="163"/>
      <c r="BX49" s="163" t="s">
        <v>3</v>
      </c>
      <c r="BZ49" s="163"/>
      <c r="CA49" s="163"/>
      <c r="CB49" s="163"/>
      <c r="CC49" s="163"/>
    </row>
    <row r="50" spans="1:81" s="91" customFormat="1" x14ac:dyDescent="0.2">
      <c r="A50" s="76">
        <f t="shared" si="1"/>
        <v>40</v>
      </c>
      <c r="B50" s="156" t="s">
        <v>12</v>
      </c>
      <c r="C50" s="157" t="s">
        <v>12</v>
      </c>
      <c r="D50" s="158" t="s">
        <v>40</v>
      </c>
      <c r="E50" s="168"/>
      <c r="F50" s="169"/>
      <c r="G50" s="161" t="s">
        <v>75</v>
      </c>
      <c r="H50" s="161" t="s">
        <v>657</v>
      </c>
      <c r="I50" s="161" t="s">
        <v>1</v>
      </c>
      <c r="J50" s="161"/>
      <c r="K50" s="161"/>
      <c r="L50" s="161"/>
      <c r="M50" s="161"/>
      <c r="N50" s="161" t="s">
        <v>1</v>
      </c>
      <c r="O50" s="161"/>
      <c r="P50" s="161"/>
      <c r="Q50" s="161"/>
      <c r="R50" s="161"/>
      <c r="S50" s="161" t="s">
        <v>1</v>
      </c>
      <c r="T50" s="161"/>
      <c r="U50" s="161"/>
      <c r="V50" s="161"/>
      <c r="W50" s="161"/>
      <c r="X50" s="161" t="s">
        <v>1</v>
      </c>
      <c r="Y50" s="161"/>
      <c r="Z50" s="161"/>
      <c r="AA50" s="161"/>
      <c r="AB50" s="161"/>
      <c r="AC50" s="161" t="s">
        <v>1</v>
      </c>
      <c r="AD50" s="161"/>
      <c r="AE50" s="161"/>
      <c r="AF50" s="161"/>
      <c r="AG50" s="162" t="s">
        <v>0</v>
      </c>
      <c r="AH50" s="162"/>
      <c r="AI50" s="162"/>
      <c r="AJ50" s="162"/>
      <c r="AK50" s="161"/>
      <c r="AL50" s="162" t="s">
        <v>0</v>
      </c>
      <c r="AM50" s="162"/>
      <c r="AN50" s="162"/>
      <c r="AO50" s="162"/>
      <c r="AP50" s="162"/>
      <c r="AQ50" s="162" t="s">
        <v>0</v>
      </c>
      <c r="AR50" s="162"/>
      <c r="AS50" s="162"/>
      <c r="AT50" s="162"/>
      <c r="AU50" s="162"/>
      <c r="AV50" s="162" t="s">
        <v>0</v>
      </c>
      <c r="AW50" s="162"/>
      <c r="AX50" s="162"/>
      <c r="AY50" s="162"/>
      <c r="AZ50" s="162"/>
      <c r="BA50" s="163"/>
      <c r="BB50" s="163" t="s">
        <v>1</v>
      </c>
      <c r="BC50" s="163"/>
      <c r="BD50" s="163"/>
      <c r="BE50" s="170"/>
      <c r="BF50" s="163"/>
      <c r="BG50" s="163"/>
      <c r="BH50" s="163"/>
      <c r="BI50" s="163" t="s">
        <v>3</v>
      </c>
      <c r="BJ50" s="171"/>
      <c r="BK50" s="163"/>
      <c r="BL50" s="163"/>
      <c r="BM50" s="163"/>
      <c r="BN50" s="163" t="s">
        <v>3</v>
      </c>
      <c r="BO50" s="172"/>
      <c r="BP50" s="163"/>
      <c r="BQ50" s="163"/>
      <c r="BR50" s="163"/>
      <c r="BS50" s="163" t="s">
        <v>3</v>
      </c>
      <c r="BT50" s="173"/>
      <c r="BU50" s="163"/>
      <c r="BV50" s="163"/>
      <c r="BW50" s="163"/>
      <c r="BX50" s="163" t="s">
        <v>3</v>
      </c>
      <c r="BZ50" s="163"/>
      <c r="CA50" s="163" t="s">
        <v>1</v>
      </c>
      <c r="CB50" s="163"/>
      <c r="CC50" s="163"/>
    </row>
    <row r="51" spans="1:81" s="91" customFormat="1" x14ac:dyDescent="0.2">
      <c r="A51" s="76">
        <f t="shared" si="1"/>
        <v>41</v>
      </c>
      <c r="B51" s="156" t="s">
        <v>12</v>
      </c>
      <c r="C51" s="157" t="s">
        <v>12</v>
      </c>
      <c r="D51" s="158" t="s">
        <v>42</v>
      </c>
      <c r="E51" s="168"/>
      <c r="F51" s="169"/>
      <c r="G51" s="161" t="s">
        <v>76</v>
      </c>
      <c r="H51" s="161" t="s">
        <v>657</v>
      </c>
      <c r="I51" s="161"/>
      <c r="J51" s="161"/>
      <c r="K51" s="161"/>
      <c r="L51" s="161"/>
      <c r="M51" s="161"/>
      <c r="N51" s="161" t="s">
        <v>1</v>
      </c>
      <c r="O51" s="161"/>
      <c r="P51" s="161"/>
      <c r="Q51" s="161"/>
      <c r="R51" s="161" t="s">
        <v>0</v>
      </c>
      <c r="S51" s="161"/>
      <c r="T51" s="161"/>
      <c r="U51" s="161"/>
      <c r="V51" s="161"/>
      <c r="W51" s="161" t="s">
        <v>0</v>
      </c>
      <c r="X51" s="161"/>
      <c r="Y51" s="161"/>
      <c r="Z51" s="161"/>
      <c r="AA51" s="161"/>
      <c r="AB51" s="161"/>
      <c r="AC51" s="161" t="s">
        <v>1</v>
      </c>
      <c r="AD51" s="161"/>
      <c r="AE51" s="161"/>
      <c r="AF51" s="161"/>
      <c r="AG51" s="162" t="s">
        <v>0</v>
      </c>
      <c r="AH51" s="162"/>
      <c r="AI51" s="162"/>
      <c r="AJ51" s="162"/>
      <c r="AK51" s="161"/>
      <c r="AL51" s="162"/>
      <c r="AM51" s="162" t="s">
        <v>1</v>
      </c>
      <c r="AN51" s="162"/>
      <c r="AO51" s="162"/>
      <c r="AP51" s="162"/>
      <c r="AQ51" s="162"/>
      <c r="AR51" s="162" t="s">
        <v>1</v>
      </c>
      <c r="AS51" s="162"/>
      <c r="AT51" s="162"/>
      <c r="AU51" s="162"/>
      <c r="AV51" s="162"/>
      <c r="AW51" s="162" t="s">
        <v>1</v>
      </c>
      <c r="AX51" s="162"/>
      <c r="AY51" s="162"/>
      <c r="AZ51" s="162"/>
      <c r="BA51" s="163"/>
      <c r="BB51" s="163" t="s">
        <v>1</v>
      </c>
      <c r="BC51" s="163"/>
      <c r="BD51" s="163"/>
      <c r="BE51" s="170"/>
      <c r="BF51" s="163"/>
      <c r="BG51" s="163"/>
      <c r="BH51" s="163"/>
      <c r="BI51" s="163" t="s">
        <v>3</v>
      </c>
      <c r="BJ51" s="171"/>
      <c r="BK51" s="163"/>
      <c r="BL51" s="163"/>
      <c r="BM51" s="163"/>
      <c r="BN51" s="163" t="s">
        <v>3</v>
      </c>
      <c r="BO51" s="172"/>
      <c r="BP51" s="163"/>
      <c r="BQ51" s="163"/>
      <c r="BR51" s="163"/>
      <c r="BS51" s="163" t="s">
        <v>3</v>
      </c>
      <c r="BT51" s="173"/>
      <c r="BU51" s="163"/>
      <c r="BV51" s="163"/>
      <c r="BW51" s="163" t="s">
        <v>2</v>
      </c>
      <c r="BX51" s="163"/>
      <c r="BZ51" s="163"/>
      <c r="CA51" s="163"/>
      <c r="CB51" s="163" t="s">
        <v>2</v>
      </c>
      <c r="CC51" s="163"/>
    </row>
    <row r="52" spans="1:81" s="91" customFormat="1" ht="15" x14ac:dyDescent="0.2">
      <c r="A52" s="76">
        <f t="shared" si="1"/>
        <v>42</v>
      </c>
      <c r="B52" s="156" t="s">
        <v>12</v>
      </c>
      <c r="C52" s="157" t="s">
        <v>12</v>
      </c>
      <c r="D52" s="158" t="s">
        <v>44</v>
      </c>
      <c r="E52" s="168"/>
      <c r="F52" s="169"/>
      <c r="G52" s="161" t="s">
        <v>77</v>
      </c>
      <c r="H52" s="161" t="s">
        <v>0</v>
      </c>
      <c r="I52" s="161"/>
      <c r="J52" s="161"/>
      <c r="K52" s="161"/>
      <c r="L52" s="161"/>
      <c r="M52" s="161" t="s">
        <v>0</v>
      </c>
      <c r="N52" s="161"/>
      <c r="O52" s="161"/>
      <c r="P52" s="161"/>
      <c r="Q52" s="161"/>
      <c r="R52" s="161"/>
      <c r="S52" s="161" t="s">
        <v>1</v>
      </c>
      <c r="T52" s="161"/>
      <c r="U52" s="161"/>
      <c r="V52" s="161"/>
      <c r="W52" s="161" t="s">
        <v>657</v>
      </c>
      <c r="X52" s="161" t="s">
        <v>657</v>
      </c>
      <c r="Y52" s="161"/>
      <c r="Z52" s="161" t="s">
        <v>3</v>
      </c>
      <c r="AA52" s="161"/>
      <c r="AB52" s="161" t="s">
        <v>657</v>
      </c>
      <c r="AC52" s="161" t="s">
        <v>657</v>
      </c>
      <c r="AD52" s="161"/>
      <c r="AE52" s="161" t="s">
        <v>3</v>
      </c>
      <c r="AF52" s="161"/>
      <c r="AG52" s="162" t="s">
        <v>0</v>
      </c>
      <c r="AH52" s="162"/>
      <c r="AI52" s="162"/>
      <c r="AJ52" s="162"/>
      <c r="AK52" s="161"/>
      <c r="AL52" s="162"/>
      <c r="AM52" s="162" t="s">
        <v>1</v>
      </c>
      <c r="AN52" s="162"/>
      <c r="AO52" s="162"/>
      <c r="AP52" s="162"/>
      <c r="AQ52" s="162"/>
      <c r="AR52" s="162" t="s">
        <v>1</v>
      </c>
      <c r="AS52" s="162"/>
      <c r="AT52" s="162"/>
      <c r="AU52" s="162"/>
      <c r="AV52" s="162" t="s">
        <v>0</v>
      </c>
      <c r="AW52" s="162"/>
      <c r="AX52" s="162"/>
      <c r="AY52" s="162"/>
      <c r="AZ52" s="162"/>
      <c r="BA52" s="163"/>
      <c r="BB52" s="174" t="s">
        <v>1</v>
      </c>
      <c r="BC52" s="163"/>
      <c r="BD52" s="163"/>
      <c r="BE52" s="170"/>
      <c r="BF52" s="163"/>
      <c r="BG52" s="175" t="s">
        <v>1</v>
      </c>
      <c r="BH52" s="163"/>
      <c r="BI52" s="163"/>
      <c r="BJ52" s="171"/>
      <c r="BK52" s="163"/>
      <c r="BL52" s="163" t="s">
        <v>1</v>
      </c>
      <c r="BM52" s="163"/>
      <c r="BN52" s="163"/>
      <c r="BO52" s="172"/>
      <c r="BP52" s="163"/>
      <c r="BQ52" s="163" t="s">
        <v>1</v>
      </c>
      <c r="BR52" s="163"/>
      <c r="BS52" s="163"/>
      <c r="BT52" s="173"/>
      <c r="BU52" s="163"/>
      <c r="BV52" s="163"/>
      <c r="BW52" s="163"/>
      <c r="BX52" s="163" t="s">
        <v>3</v>
      </c>
      <c r="BZ52" s="163"/>
      <c r="CA52" s="163" t="s">
        <v>1</v>
      </c>
      <c r="CB52" s="163"/>
      <c r="CC52" s="163"/>
    </row>
    <row r="53" spans="1:81" s="91" customFormat="1" x14ac:dyDescent="0.2">
      <c r="A53" s="76">
        <f t="shared" si="1"/>
        <v>43</v>
      </c>
      <c r="B53" s="156" t="s">
        <v>12</v>
      </c>
      <c r="C53" s="157" t="s">
        <v>12</v>
      </c>
      <c r="D53" s="158" t="s">
        <v>46</v>
      </c>
      <c r="E53" s="168"/>
      <c r="F53" s="169"/>
      <c r="G53" s="161" t="s">
        <v>78</v>
      </c>
      <c r="H53" s="161" t="s">
        <v>657</v>
      </c>
      <c r="I53" s="161" t="s">
        <v>1</v>
      </c>
      <c r="J53" s="161"/>
      <c r="K53" s="161"/>
      <c r="L53" s="161"/>
      <c r="M53" s="161"/>
      <c r="N53" s="161"/>
      <c r="O53" s="161"/>
      <c r="P53" s="161" t="s">
        <v>3</v>
      </c>
      <c r="Q53" s="161"/>
      <c r="R53" s="161"/>
      <c r="S53" s="161" t="s">
        <v>1</v>
      </c>
      <c r="T53" s="161"/>
      <c r="U53" s="161"/>
      <c r="V53" s="161"/>
      <c r="W53" s="161"/>
      <c r="X53" s="161" t="s">
        <v>1</v>
      </c>
      <c r="Y53" s="161"/>
      <c r="Z53" s="161"/>
      <c r="AA53" s="161"/>
      <c r="AB53" s="161"/>
      <c r="AC53" s="161" t="s">
        <v>1</v>
      </c>
      <c r="AD53" s="161"/>
      <c r="AE53" s="161"/>
      <c r="AF53" s="161"/>
      <c r="AG53" s="162"/>
      <c r="AH53" s="162" t="s">
        <v>1</v>
      </c>
      <c r="AI53" s="162"/>
      <c r="AJ53" s="162"/>
      <c r="AK53" s="161"/>
      <c r="AL53" s="162"/>
      <c r="AM53" s="162"/>
      <c r="AN53" s="162"/>
      <c r="AO53" s="162" t="s">
        <v>3</v>
      </c>
      <c r="AP53" s="162"/>
      <c r="AQ53" s="162"/>
      <c r="AR53" s="162"/>
      <c r="AS53" s="162"/>
      <c r="AT53" s="162" t="s">
        <v>3</v>
      </c>
      <c r="AU53" s="162"/>
      <c r="AV53" s="162"/>
      <c r="AW53" s="162" t="s">
        <v>1</v>
      </c>
      <c r="AX53" s="162"/>
      <c r="AY53" s="162"/>
      <c r="AZ53" s="162"/>
      <c r="BA53" s="163"/>
      <c r="BB53" s="163" t="s">
        <v>1</v>
      </c>
      <c r="BC53" s="163"/>
      <c r="BD53" s="163"/>
      <c r="BE53" s="170"/>
      <c r="BF53" s="163"/>
      <c r="BG53" s="163" t="s">
        <v>1</v>
      </c>
      <c r="BH53" s="163"/>
      <c r="BI53" s="163"/>
      <c r="BJ53" s="171"/>
      <c r="BK53" s="163"/>
      <c r="BL53" s="163" t="s">
        <v>1</v>
      </c>
      <c r="BM53" s="163"/>
      <c r="BN53" s="163"/>
      <c r="BO53" s="172"/>
      <c r="BP53" s="163"/>
      <c r="BQ53" s="163" t="s">
        <v>1</v>
      </c>
      <c r="BR53" s="163"/>
      <c r="BS53" s="163"/>
      <c r="BT53" s="173"/>
      <c r="BU53" s="163"/>
      <c r="BV53" s="163"/>
      <c r="BW53" s="163"/>
      <c r="BX53" s="163" t="s">
        <v>3</v>
      </c>
      <c r="BZ53" s="163"/>
      <c r="CA53" s="163" t="s">
        <v>1</v>
      </c>
      <c r="CB53" s="163"/>
      <c r="CC53" s="163"/>
    </row>
    <row r="54" spans="1:81" s="91" customFormat="1" ht="15" x14ac:dyDescent="0.2">
      <c r="A54" s="76">
        <f t="shared" si="1"/>
        <v>44</v>
      </c>
      <c r="B54" s="156" t="s">
        <v>12</v>
      </c>
      <c r="C54" s="157" t="s">
        <v>12</v>
      </c>
      <c r="D54" s="158" t="s">
        <v>48</v>
      </c>
      <c r="E54" s="168"/>
      <c r="F54" s="169"/>
      <c r="G54" s="161" t="s">
        <v>79</v>
      </c>
      <c r="H54" s="161" t="s">
        <v>0</v>
      </c>
      <c r="I54" s="161"/>
      <c r="J54" s="161"/>
      <c r="K54" s="161"/>
      <c r="L54" s="161"/>
      <c r="M54" s="161" t="s">
        <v>0</v>
      </c>
      <c r="N54" s="161"/>
      <c r="O54" s="161"/>
      <c r="P54" s="161"/>
      <c r="Q54" s="161"/>
      <c r="R54" s="161"/>
      <c r="S54" s="161" t="s">
        <v>1</v>
      </c>
      <c r="T54" s="161"/>
      <c r="U54" s="161"/>
      <c r="V54" s="161"/>
      <c r="W54" s="161" t="s">
        <v>0</v>
      </c>
      <c r="X54" s="161"/>
      <c r="Y54" s="161"/>
      <c r="Z54" s="161"/>
      <c r="AA54" s="161"/>
      <c r="AB54" s="161"/>
      <c r="AC54" s="161" t="s">
        <v>1</v>
      </c>
      <c r="AD54" s="161"/>
      <c r="AE54" s="161"/>
      <c r="AF54" s="161"/>
      <c r="AG54" s="162" t="s">
        <v>0</v>
      </c>
      <c r="AH54" s="162"/>
      <c r="AI54" s="162"/>
      <c r="AJ54" s="162"/>
      <c r="AK54" s="161"/>
      <c r="AL54" s="162"/>
      <c r="AM54" s="162" t="s">
        <v>1</v>
      </c>
      <c r="AN54" s="162"/>
      <c r="AO54" s="162"/>
      <c r="AP54" s="162"/>
      <c r="AQ54" s="162"/>
      <c r="AR54" s="162"/>
      <c r="AS54" s="162"/>
      <c r="AT54" s="162" t="s">
        <v>3</v>
      </c>
      <c r="AU54" s="162"/>
      <c r="AV54" s="162"/>
      <c r="AW54" s="162" t="s">
        <v>1</v>
      </c>
      <c r="AX54" s="162"/>
      <c r="AY54" s="162"/>
      <c r="AZ54" s="162"/>
      <c r="BA54" s="163"/>
      <c r="BB54" s="174" t="s">
        <v>1</v>
      </c>
      <c r="BC54" s="163"/>
      <c r="BD54" s="163"/>
      <c r="BE54" s="170"/>
      <c r="BF54" s="163"/>
      <c r="BG54" s="175" t="s">
        <v>1</v>
      </c>
      <c r="BH54" s="163"/>
      <c r="BI54" s="163"/>
      <c r="BJ54" s="171"/>
      <c r="BK54" s="163"/>
      <c r="BL54" s="163" t="s">
        <v>1</v>
      </c>
      <c r="BM54" s="163"/>
      <c r="BN54" s="163"/>
      <c r="BO54" s="172"/>
      <c r="BP54" s="163"/>
      <c r="BQ54" s="163" t="s">
        <v>1</v>
      </c>
      <c r="BR54" s="163"/>
      <c r="BS54" s="163"/>
      <c r="BT54" s="173"/>
      <c r="BU54" s="163"/>
      <c r="BV54" s="163"/>
      <c r="BW54" s="163"/>
      <c r="BX54" s="163" t="s">
        <v>3</v>
      </c>
      <c r="BZ54" s="163"/>
      <c r="CA54" s="163" t="s">
        <v>1</v>
      </c>
      <c r="CB54" s="163"/>
      <c r="CC54" s="163"/>
    </row>
    <row r="55" spans="1:81" s="91" customFormat="1" x14ac:dyDescent="0.2">
      <c r="A55" s="76">
        <f t="shared" si="1"/>
        <v>45</v>
      </c>
      <c r="B55" s="156" t="s">
        <v>12</v>
      </c>
      <c r="C55" s="157" t="s">
        <v>12</v>
      </c>
      <c r="D55" s="158" t="s">
        <v>50</v>
      </c>
      <c r="E55" s="168"/>
      <c r="F55" s="169"/>
      <c r="G55" s="161" t="s">
        <v>80</v>
      </c>
      <c r="H55" s="161" t="s">
        <v>657</v>
      </c>
      <c r="I55" s="161" t="s">
        <v>1</v>
      </c>
      <c r="J55" s="161"/>
      <c r="K55" s="161"/>
      <c r="L55" s="161"/>
      <c r="M55" s="161"/>
      <c r="N55" s="161" t="s">
        <v>1</v>
      </c>
      <c r="O55" s="161"/>
      <c r="P55" s="161"/>
      <c r="Q55" s="161"/>
      <c r="R55" s="161"/>
      <c r="S55" s="161" t="s">
        <v>1</v>
      </c>
      <c r="T55" s="161"/>
      <c r="U55" s="161"/>
      <c r="V55" s="161"/>
      <c r="W55" s="161"/>
      <c r="X55" s="161" t="s">
        <v>1</v>
      </c>
      <c r="Y55" s="161"/>
      <c r="Z55" s="161"/>
      <c r="AA55" s="161"/>
      <c r="AB55" s="161"/>
      <c r="AC55" s="161" t="s">
        <v>1</v>
      </c>
      <c r="AD55" s="161"/>
      <c r="AE55" s="161"/>
      <c r="AF55" s="161"/>
      <c r="AG55" s="162"/>
      <c r="AH55" s="162" t="s">
        <v>1</v>
      </c>
      <c r="AI55" s="162"/>
      <c r="AJ55" s="162"/>
      <c r="AK55" s="161"/>
      <c r="AL55" s="162"/>
      <c r="AM55" s="162" t="s">
        <v>1</v>
      </c>
      <c r="AN55" s="162"/>
      <c r="AO55" s="162"/>
      <c r="AP55" s="162"/>
      <c r="AQ55" s="162"/>
      <c r="AR55" s="162" t="s">
        <v>1</v>
      </c>
      <c r="AS55" s="162"/>
      <c r="AT55" s="162"/>
      <c r="AU55" s="162"/>
      <c r="AV55" s="162"/>
      <c r="AW55" s="162" t="s">
        <v>1</v>
      </c>
      <c r="AX55" s="162"/>
      <c r="AY55" s="162"/>
      <c r="AZ55" s="162"/>
      <c r="BA55" s="163"/>
      <c r="BB55" s="163" t="s">
        <v>1</v>
      </c>
      <c r="BC55" s="163"/>
      <c r="BD55" s="163"/>
      <c r="BE55" s="170"/>
      <c r="BF55" s="163"/>
      <c r="BG55" s="163" t="s">
        <v>1</v>
      </c>
      <c r="BH55" s="163"/>
      <c r="BI55" s="163"/>
      <c r="BJ55" s="171"/>
      <c r="BK55" s="163"/>
      <c r="BL55" s="163"/>
      <c r="BM55" s="163"/>
      <c r="BN55" s="163" t="s">
        <v>3</v>
      </c>
      <c r="BO55" s="172"/>
      <c r="BP55" s="163"/>
      <c r="BQ55" s="163"/>
      <c r="BR55" s="163"/>
      <c r="BS55" s="163" t="s">
        <v>3</v>
      </c>
      <c r="BT55" s="173"/>
      <c r="BU55" s="163"/>
      <c r="BV55" s="163"/>
      <c r="BW55" s="163"/>
      <c r="BX55" s="163" t="s">
        <v>3</v>
      </c>
      <c r="BZ55" s="163"/>
      <c r="CA55" s="163" t="s">
        <v>1</v>
      </c>
      <c r="CB55" s="163"/>
      <c r="CC55" s="163"/>
    </row>
    <row r="56" spans="1:81" s="91" customFormat="1" x14ac:dyDescent="0.2">
      <c r="A56" s="76">
        <f t="shared" si="1"/>
        <v>46</v>
      </c>
      <c r="B56" s="156" t="s">
        <v>12</v>
      </c>
      <c r="C56" s="157" t="s">
        <v>12</v>
      </c>
      <c r="D56" s="158" t="s">
        <v>52</v>
      </c>
      <c r="E56" s="168"/>
      <c r="F56" s="169"/>
      <c r="G56" s="161" t="s">
        <v>81</v>
      </c>
      <c r="H56" s="161" t="s">
        <v>657</v>
      </c>
      <c r="I56" s="161"/>
      <c r="J56" s="161"/>
      <c r="K56" s="161"/>
      <c r="L56" s="161"/>
      <c r="M56" s="161"/>
      <c r="N56" s="161" t="s">
        <v>1</v>
      </c>
      <c r="O56" s="161"/>
      <c r="P56" s="161"/>
      <c r="Q56" s="161"/>
      <c r="R56" s="161" t="s">
        <v>0</v>
      </c>
      <c r="S56" s="161"/>
      <c r="T56" s="161"/>
      <c r="U56" s="161"/>
      <c r="V56" s="161"/>
      <c r="W56" s="161" t="s">
        <v>0</v>
      </c>
      <c r="X56" s="161"/>
      <c r="Y56" s="161"/>
      <c r="Z56" s="161"/>
      <c r="AA56" s="161"/>
      <c r="AB56" s="161"/>
      <c r="AC56" s="161" t="s">
        <v>1</v>
      </c>
      <c r="AD56" s="161"/>
      <c r="AE56" s="161"/>
      <c r="AF56" s="161"/>
      <c r="AG56" s="162" t="s">
        <v>0</v>
      </c>
      <c r="AH56" s="162"/>
      <c r="AI56" s="162"/>
      <c r="AJ56" s="162"/>
      <c r="AK56" s="161"/>
      <c r="AL56" s="162" t="s">
        <v>0</v>
      </c>
      <c r="AM56" s="162"/>
      <c r="AN56" s="162"/>
      <c r="AO56" s="162"/>
      <c r="AP56" s="162"/>
      <c r="AQ56" s="162"/>
      <c r="AR56" s="162" t="s">
        <v>1</v>
      </c>
      <c r="AS56" s="162"/>
      <c r="AT56" s="162"/>
      <c r="AU56" s="162"/>
      <c r="AV56" s="162"/>
      <c r="AW56" s="162" t="s">
        <v>1</v>
      </c>
      <c r="AX56" s="162"/>
      <c r="AY56" s="162"/>
      <c r="AZ56" s="162"/>
      <c r="BA56" s="163"/>
      <c r="BB56" s="163" t="s">
        <v>1</v>
      </c>
      <c r="BC56" s="163"/>
      <c r="BD56" s="163"/>
      <c r="BE56" s="170"/>
      <c r="BF56" s="163"/>
      <c r="BG56" s="163" t="s">
        <v>1</v>
      </c>
      <c r="BH56" s="163"/>
      <c r="BI56" s="163"/>
      <c r="BJ56" s="171"/>
      <c r="BK56" s="163"/>
      <c r="BL56" s="163" t="s">
        <v>1</v>
      </c>
      <c r="BM56" s="163"/>
      <c r="BN56" s="163"/>
      <c r="BO56" s="172"/>
      <c r="BP56" s="163"/>
      <c r="BQ56" s="163" t="s">
        <v>1</v>
      </c>
      <c r="BR56" s="163"/>
      <c r="BS56" s="163"/>
      <c r="BT56" s="173"/>
      <c r="BU56" s="163"/>
      <c r="BV56" s="163" t="s">
        <v>1</v>
      </c>
      <c r="BW56" s="163"/>
      <c r="BX56" s="163"/>
      <c r="BZ56" s="163"/>
      <c r="CA56" s="163"/>
      <c r="CB56" s="163" t="s">
        <v>2</v>
      </c>
      <c r="CC56" s="163"/>
    </row>
    <row r="57" spans="1:81" s="91" customFormat="1" x14ac:dyDescent="0.2">
      <c r="A57" s="76">
        <f t="shared" si="1"/>
        <v>47</v>
      </c>
      <c r="B57" s="156" t="s">
        <v>12</v>
      </c>
      <c r="C57" s="157" t="s">
        <v>12</v>
      </c>
      <c r="D57" s="158" t="s">
        <v>54</v>
      </c>
      <c r="E57" s="168"/>
      <c r="F57" s="169"/>
      <c r="G57" s="161" t="s">
        <v>82</v>
      </c>
      <c r="H57" s="161" t="s">
        <v>657</v>
      </c>
      <c r="I57" s="161"/>
      <c r="J57" s="161"/>
      <c r="K57" s="161"/>
      <c r="L57" s="161"/>
      <c r="M57" s="161"/>
      <c r="N57" s="161" t="s">
        <v>1</v>
      </c>
      <c r="O57" s="161"/>
      <c r="P57" s="161"/>
      <c r="Q57" s="161"/>
      <c r="R57" s="161"/>
      <c r="S57" s="161"/>
      <c r="T57" s="161"/>
      <c r="U57" s="161" t="s">
        <v>3</v>
      </c>
      <c r="V57" s="161"/>
      <c r="W57" s="161"/>
      <c r="X57" s="161"/>
      <c r="Y57" s="161"/>
      <c r="Z57" s="161" t="s">
        <v>3</v>
      </c>
      <c r="AA57" s="161"/>
      <c r="AB57" s="161"/>
      <c r="AC57" s="161"/>
      <c r="AD57" s="161"/>
      <c r="AE57" s="161" t="s">
        <v>3</v>
      </c>
      <c r="AF57" s="161"/>
      <c r="AG57" s="162"/>
      <c r="AH57" s="162"/>
      <c r="AI57" s="162"/>
      <c r="AJ57" s="162" t="s">
        <v>3</v>
      </c>
      <c r="AK57" s="161"/>
      <c r="AL57" s="162"/>
      <c r="AM57" s="162"/>
      <c r="AN57" s="162"/>
      <c r="AO57" s="162" t="s">
        <v>3</v>
      </c>
      <c r="AP57" s="162"/>
      <c r="AQ57" s="162"/>
      <c r="AR57" s="162"/>
      <c r="AS57" s="162"/>
      <c r="AT57" s="162" t="s">
        <v>3</v>
      </c>
      <c r="AU57" s="162"/>
      <c r="AV57" s="162"/>
      <c r="AW57" s="162"/>
      <c r="AX57" s="162"/>
      <c r="AY57" s="162" t="s">
        <v>3</v>
      </c>
      <c r="AZ57" s="162"/>
      <c r="BA57" s="163"/>
      <c r="BB57" s="163"/>
      <c r="BC57" s="163"/>
      <c r="BD57" s="163" t="s">
        <v>3</v>
      </c>
      <c r="BE57" s="170"/>
      <c r="BF57" s="163"/>
      <c r="BG57" s="163"/>
      <c r="BH57" s="163"/>
      <c r="BI57" s="163" t="s">
        <v>3</v>
      </c>
      <c r="BJ57" s="171"/>
      <c r="BK57" s="163"/>
      <c r="BL57" s="163"/>
      <c r="BM57" s="163"/>
      <c r="BN57" s="163" t="s">
        <v>3</v>
      </c>
      <c r="BO57" s="172"/>
      <c r="BP57" s="163"/>
      <c r="BQ57" s="163"/>
      <c r="BR57" s="163"/>
      <c r="BS57" s="163" t="s">
        <v>3</v>
      </c>
      <c r="BT57" s="173"/>
      <c r="BU57" s="163"/>
      <c r="BV57" s="163"/>
      <c r="BW57" s="163"/>
      <c r="BX57" s="163" t="s">
        <v>3</v>
      </c>
      <c r="BZ57" s="163"/>
      <c r="CA57" s="163"/>
      <c r="CB57" s="163"/>
      <c r="CC57" s="163"/>
    </row>
    <row r="58" spans="1:81" s="91" customFormat="1" x14ac:dyDescent="0.2">
      <c r="A58" s="76">
        <f t="shared" si="1"/>
        <v>48</v>
      </c>
      <c r="B58" s="156" t="s">
        <v>12</v>
      </c>
      <c r="C58" s="157" t="s">
        <v>12</v>
      </c>
      <c r="D58" s="158" t="s">
        <v>56</v>
      </c>
      <c r="E58" s="168"/>
      <c r="F58" s="169"/>
      <c r="G58" s="161" t="s">
        <v>83</v>
      </c>
      <c r="H58" s="161" t="s">
        <v>0</v>
      </c>
      <c r="I58" s="161"/>
      <c r="J58" s="161"/>
      <c r="K58" s="161"/>
      <c r="L58" s="161"/>
      <c r="M58" s="161" t="s">
        <v>0</v>
      </c>
      <c r="N58" s="161"/>
      <c r="O58" s="161"/>
      <c r="P58" s="161"/>
      <c r="Q58" s="161"/>
      <c r="R58" s="161" t="s">
        <v>0</v>
      </c>
      <c r="S58" s="161"/>
      <c r="T58" s="161"/>
      <c r="U58" s="161"/>
      <c r="V58" s="161"/>
      <c r="W58" s="161" t="s">
        <v>0</v>
      </c>
      <c r="X58" s="161"/>
      <c r="Y58" s="161"/>
      <c r="Z58" s="161"/>
      <c r="AA58" s="161"/>
      <c r="AB58" s="161"/>
      <c r="AC58" s="161" t="s">
        <v>1</v>
      </c>
      <c r="AD58" s="161"/>
      <c r="AE58" s="161"/>
      <c r="AF58" s="161"/>
      <c r="AG58" s="162" t="s">
        <v>0</v>
      </c>
      <c r="AH58" s="162"/>
      <c r="AI58" s="162"/>
      <c r="AJ58" s="162"/>
      <c r="AK58" s="161"/>
      <c r="AL58" s="162" t="s">
        <v>0</v>
      </c>
      <c r="AM58" s="162"/>
      <c r="AN58" s="162"/>
      <c r="AO58" s="162"/>
      <c r="AP58" s="162"/>
      <c r="AQ58" s="162" t="s">
        <v>0</v>
      </c>
      <c r="AR58" s="162"/>
      <c r="AS58" s="162"/>
      <c r="AT58" s="162"/>
      <c r="AU58" s="162"/>
      <c r="AV58" s="162" t="s">
        <v>0</v>
      </c>
      <c r="AW58" s="162"/>
      <c r="AX58" s="162"/>
      <c r="AY58" s="162"/>
      <c r="AZ58" s="162"/>
      <c r="BA58" s="163"/>
      <c r="BB58" s="163" t="s">
        <v>1</v>
      </c>
      <c r="BC58" s="163"/>
      <c r="BD58" s="163"/>
      <c r="BE58" s="170"/>
      <c r="BF58" s="163"/>
      <c r="BG58" s="163" t="s">
        <v>1</v>
      </c>
      <c r="BH58" s="163"/>
      <c r="BI58" s="163"/>
      <c r="BJ58" s="171"/>
      <c r="BK58" s="163"/>
      <c r="BL58" s="163" t="s">
        <v>1</v>
      </c>
      <c r="BM58" s="163"/>
      <c r="BN58" s="163"/>
      <c r="BO58" s="172"/>
      <c r="BP58" s="163"/>
      <c r="BQ58" s="163" t="s">
        <v>1</v>
      </c>
      <c r="BR58" s="163"/>
      <c r="BS58" s="163"/>
      <c r="BT58" s="173"/>
      <c r="BU58" s="163"/>
      <c r="BV58" s="163"/>
      <c r="BW58" s="163"/>
      <c r="BX58" s="163" t="s">
        <v>3</v>
      </c>
      <c r="BZ58" s="163"/>
      <c r="CA58" s="163" t="s">
        <v>1</v>
      </c>
      <c r="CB58" s="163"/>
      <c r="CC58" s="163"/>
    </row>
    <row r="59" spans="1:81" s="91" customFormat="1" x14ac:dyDescent="0.2">
      <c r="A59" s="76">
        <f t="shared" si="1"/>
        <v>49</v>
      </c>
      <c r="B59" s="156" t="s">
        <v>12</v>
      </c>
      <c r="C59" s="157" t="s">
        <v>12</v>
      </c>
      <c r="D59" s="158" t="s">
        <v>84</v>
      </c>
      <c r="E59" s="168"/>
      <c r="F59" s="169"/>
      <c r="G59" s="161" t="s">
        <v>85</v>
      </c>
      <c r="H59" s="161" t="s">
        <v>0</v>
      </c>
      <c r="I59" s="161"/>
      <c r="J59" s="161"/>
      <c r="K59" s="161"/>
      <c r="L59" s="161"/>
      <c r="M59" s="161" t="s">
        <v>0</v>
      </c>
      <c r="N59" s="161"/>
      <c r="O59" s="161"/>
      <c r="P59" s="161"/>
      <c r="Q59" s="161"/>
      <c r="R59" s="161"/>
      <c r="S59" s="161" t="s">
        <v>1</v>
      </c>
      <c r="T59" s="161"/>
      <c r="U59" s="161"/>
      <c r="V59" s="161"/>
      <c r="W59" s="161"/>
      <c r="X59" s="161" t="s">
        <v>1</v>
      </c>
      <c r="Y59" s="161"/>
      <c r="Z59" s="161"/>
      <c r="AA59" s="161"/>
      <c r="AB59" s="161"/>
      <c r="AC59" s="161" t="s">
        <v>1</v>
      </c>
      <c r="AD59" s="161"/>
      <c r="AE59" s="161"/>
      <c r="AF59" s="161"/>
      <c r="AG59" s="162" t="s">
        <v>0</v>
      </c>
      <c r="AH59" s="162"/>
      <c r="AI59" s="162"/>
      <c r="AJ59" s="162"/>
      <c r="AK59" s="161"/>
      <c r="AL59" s="162"/>
      <c r="AM59" s="162" t="s">
        <v>1</v>
      </c>
      <c r="AN59" s="162"/>
      <c r="AO59" s="162"/>
      <c r="AP59" s="162"/>
      <c r="AQ59" s="162"/>
      <c r="AR59" s="162" t="s">
        <v>1</v>
      </c>
      <c r="AS59" s="162"/>
      <c r="AT59" s="162"/>
      <c r="AU59" s="162"/>
      <c r="AV59" s="162"/>
      <c r="AW59" s="162" t="s">
        <v>1</v>
      </c>
      <c r="AX59" s="162"/>
      <c r="AY59" s="162"/>
      <c r="AZ59" s="162"/>
      <c r="BA59" s="163"/>
      <c r="BB59" s="163" t="s">
        <v>1</v>
      </c>
      <c r="BC59" s="163"/>
      <c r="BD59" s="163"/>
      <c r="BE59" s="170"/>
      <c r="BF59" s="163"/>
      <c r="BG59" s="163" t="s">
        <v>1</v>
      </c>
      <c r="BH59" s="163"/>
      <c r="BI59" s="163"/>
      <c r="BJ59" s="171"/>
      <c r="BK59" s="163"/>
      <c r="BL59" s="163" t="s">
        <v>1</v>
      </c>
      <c r="BM59" s="163"/>
      <c r="BN59" s="163"/>
      <c r="BO59" s="172"/>
      <c r="BP59" s="163"/>
      <c r="BQ59" s="163" t="s">
        <v>1</v>
      </c>
      <c r="BR59" s="163"/>
      <c r="BS59" s="163"/>
      <c r="BT59" s="173"/>
      <c r="BU59" s="163"/>
      <c r="BV59" s="163" t="s">
        <v>1</v>
      </c>
      <c r="BW59" s="163"/>
      <c r="BX59" s="163"/>
      <c r="BZ59" s="163"/>
      <c r="CA59" s="163" t="s">
        <v>1</v>
      </c>
      <c r="CB59" s="163"/>
      <c r="CC59" s="163"/>
    </row>
    <row r="60" spans="1:81" s="91" customFormat="1" x14ac:dyDescent="0.2">
      <c r="A60" s="76">
        <f t="shared" si="1"/>
        <v>50</v>
      </c>
      <c r="B60" s="156" t="s">
        <v>12</v>
      </c>
      <c r="C60" s="157" t="s">
        <v>12</v>
      </c>
      <c r="D60" s="158" t="s">
        <v>86</v>
      </c>
      <c r="E60" s="168"/>
      <c r="F60" s="169"/>
      <c r="G60" s="161" t="s">
        <v>87</v>
      </c>
      <c r="H60" s="161" t="s">
        <v>0</v>
      </c>
      <c r="I60" s="161"/>
      <c r="J60" s="161"/>
      <c r="K60" s="161"/>
      <c r="L60" s="161"/>
      <c r="M60" s="161" t="s">
        <v>0</v>
      </c>
      <c r="N60" s="161"/>
      <c r="O60" s="161"/>
      <c r="P60" s="161"/>
      <c r="Q60" s="161"/>
      <c r="R60" s="161" t="s">
        <v>0</v>
      </c>
      <c r="S60" s="161"/>
      <c r="T60" s="161"/>
      <c r="U60" s="161"/>
      <c r="V60" s="161"/>
      <c r="W60" s="161"/>
      <c r="X60" s="161"/>
      <c r="Y60" s="161"/>
      <c r="Z60" s="161" t="s">
        <v>3</v>
      </c>
      <c r="AA60" s="161"/>
      <c r="AB60" s="161"/>
      <c r="AC60" s="161" t="s">
        <v>1</v>
      </c>
      <c r="AD60" s="161"/>
      <c r="AE60" s="161"/>
      <c r="AF60" s="161"/>
      <c r="AG60" s="162"/>
      <c r="AH60" s="162" t="s">
        <v>1</v>
      </c>
      <c r="AI60" s="162"/>
      <c r="AJ60" s="162"/>
      <c r="AK60" s="161"/>
      <c r="AL60" s="162"/>
      <c r="AM60" s="162" t="s">
        <v>1</v>
      </c>
      <c r="AN60" s="162"/>
      <c r="AO60" s="162"/>
      <c r="AP60" s="162"/>
      <c r="AQ60" s="162"/>
      <c r="AR60" s="162" t="s">
        <v>1</v>
      </c>
      <c r="AS60" s="162"/>
      <c r="AT60" s="162"/>
      <c r="AU60" s="162"/>
      <c r="AV60" s="162"/>
      <c r="AW60" s="162" t="s">
        <v>1</v>
      </c>
      <c r="AX60" s="162"/>
      <c r="AY60" s="162"/>
      <c r="AZ60" s="162"/>
      <c r="BA60" s="163"/>
      <c r="BB60" s="163" t="s">
        <v>1</v>
      </c>
      <c r="BC60" s="163"/>
      <c r="BD60" s="163"/>
      <c r="BE60" s="170"/>
      <c r="BF60" s="163"/>
      <c r="BG60" s="163" t="s">
        <v>1</v>
      </c>
      <c r="BH60" s="163"/>
      <c r="BI60" s="163"/>
      <c r="BJ60" s="171"/>
      <c r="BK60" s="163"/>
      <c r="BL60" s="163" t="s">
        <v>1</v>
      </c>
      <c r="BM60" s="163"/>
      <c r="BN60" s="163"/>
      <c r="BO60" s="172"/>
      <c r="BP60" s="163"/>
      <c r="BQ60" s="163" t="s">
        <v>1</v>
      </c>
      <c r="BR60" s="163"/>
      <c r="BS60" s="163"/>
      <c r="BT60" s="173"/>
      <c r="BU60" s="163"/>
      <c r="BV60" s="163" t="s">
        <v>1</v>
      </c>
      <c r="BW60" s="163"/>
      <c r="BX60" s="163"/>
      <c r="BZ60" s="163"/>
      <c r="CA60" s="163"/>
      <c r="CB60" s="163"/>
      <c r="CC60" s="163"/>
    </row>
    <row r="61" spans="1:81" s="91" customFormat="1" x14ac:dyDescent="0.2">
      <c r="A61" s="76">
        <f t="shared" si="1"/>
        <v>51</v>
      </c>
      <c r="B61" s="156" t="s">
        <v>12</v>
      </c>
      <c r="C61" s="157" t="s">
        <v>12</v>
      </c>
      <c r="D61" s="158" t="s">
        <v>88</v>
      </c>
      <c r="E61" s="168"/>
      <c r="F61" s="169"/>
      <c r="G61" s="161" t="s">
        <v>722</v>
      </c>
      <c r="H61" s="161" t="s">
        <v>0</v>
      </c>
      <c r="I61" s="161"/>
      <c r="J61" s="161"/>
      <c r="K61" s="161"/>
      <c r="L61" s="161"/>
      <c r="M61" s="161" t="s">
        <v>0</v>
      </c>
      <c r="N61" s="161"/>
      <c r="O61" s="161"/>
      <c r="P61" s="161"/>
      <c r="Q61" s="161"/>
      <c r="R61" s="161"/>
      <c r="S61" s="161" t="s">
        <v>1</v>
      </c>
      <c r="T61" s="161"/>
      <c r="U61" s="161"/>
      <c r="V61" s="161"/>
      <c r="W61" s="161"/>
      <c r="X61" s="161" t="s">
        <v>1</v>
      </c>
      <c r="Y61" s="161"/>
      <c r="Z61" s="161"/>
      <c r="AA61" s="161"/>
      <c r="AB61" s="161"/>
      <c r="AC61" s="161" t="s">
        <v>1</v>
      </c>
      <c r="AD61" s="161"/>
      <c r="AE61" s="161"/>
      <c r="AF61" s="161"/>
      <c r="AG61" s="162"/>
      <c r="AH61" s="162"/>
      <c r="AI61" s="162"/>
      <c r="AJ61" s="162" t="s">
        <v>3</v>
      </c>
      <c r="AK61" s="161"/>
      <c r="AL61" s="162"/>
      <c r="AM61" s="162" t="s">
        <v>1</v>
      </c>
      <c r="AN61" s="162"/>
      <c r="AO61" s="162"/>
      <c r="AP61" s="162"/>
      <c r="AQ61" s="162"/>
      <c r="AR61" s="162" t="s">
        <v>1</v>
      </c>
      <c r="AS61" s="162"/>
      <c r="AT61" s="162"/>
      <c r="AU61" s="162"/>
      <c r="AV61" s="162"/>
      <c r="AW61" s="162"/>
      <c r="AX61" s="162"/>
      <c r="AY61" s="162" t="s">
        <v>3</v>
      </c>
      <c r="AZ61" s="162"/>
      <c r="BA61" s="163"/>
      <c r="BB61" s="163"/>
      <c r="BC61" s="163"/>
      <c r="BD61" s="163" t="s">
        <v>3</v>
      </c>
      <c r="BE61" s="170"/>
      <c r="BF61" s="163"/>
      <c r="BG61" s="163"/>
      <c r="BH61" s="163"/>
      <c r="BI61" s="163" t="s">
        <v>3</v>
      </c>
      <c r="BJ61" s="171"/>
      <c r="BK61" s="163"/>
      <c r="BL61" s="163"/>
      <c r="BM61" s="163"/>
      <c r="BN61" s="163" t="s">
        <v>3</v>
      </c>
      <c r="BO61" s="172"/>
      <c r="BP61" s="163"/>
      <c r="BQ61" s="163" t="s">
        <v>1</v>
      </c>
      <c r="BR61" s="163"/>
      <c r="BS61" s="163"/>
      <c r="BT61" s="173"/>
      <c r="BU61" s="163"/>
      <c r="BV61" s="163"/>
      <c r="BW61" s="163"/>
      <c r="BX61" s="163"/>
      <c r="BZ61" s="163"/>
      <c r="CA61" s="163"/>
      <c r="CB61" s="163"/>
      <c r="CC61" s="163"/>
    </row>
    <row r="62" spans="1:81" s="91" customFormat="1" x14ac:dyDescent="0.2">
      <c r="A62" s="76">
        <f t="shared" si="1"/>
        <v>52</v>
      </c>
      <c r="B62" s="156" t="s">
        <v>12</v>
      </c>
      <c r="C62" s="157" t="s">
        <v>12</v>
      </c>
      <c r="D62" s="158" t="s">
        <v>90</v>
      </c>
      <c r="E62" s="168"/>
      <c r="F62" s="169"/>
      <c r="G62" s="161" t="s">
        <v>91</v>
      </c>
      <c r="H62" s="161" t="s">
        <v>0</v>
      </c>
      <c r="I62" s="161"/>
      <c r="J62" s="161"/>
      <c r="K62" s="161"/>
      <c r="L62" s="161"/>
      <c r="M62" s="161"/>
      <c r="N62" s="161" t="s">
        <v>1</v>
      </c>
      <c r="O62" s="161"/>
      <c r="P62" s="161"/>
      <c r="Q62" s="161"/>
      <c r="R62" s="161" t="s">
        <v>0</v>
      </c>
      <c r="S62" s="161"/>
      <c r="T62" s="161"/>
      <c r="U62" s="161"/>
      <c r="V62" s="161"/>
      <c r="W62" s="161" t="s">
        <v>0</v>
      </c>
      <c r="X62" s="161"/>
      <c r="Y62" s="161"/>
      <c r="Z62" s="161"/>
      <c r="AA62" s="161"/>
      <c r="AB62" s="161" t="s">
        <v>0</v>
      </c>
      <c r="AC62" s="161"/>
      <c r="AD62" s="161"/>
      <c r="AE62" s="161"/>
      <c r="AF62" s="161"/>
      <c r="AG62" s="162" t="s">
        <v>0</v>
      </c>
      <c r="AH62" s="162"/>
      <c r="AI62" s="162"/>
      <c r="AJ62" s="162"/>
      <c r="AK62" s="161"/>
      <c r="AL62" s="162"/>
      <c r="AM62" s="162" t="s">
        <v>1</v>
      </c>
      <c r="AN62" s="162"/>
      <c r="AO62" s="162"/>
      <c r="AP62" s="162"/>
      <c r="AQ62" s="162"/>
      <c r="AR62" s="162" t="s">
        <v>1</v>
      </c>
      <c r="AS62" s="162"/>
      <c r="AT62" s="162"/>
      <c r="AU62" s="162"/>
      <c r="AV62" s="162"/>
      <c r="AW62" s="162"/>
      <c r="AX62" s="162"/>
      <c r="AY62" s="162" t="s">
        <v>3</v>
      </c>
      <c r="AZ62" s="162"/>
      <c r="BA62" s="163"/>
      <c r="BB62" s="163"/>
      <c r="BC62" s="163"/>
      <c r="BD62" s="163" t="s">
        <v>3</v>
      </c>
      <c r="BE62" s="170"/>
      <c r="BF62" s="163"/>
      <c r="BG62" s="163"/>
      <c r="BH62" s="163"/>
      <c r="BI62" s="163"/>
      <c r="BJ62" s="171"/>
      <c r="BK62" s="163"/>
      <c r="BL62" s="163"/>
      <c r="BM62" s="163"/>
      <c r="BN62" s="163"/>
      <c r="BO62" s="172"/>
      <c r="BP62" s="163"/>
      <c r="BQ62" s="163"/>
      <c r="BR62" s="163"/>
      <c r="BS62" s="163"/>
      <c r="BT62" s="173"/>
      <c r="BU62" s="163"/>
      <c r="BV62" s="163"/>
      <c r="BW62" s="163"/>
      <c r="BX62" s="163"/>
      <c r="BZ62" s="163"/>
      <c r="CA62" s="163"/>
      <c r="CB62" s="163"/>
      <c r="CC62" s="163"/>
    </row>
    <row r="63" spans="1:81" s="91" customFormat="1" x14ac:dyDescent="0.2">
      <c r="A63" s="76">
        <f t="shared" si="1"/>
        <v>53</v>
      </c>
      <c r="B63" s="156" t="s">
        <v>12</v>
      </c>
      <c r="C63" s="157" t="s">
        <v>12</v>
      </c>
      <c r="D63" s="158" t="s">
        <v>92</v>
      </c>
      <c r="E63" s="168"/>
      <c r="F63" s="169"/>
      <c r="G63" s="161" t="s">
        <v>93</v>
      </c>
      <c r="H63" s="161" t="s">
        <v>0</v>
      </c>
      <c r="I63" s="161"/>
      <c r="J63" s="161"/>
      <c r="K63" s="161"/>
      <c r="L63" s="161"/>
      <c r="M63" s="161" t="s">
        <v>0</v>
      </c>
      <c r="N63" s="161"/>
      <c r="O63" s="161"/>
      <c r="P63" s="161"/>
      <c r="Q63" s="161"/>
      <c r="R63" s="161" t="s">
        <v>0</v>
      </c>
      <c r="S63" s="161"/>
      <c r="T63" s="161"/>
      <c r="U63" s="161"/>
      <c r="V63" s="161"/>
      <c r="W63" s="161" t="s">
        <v>0</v>
      </c>
      <c r="X63" s="161" t="s">
        <v>657</v>
      </c>
      <c r="Y63" s="161"/>
      <c r="Z63" s="161"/>
      <c r="AA63" s="161"/>
      <c r="AB63" s="161" t="s">
        <v>0</v>
      </c>
      <c r="AC63" s="161" t="s">
        <v>657</v>
      </c>
      <c r="AD63" s="161"/>
      <c r="AE63" s="161"/>
      <c r="AF63" s="161"/>
      <c r="AG63" s="162" t="s">
        <v>0</v>
      </c>
      <c r="AH63" s="162"/>
      <c r="AI63" s="162"/>
      <c r="AJ63" s="162"/>
      <c r="AK63" s="161"/>
      <c r="AL63" s="162" t="s">
        <v>0</v>
      </c>
      <c r="AM63" s="162"/>
      <c r="AN63" s="162"/>
      <c r="AO63" s="162"/>
      <c r="AP63" s="162"/>
      <c r="AQ63" s="162"/>
      <c r="AR63" s="162" t="s">
        <v>1</v>
      </c>
      <c r="AS63" s="162"/>
      <c r="AT63" s="162"/>
      <c r="AU63" s="162"/>
      <c r="AV63" s="162"/>
      <c r="AW63" s="162" t="s">
        <v>1</v>
      </c>
      <c r="AX63" s="162"/>
      <c r="AY63" s="162"/>
      <c r="AZ63" s="162"/>
      <c r="BA63" s="163"/>
      <c r="BB63" s="163" t="s">
        <v>1</v>
      </c>
      <c r="BC63" s="163"/>
      <c r="BD63" s="163"/>
      <c r="BE63" s="170"/>
      <c r="BF63" s="163"/>
      <c r="BG63" s="163"/>
      <c r="BH63" s="163"/>
      <c r="BI63" s="163"/>
      <c r="BJ63" s="171"/>
      <c r="BK63" s="163"/>
      <c r="BL63" s="163"/>
      <c r="BM63" s="163"/>
      <c r="BN63" s="163"/>
      <c r="BO63" s="172"/>
      <c r="BP63" s="163"/>
      <c r="BQ63" s="163"/>
      <c r="BR63" s="163"/>
      <c r="BS63" s="163"/>
      <c r="BT63" s="173"/>
      <c r="BU63" s="163"/>
      <c r="BV63" s="163"/>
      <c r="BW63" s="163"/>
      <c r="BX63" s="163"/>
      <c r="BZ63" s="163"/>
      <c r="CA63" s="163"/>
      <c r="CB63" s="163"/>
      <c r="CC63" s="163"/>
    </row>
    <row r="64" spans="1:81" s="91" customFormat="1" x14ac:dyDescent="0.2">
      <c r="A64" s="76">
        <f t="shared" si="1"/>
        <v>54</v>
      </c>
      <c r="B64" s="156" t="s">
        <v>12</v>
      </c>
      <c r="C64" s="157" t="s">
        <v>12</v>
      </c>
      <c r="D64" s="158" t="s">
        <v>94</v>
      </c>
      <c r="E64" s="168"/>
      <c r="F64" s="169"/>
      <c r="G64" s="161" t="s">
        <v>95</v>
      </c>
      <c r="H64" s="161" t="s">
        <v>0</v>
      </c>
      <c r="I64" s="161"/>
      <c r="J64" s="161"/>
      <c r="K64" s="161"/>
      <c r="L64" s="161"/>
      <c r="M64" s="161" t="s">
        <v>0</v>
      </c>
      <c r="N64" s="161"/>
      <c r="O64" s="161"/>
      <c r="P64" s="161"/>
      <c r="Q64" s="161"/>
      <c r="R64" s="161" t="s">
        <v>0</v>
      </c>
      <c r="S64" s="161"/>
      <c r="T64" s="161"/>
      <c r="U64" s="161"/>
      <c r="V64" s="161"/>
      <c r="W64" s="161"/>
      <c r="X64" s="161" t="s">
        <v>1</v>
      </c>
      <c r="Y64" s="161"/>
      <c r="Z64" s="161"/>
      <c r="AA64" s="161"/>
      <c r="AB64" s="161"/>
      <c r="AC64" s="161" t="s">
        <v>1</v>
      </c>
      <c r="AD64" s="161"/>
      <c r="AE64" s="161"/>
      <c r="AF64" s="161"/>
      <c r="AG64" s="162"/>
      <c r="AH64" s="162" t="s">
        <v>1</v>
      </c>
      <c r="AI64" s="162"/>
      <c r="AJ64" s="162"/>
      <c r="AK64" s="161"/>
      <c r="AL64" s="162"/>
      <c r="AM64" s="162" t="s">
        <v>1</v>
      </c>
      <c r="AN64" s="162"/>
      <c r="AO64" s="162"/>
      <c r="AP64" s="162"/>
      <c r="AQ64" s="162"/>
      <c r="AR64" s="162" t="s">
        <v>1</v>
      </c>
      <c r="AS64" s="162"/>
      <c r="AT64" s="162"/>
      <c r="AU64" s="162"/>
      <c r="AV64" s="162"/>
      <c r="AW64" s="162" t="s">
        <v>1</v>
      </c>
      <c r="AX64" s="162"/>
      <c r="AY64" s="162"/>
      <c r="AZ64" s="162"/>
      <c r="BA64" s="163"/>
      <c r="BB64" s="163"/>
      <c r="BC64" s="163"/>
      <c r="BD64" s="163" t="s">
        <v>3</v>
      </c>
      <c r="BE64" s="170"/>
      <c r="BF64" s="163"/>
      <c r="BG64" s="163"/>
      <c r="BH64" s="163"/>
      <c r="BI64" s="163" t="s">
        <v>3</v>
      </c>
      <c r="BJ64" s="171"/>
      <c r="BK64" s="163"/>
      <c r="BL64" s="163"/>
      <c r="BM64" s="163"/>
      <c r="BN64" s="163"/>
      <c r="BO64" s="172"/>
      <c r="BP64" s="163"/>
      <c r="BQ64" s="163"/>
      <c r="BR64" s="163"/>
      <c r="BS64" s="163"/>
      <c r="BT64" s="173"/>
      <c r="BU64" s="163"/>
      <c r="BV64" s="163"/>
      <c r="BW64" s="163"/>
      <c r="BX64" s="163"/>
      <c r="BZ64" s="163"/>
      <c r="CA64" s="163"/>
      <c r="CB64" s="163"/>
      <c r="CC64" s="163"/>
    </row>
    <row r="65" spans="1:82" s="91" customFormat="1" x14ac:dyDescent="0.2">
      <c r="A65" s="76">
        <f t="shared" si="1"/>
        <v>55</v>
      </c>
      <c r="B65" s="156" t="s">
        <v>12</v>
      </c>
      <c r="C65" s="157" t="s">
        <v>12</v>
      </c>
      <c r="D65" s="158" t="s">
        <v>96</v>
      </c>
      <c r="E65" s="168"/>
      <c r="F65" s="169"/>
      <c r="G65" s="176" t="s">
        <v>97</v>
      </c>
      <c r="H65" s="176" t="s">
        <v>0</v>
      </c>
      <c r="I65" s="176"/>
      <c r="J65" s="176"/>
      <c r="K65" s="176"/>
      <c r="L65" s="176"/>
      <c r="M65" s="176"/>
      <c r="N65" s="176" t="s">
        <v>1</v>
      </c>
      <c r="O65" s="176"/>
      <c r="P65" s="176"/>
      <c r="Q65" s="176"/>
      <c r="R65" s="176"/>
      <c r="S65" s="176" t="s">
        <v>1</v>
      </c>
      <c r="T65" s="176"/>
      <c r="U65" s="176"/>
      <c r="V65" s="176"/>
      <c r="W65" s="176"/>
      <c r="X65" s="176" t="s">
        <v>1</v>
      </c>
      <c r="Y65" s="176"/>
      <c r="Z65" s="176"/>
      <c r="AA65" s="176"/>
      <c r="AB65" s="176"/>
      <c r="AC65" s="176" t="s">
        <v>1</v>
      </c>
      <c r="AD65" s="176"/>
      <c r="AE65" s="176"/>
      <c r="AF65" s="176"/>
      <c r="AG65" s="177"/>
      <c r="AH65" s="177" t="s">
        <v>1</v>
      </c>
      <c r="AI65" s="177"/>
      <c r="AJ65" s="177"/>
      <c r="AK65" s="176"/>
      <c r="AL65" s="177"/>
      <c r="AM65" s="177"/>
      <c r="AN65" s="177"/>
      <c r="AO65" s="177" t="s">
        <v>3</v>
      </c>
      <c r="AP65" s="177"/>
      <c r="AQ65" s="162"/>
      <c r="AR65" s="162"/>
      <c r="AS65" s="162"/>
      <c r="AT65" s="162" t="s">
        <v>3</v>
      </c>
      <c r="AU65" s="162"/>
      <c r="AV65" s="162"/>
      <c r="AW65" s="162"/>
      <c r="AX65" s="162"/>
      <c r="AY65" s="162" t="s">
        <v>3</v>
      </c>
      <c r="AZ65" s="162"/>
      <c r="BA65" s="163"/>
      <c r="BB65" s="163"/>
      <c r="BC65" s="163"/>
      <c r="BD65" s="163" t="s">
        <v>3</v>
      </c>
      <c r="BE65" s="170"/>
      <c r="BF65" s="163"/>
      <c r="BG65" s="163"/>
      <c r="BH65" s="163"/>
      <c r="BI65" s="163" t="s">
        <v>3</v>
      </c>
      <c r="BJ65" s="171"/>
      <c r="BK65" s="163"/>
      <c r="BL65" s="163"/>
      <c r="BM65" s="163"/>
      <c r="BN65" s="163"/>
      <c r="BO65" s="172"/>
      <c r="BP65" s="163"/>
      <c r="BQ65" s="163"/>
      <c r="BR65" s="163"/>
      <c r="BS65" s="163"/>
      <c r="BT65" s="173"/>
      <c r="BU65" s="163"/>
      <c r="BV65" s="163"/>
      <c r="BW65" s="163"/>
      <c r="BX65" s="163"/>
      <c r="BZ65" s="163"/>
      <c r="CA65" s="163"/>
      <c r="CB65" s="163"/>
      <c r="CC65" s="163"/>
    </row>
    <row r="66" spans="1:82" s="91" customFormat="1" x14ac:dyDescent="0.2">
      <c r="A66" s="76">
        <f t="shared" si="1"/>
        <v>56</v>
      </c>
      <c r="B66" s="156" t="s">
        <v>12</v>
      </c>
      <c r="C66" s="157" t="s">
        <v>12</v>
      </c>
      <c r="D66" s="158" t="s">
        <v>290</v>
      </c>
      <c r="E66" s="168"/>
      <c r="F66" s="169"/>
      <c r="G66" s="178" t="s">
        <v>651</v>
      </c>
      <c r="H66" s="178" t="s">
        <v>657</v>
      </c>
      <c r="I66" s="178"/>
      <c r="J66" s="178"/>
      <c r="K66" s="178"/>
      <c r="L66" s="178"/>
      <c r="M66" s="178"/>
      <c r="N66" s="178" t="s">
        <v>1</v>
      </c>
      <c r="O66" s="178"/>
      <c r="P66" s="178"/>
      <c r="Q66" s="178"/>
      <c r="R66" s="178"/>
      <c r="S66" s="178" t="s">
        <v>1</v>
      </c>
      <c r="T66" s="178"/>
      <c r="U66" s="178"/>
      <c r="V66" s="178"/>
      <c r="W66" s="178"/>
      <c r="X66" s="178" t="s">
        <v>1</v>
      </c>
      <c r="Y66" s="178"/>
      <c r="Z66" s="178"/>
      <c r="AA66" s="178"/>
      <c r="AB66" s="178"/>
      <c r="AC66" s="178" t="s">
        <v>1</v>
      </c>
      <c r="AD66" s="178"/>
      <c r="AE66" s="178"/>
      <c r="AF66" s="178"/>
      <c r="AG66" s="179"/>
      <c r="AH66" s="179" t="s">
        <v>1</v>
      </c>
      <c r="AI66" s="179"/>
      <c r="AJ66" s="179"/>
      <c r="AK66" s="178"/>
      <c r="AL66" s="179"/>
      <c r="AM66" s="179"/>
      <c r="AN66" s="179"/>
      <c r="AO66" s="179" t="s">
        <v>3</v>
      </c>
      <c r="AP66" s="179"/>
      <c r="AQ66" s="162"/>
      <c r="AR66" s="162"/>
      <c r="AS66" s="162"/>
      <c r="AT66" s="162" t="s">
        <v>3</v>
      </c>
      <c r="AU66" s="162"/>
      <c r="AV66" s="162"/>
      <c r="AW66" s="162"/>
      <c r="AX66" s="162"/>
      <c r="AY66" s="162" t="s">
        <v>3</v>
      </c>
      <c r="AZ66" s="162"/>
      <c r="BA66" s="163"/>
      <c r="BB66" s="163"/>
      <c r="BC66" s="163"/>
      <c r="BD66" s="163" t="s">
        <v>3</v>
      </c>
      <c r="BE66" s="170"/>
      <c r="BF66" s="163"/>
      <c r="BG66" s="163"/>
      <c r="BH66" s="163"/>
      <c r="BI66" s="163"/>
      <c r="BJ66" s="171"/>
      <c r="BK66" s="163"/>
      <c r="BL66" s="163"/>
      <c r="BM66" s="163"/>
      <c r="BN66" s="163"/>
      <c r="BO66" s="172"/>
      <c r="BP66" s="163"/>
      <c r="BQ66" s="163"/>
      <c r="BR66" s="163"/>
      <c r="BS66" s="163"/>
      <c r="BT66" s="173"/>
      <c r="BU66" s="163"/>
      <c r="BV66" s="163"/>
      <c r="BW66" s="163"/>
      <c r="BX66" s="163"/>
      <c r="BZ66" s="163"/>
      <c r="CA66" s="163"/>
      <c r="CB66" s="163"/>
      <c r="CC66" s="163"/>
    </row>
    <row r="67" spans="1:82" s="91" customFormat="1" x14ac:dyDescent="0.2">
      <c r="A67" s="76">
        <f t="shared" si="1"/>
        <v>57</v>
      </c>
      <c r="B67" s="156" t="s">
        <v>12</v>
      </c>
      <c r="C67" s="157" t="s">
        <v>12</v>
      </c>
      <c r="D67" s="158" t="s">
        <v>292</v>
      </c>
      <c r="E67" s="168"/>
      <c r="F67" s="169"/>
      <c r="G67" s="178" t="s">
        <v>652</v>
      </c>
      <c r="H67" s="178" t="s">
        <v>657</v>
      </c>
      <c r="I67" s="178" t="s">
        <v>1</v>
      </c>
      <c r="J67" s="178"/>
      <c r="K67" s="178"/>
      <c r="L67" s="178"/>
      <c r="M67" s="178"/>
      <c r="N67" s="178"/>
      <c r="O67" s="178"/>
      <c r="P67" s="178" t="s">
        <v>3</v>
      </c>
      <c r="Q67" s="178"/>
      <c r="R67" s="178"/>
      <c r="S67" s="178"/>
      <c r="T67" s="178"/>
      <c r="U67" s="178" t="s">
        <v>3</v>
      </c>
      <c r="V67" s="178"/>
      <c r="W67" s="178"/>
      <c r="X67" s="178"/>
      <c r="Y67" s="178"/>
      <c r="Z67" s="178" t="s">
        <v>3</v>
      </c>
      <c r="AA67" s="178"/>
      <c r="AB67" s="178"/>
      <c r="AC67" s="178" t="s">
        <v>1</v>
      </c>
      <c r="AD67" s="178"/>
      <c r="AE67" s="178"/>
      <c r="AF67" s="178"/>
      <c r="AG67" s="179"/>
      <c r="AH67" s="179"/>
      <c r="AI67" s="179"/>
      <c r="AJ67" s="179" t="s">
        <v>3</v>
      </c>
      <c r="AK67" s="178"/>
      <c r="AL67" s="179"/>
      <c r="AM67" s="179"/>
      <c r="AN67" s="179"/>
      <c r="AO67" s="179" t="s">
        <v>3</v>
      </c>
      <c r="AP67" s="179"/>
      <c r="AQ67" s="162"/>
      <c r="AR67" s="162"/>
      <c r="AS67" s="162"/>
      <c r="AT67" s="162" t="s">
        <v>3</v>
      </c>
      <c r="AU67" s="162"/>
      <c r="AV67" s="162"/>
      <c r="AW67" s="162"/>
      <c r="AX67" s="162"/>
      <c r="AY67" s="162" t="s">
        <v>3</v>
      </c>
      <c r="AZ67" s="162"/>
      <c r="BA67" s="163"/>
      <c r="BB67" s="163"/>
      <c r="BC67" s="163"/>
      <c r="BD67" s="163" t="s">
        <v>3</v>
      </c>
      <c r="BE67" s="170"/>
      <c r="BF67" s="163"/>
      <c r="BG67" s="163"/>
      <c r="BH67" s="163"/>
      <c r="BI67" s="163"/>
      <c r="BJ67" s="171"/>
      <c r="BK67" s="163"/>
      <c r="BL67" s="163"/>
      <c r="BM67" s="163"/>
      <c r="BN67" s="163"/>
      <c r="BO67" s="172"/>
      <c r="BP67" s="163"/>
      <c r="BQ67" s="163"/>
      <c r="BR67" s="163"/>
      <c r="BS67" s="163"/>
      <c r="BT67" s="173"/>
      <c r="BU67" s="163"/>
      <c r="BV67" s="163"/>
      <c r="BW67" s="163"/>
      <c r="BX67" s="163"/>
      <c r="BZ67" s="163"/>
      <c r="CA67" s="163"/>
      <c r="CB67" s="163"/>
      <c r="CC67" s="163"/>
    </row>
    <row r="68" spans="1:82" s="91" customFormat="1" x14ac:dyDescent="0.2">
      <c r="A68" s="76">
        <f t="shared" si="1"/>
        <v>58</v>
      </c>
      <c r="B68" s="156" t="s">
        <v>12</v>
      </c>
      <c r="C68" s="157" t="s">
        <v>12</v>
      </c>
      <c r="D68" s="158" t="s">
        <v>294</v>
      </c>
      <c r="E68" s="168"/>
      <c r="F68" s="169"/>
      <c r="G68" s="178" t="s">
        <v>653</v>
      </c>
      <c r="H68" s="178" t="s">
        <v>0</v>
      </c>
      <c r="I68" s="178"/>
      <c r="J68" s="178"/>
      <c r="K68" s="178"/>
      <c r="L68" s="178"/>
      <c r="M68" s="178" t="s">
        <v>0</v>
      </c>
      <c r="N68" s="178"/>
      <c r="O68" s="178"/>
      <c r="P68" s="178"/>
      <c r="Q68" s="178"/>
      <c r="R68" s="178"/>
      <c r="S68" s="178" t="s">
        <v>1</v>
      </c>
      <c r="T68" s="178"/>
      <c r="U68" s="178"/>
      <c r="V68" s="178"/>
      <c r="W68" s="178"/>
      <c r="X68" s="178" t="s">
        <v>1</v>
      </c>
      <c r="Y68" s="178"/>
      <c r="Z68" s="178"/>
      <c r="AA68" s="178"/>
      <c r="AB68" s="178"/>
      <c r="AC68" s="178" t="s">
        <v>1</v>
      </c>
      <c r="AD68" s="178"/>
      <c r="AE68" s="178"/>
      <c r="AF68" s="178"/>
      <c r="AG68" s="179"/>
      <c r="AH68" s="179" t="s">
        <v>1</v>
      </c>
      <c r="AI68" s="179"/>
      <c r="AJ68" s="179"/>
      <c r="AK68" s="178"/>
      <c r="AL68" s="179"/>
      <c r="AM68" s="179" t="s">
        <v>1</v>
      </c>
      <c r="AN68" s="179"/>
      <c r="AO68" s="179"/>
      <c r="AP68" s="179"/>
      <c r="AQ68" s="162"/>
      <c r="AR68" s="162" t="s">
        <v>1</v>
      </c>
      <c r="AS68" s="162"/>
      <c r="AT68" s="162"/>
      <c r="AU68" s="162"/>
      <c r="AV68" s="162"/>
      <c r="AW68" s="162" t="s">
        <v>1</v>
      </c>
      <c r="AX68" s="162"/>
      <c r="AY68" s="162"/>
      <c r="AZ68" s="162"/>
      <c r="BA68" s="163"/>
      <c r="BB68" s="163" t="s">
        <v>1</v>
      </c>
      <c r="BC68" s="163"/>
      <c r="BD68" s="163"/>
      <c r="BE68" s="170"/>
      <c r="BF68" s="163"/>
      <c r="BG68" s="163"/>
      <c r="BH68" s="163"/>
      <c r="BI68" s="163"/>
      <c r="BJ68" s="171"/>
      <c r="BK68" s="163"/>
      <c r="BL68" s="163"/>
      <c r="BM68" s="163"/>
      <c r="BN68" s="163"/>
      <c r="BO68" s="172"/>
      <c r="BP68" s="163"/>
      <c r="BQ68" s="163"/>
      <c r="BR68" s="163"/>
      <c r="BS68" s="163"/>
      <c r="BT68" s="173"/>
      <c r="BU68" s="163"/>
      <c r="BV68" s="163"/>
      <c r="BW68" s="163"/>
      <c r="BX68" s="163"/>
      <c r="BZ68" s="163"/>
      <c r="CA68" s="163"/>
      <c r="CB68" s="163"/>
      <c r="CC68" s="163"/>
    </row>
    <row r="69" spans="1:82" s="59" customFormat="1" x14ac:dyDescent="0.25">
      <c r="B69" s="60"/>
      <c r="C69" s="180"/>
      <c r="D69" s="147"/>
      <c r="E69" s="148"/>
      <c r="F69" s="149"/>
      <c r="G69" s="139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39"/>
      <c r="S69" s="139"/>
      <c r="T69" s="139"/>
      <c r="U69" s="139"/>
      <c r="V69" s="139"/>
      <c r="W69" s="139"/>
      <c r="X69" s="139"/>
      <c r="Y69" s="139"/>
      <c r="Z69" s="139"/>
      <c r="AA69" s="139"/>
      <c r="AB69" s="139"/>
      <c r="AC69" s="139"/>
      <c r="AD69" s="139"/>
      <c r="AE69" s="139"/>
      <c r="AF69" s="139"/>
      <c r="AG69" s="136"/>
      <c r="AH69" s="136"/>
      <c r="AI69" s="136"/>
      <c r="AJ69" s="136"/>
      <c r="AK69" s="139"/>
      <c r="AL69" s="136"/>
      <c r="AM69" s="136"/>
      <c r="AN69" s="136"/>
      <c r="AO69" s="136"/>
      <c r="AP69" s="136"/>
      <c r="AQ69" s="147"/>
      <c r="AR69" s="147"/>
      <c r="AS69" s="147"/>
      <c r="AT69" s="147"/>
      <c r="AU69" s="147"/>
      <c r="AV69" s="73"/>
      <c r="AW69" s="73"/>
      <c r="AX69" s="73"/>
      <c r="AY69" s="73"/>
      <c r="AZ69" s="164"/>
      <c r="BA69" s="73"/>
      <c r="BB69" s="73"/>
      <c r="BC69" s="73"/>
      <c r="BD69" s="73"/>
      <c r="BE69" s="164"/>
      <c r="BF69" s="73"/>
      <c r="BG69" s="73"/>
      <c r="BH69" s="73"/>
      <c r="BI69" s="73"/>
      <c r="BJ69" s="165"/>
      <c r="BK69" s="75"/>
      <c r="BL69" s="75"/>
      <c r="BM69" s="75"/>
      <c r="BN69" s="75"/>
      <c r="BO69" s="166"/>
      <c r="BP69" s="75"/>
      <c r="BQ69" s="75"/>
      <c r="BR69" s="75"/>
      <c r="BS69" s="75"/>
      <c r="BT69" s="167"/>
      <c r="BU69" s="75"/>
      <c r="BV69" s="75"/>
      <c r="BW69" s="75"/>
      <c r="BX69" s="75"/>
      <c r="BZ69" s="75"/>
      <c r="CA69" s="75"/>
      <c r="CB69" s="75"/>
      <c r="CC69" s="75"/>
    </row>
    <row r="70" spans="1:82" s="59" customFormat="1" x14ac:dyDescent="0.25">
      <c r="B70" s="60" t="s">
        <v>14</v>
      </c>
      <c r="C70" s="79" t="s">
        <v>14</v>
      </c>
      <c r="D70" s="147"/>
      <c r="E70" s="181"/>
      <c r="F70" s="150" t="s">
        <v>99</v>
      </c>
      <c r="G70" s="182"/>
      <c r="H70" s="73">
        <f>COUNTIF(H71:H90,"WTP")</f>
        <v>18</v>
      </c>
      <c r="I70" s="73">
        <f>COUNTIF(I71:I90,"WDP")</f>
        <v>0</v>
      </c>
      <c r="J70" s="73">
        <f>COUNTIF(J71:J90,"TW")</f>
        <v>0</v>
      </c>
      <c r="K70" s="73">
        <f>COUNTIF(K71:K90,"TMP")</f>
        <v>0</v>
      </c>
      <c r="L70" s="151">
        <f>SUM(H70:K70)</f>
        <v>18</v>
      </c>
      <c r="M70" s="73">
        <f>COUNTIF(M71:M90,"WTP")</f>
        <v>19</v>
      </c>
      <c r="N70" s="73">
        <f>COUNTIF(N71:N90,"WDP")</f>
        <v>1</v>
      </c>
      <c r="O70" s="73">
        <f>COUNTIF(O71:O90,"TW")</f>
        <v>0</v>
      </c>
      <c r="P70" s="73">
        <f>COUNTIF(P71:P90,"TMP")</f>
        <v>0</v>
      </c>
      <c r="Q70" s="151">
        <f>SUM(M70:P70)</f>
        <v>20</v>
      </c>
      <c r="R70" s="73">
        <f>COUNTIF(R71:R90,"WTP")</f>
        <v>20</v>
      </c>
      <c r="S70" s="73">
        <f>COUNTIF(S71:S90,"WDP")</f>
        <v>0</v>
      </c>
      <c r="T70" s="73">
        <f>COUNTIF(T71:T90,"TW")</f>
        <v>0</v>
      </c>
      <c r="U70" s="73">
        <f>COUNTIF(U71:U90,"TMP")</f>
        <v>0</v>
      </c>
      <c r="V70" s="151">
        <f>SUM(R70:U70)</f>
        <v>20</v>
      </c>
      <c r="W70" s="73">
        <f>COUNTIF(W71:W90,"WTP")</f>
        <v>18</v>
      </c>
      <c r="X70" s="73">
        <f>COUNTIF(X71:X90,"WDP")</f>
        <v>2</v>
      </c>
      <c r="Y70" s="73">
        <f>COUNTIF(Y71:Y90,"TW")</f>
        <v>0</v>
      </c>
      <c r="Z70" s="73">
        <f>COUNTIF(Z71:Z90,"TMP")</f>
        <v>0</v>
      </c>
      <c r="AA70" s="151">
        <f>SUM(W70:Z70)</f>
        <v>20</v>
      </c>
      <c r="AB70" s="73">
        <f>COUNTIF(AB71:AB90,"WTP")</f>
        <v>13</v>
      </c>
      <c r="AC70" s="73">
        <f>COUNTIF(AC71:AC90,"WDP")</f>
        <v>7</v>
      </c>
      <c r="AD70" s="73">
        <f>COUNTIF(AD71:AD90,"TW")</f>
        <v>0</v>
      </c>
      <c r="AE70" s="73">
        <f>COUNTIF(AE71:AE90,"TMP")</f>
        <v>0</v>
      </c>
      <c r="AF70" s="151">
        <f>SUM(AB70:AE70)</f>
        <v>20</v>
      </c>
      <c r="AG70" s="73">
        <f>COUNTIF(AG71:AG90,"WTP")</f>
        <v>9</v>
      </c>
      <c r="AH70" s="73">
        <f>COUNTIF(AH71:AH90,"WDP")</f>
        <v>11</v>
      </c>
      <c r="AI70" s="73">
        <f>COUNTIF(AI71:AI90,"TW")</f>
        <v>0</v>
      </c>
      <c r="AJ70" s="73">
        <f>COUNTIF(AJ71:AJ90,"TMP")</f>
        <v>0</v>
      </c>
      <c r="AK70" s="147">
        <f>SUM(AG70:AJ70)</f>
        <v>20</v>
      </c>
      <c r="AL70" s="73">
        <f>COUNTIF(AL71:AL90,"WTP")</f>
        <v>7</v>
      </c>
      <c r="AM70" s="73">
        <f>COUNTIF(AM71:AM90,"WDP")</f>
        <v>13</v>
      </c>
      <c r="AN70" s="73">
        <f>COUNTIF(AN71:AN90,"TW")</f>
        <v>0</v>
      </c>
      <c r="AO70" s="73">
        <f>COUNTIF(AO71:AO90,"TMP")</f>
        <v>0</v>
      </c>
      <c r="AP70" s="147">
        <f>SUM(AL70:AO70)</f>
        <v>20</v>
      </c>
      <c r="AQ70" s="73">
        <f>COUNTIF(AQ71:AQ90,"WTP")</f>
        <v>6</v>
      </c>
      <c r="AR70" s="73">
        <f>COUNTIF(AR71:AR90,"WDP")</f>
        <v>14</v>
      </c>
      <c r="AS70" s="73">
        <f>COUNTIF(AS71:AS90,"TW")</f>
        <v>0</v>
      </c>
      <c r="AT70" s="73">
        <f>COUNTIF(AT71:AT90,"TMP")</f>
        <v>0</v>
      </c>
      <c r="AU70" s="151">
        <f>SUM(AQ70:AT70)</f>
        <v>20</v>
      </c>
      <c r="AV70" s="73">
        <f>COUNTIF(AV71:AV90,"WTP")</f>
        <v>0</v>
      </c>
      <c r="AW70" s="73">
        <f>COUNTIF(AW71:AW90,"WDP")</f>
        <v>19</v>
      </c>
      <c r="AX70" s="73">
        <f>COUNTIF(AX71:AX90,"TW")</f>
        <v>0</v>
      </c>
      <c r="AY70" s="73">
        <f>COUNTIF(AY71:AY90,"TMP")</f>
        <v>1</v>
      </c>
      <c r="AZ70" s="74">
        <f>SUM(AV70:AY70)</f>
        <v>20</v>
      </c>
      <c r="BA70" s="73">
        <f>COUNTIF(BA71:BA90,"WTP")</f>
        <v>0</v>
      </c>
      <c r="BB70" s="73">
        <f>COUNTIF(BB71:BB90,"WDP")</f>
        <v>18</v>
      </c>
      <c r="BC70" s="73">
        <f>COUNTIF(BC71:BC90,"TW")</f>
        <v>0</v>
      </c>
      <c r="BD70" s="73">
        <f>COUNTIF(BD71:BD90,"TMP")</f>
        <v>2</v>
      </c>
      <c r="BE70" s="74">
        <f>SUM(BA70:BD70)</f>
        <v>20</v>
      </c>
      <c r="BF70" s="73">
        <f>COUNTIF(BF71:BF90,"WTP")</f>
        <v>1</v>
      </c>
      <c r="BG70" s="73">
        <f>COUNTIF(BG71:BG90,"WDP")</f>
        <v>16</v>
      </c>
      <c r="BH70" s="73">
        <f>COUNTIF(BH71:BH90,"TW")</f>
        <v>0</v>
      </c>
      <c r="BI70" s="73">
        <f>COUNTIF(BI71:BI90,"TMP")</f>
        <v>3</v>
      </c>
      <c r="BJ70" s="152">
        <f>SUM(BF70:BI70)</f>
        <v>20</v>
      </c>
      <c r="BK70" s="75">
        <f>COUNTIF(BK71:BK90,"WTP")</f>
        <v>2</v>
      </c>
      <c r="BL70" s="75">
        <f>COUNTIF(BL71:BL90,"WDP")</f>
        <v>16</v>
      </c>
      <c r="BM70" s="75">
        <f>COUNTIF(BM71:BM90,"TW")</f>
        <v>0</v>
      </c>
      <c r="BN70" s="75">
        <f>COUNTIF(BN71:BN90,"TMP")</f>
        <v>2</v>
      </c>
      <c r="BO70" s="153">
        <f>SUM(BK70:BN70)</f>
        <v>20</v>
      </c>
      <c r="BP70" s="75">
        <f>COUNTIF(BP71:BP90,"WTP")</f>
        <v>0</v>
      </c>
      <c r="BQ70" s="75">
        <f>COUNTIF(BQ71:BQ90,"WDP")</f>
        <v>15</v>
      </c>
      <c r="BR70" s="75">
        <f>COUNTIF(BR71:BR90,"TW")</f>
        <v>0</v>
      </c>
      <c r="BS70" s="75">
        <f>COUNTIF(BS71:BS90,"TMP")</f>
        <v>5</v>
      </c>
      <c r="BT70" s="154">
        <f>SUM(BP70:BS70)</f>
        <v>20</v>
      </c>
      <c r="BU70" s="75">
        <f>COUNTIF(BU71:BU90,"WTP")</f>
        <v>0</v>
      </c>
      <c r="BV70" s="75">
        <f>COUNTIF(BV71:BV90,"WDP")</f>
        <v>17</v>
      </c>
      <c r="BW70" s="75">
        <f>COUNTIF(BW71:BW90,"TW")</f>
        <v>0</v>
      </c>
      <c r="BX70" s="75">
        <f>COUNTIF(BX71:BX90,"TMP")</f>
        <v>3</v>
      </c>
      <c r="BY70" s="155">
        <f>SUM(BU70:BX70)</f>
        <v>20</v>
      </c>
      <c r="BZ70" s="75">
        <f>COUNTIF(BZ71:BZ90,"WTP")</f>
        <v>0</v>
      </c>
      <c r="CA70" s="75">
        <f>COUNTIF(CA71:CA90,"WDP")</f>
        <v>18</v>
      </c>
      <c r="CB70" s="75">
        <f>COUNTIF(CB71:CB90,"TW")</f>
        <v>0</v>
      </c>
      <c r="CC70" s="75">
        <f>COUNTIF(CC71:CC90,"TMP")</f>
        <v>0</v>
      </c>
      <c r="CD70" s="155">
        <f>SUM(BZ70:CC70)</f>
        <v>18</v>
      </c>
    </row>
    <row r="71" spans="1:82" s="91" customFormat="1" x14ac:dyDescent="0.2">
      <c r="A71" s="76">
        <f>A68+1</f>
        <v>59</v>
      </c>
      <c r="B71" s="156" t="s">
        <v>14</v>
      </c>
      <c r="C71" s="157" t="s">
        <v>14</v>
      </c>
      <c r="D71" s="158" t="s">
        <v>8</v>
      </c>
      <c r="E71" s="159"/>
      <c r="F71" s="160"/>
      <c r="G71" s="161" t="s">
        <v>100</v>
      </c>
      <c r="H71" s="161" t="s">
        <v>0</v>
      </c>
      <c r="I71" s="161"/>
      <c r="J71" s="161"/>
      <c r="K71" s="161"/>
      <c r="L71" s="161"/>
      <c r="M71" s="161" t="s">
        <v>0</v>
      </c>
      <c r="N71" s="161"/>
      <c r="O71" s="161"/>
      <c r="P71" s="161"/>
      <c r="Q71" s="161"/>
      <c r="R71" s="161" t="s">
        <v>0</v>
      </c>
      <c r="S71" s="161"/>
      <c r="T71" s="161"/>
      <c r="U71" s="161"/>
      <c r="V71" s="161"/>
      <c r="W71" s="161" t="s">
        <v>0</v>
      </c>
      <c r="X71" s="161"/>
      <c r="Y71" s="161"/>
      <c r="Z71" s="161"/>
      <c r="AA71" s="161"/>
      <c r="AB71" s="161" t="s">
        <v>0</v>
      </c>
      <c r="AC71" s="161" t="s">
        <v>657</v>
      </c>
      <c r="AD71" s="161"/>
      <c r="AE71" s="161"/>
      <c r="AF71" s="161"/>
      <c r="AG71" s="162" t="s">
        <v>0</v>
      </c>
      <c r="AH71" s="162"/>
      <c r="AI71" s="162"/>
      <c r="AJ71" s="162"/>
      <c r="AK71" s="161"/>
      <c r="AL71" s="162" t="s">
        <v>0</v>
      </c>
      <c r="AM71" s="162"/>
      <c r="AN71" s="162"/>
      <c r="AO71" s="162"/>
      <c r="AP71" s="162"/>
      <c r="AQ71" s="162" t="s">
        <v>0</v>
      </c>
      <c r="AR71" s="162"/>
      <c r="AS71" s="162"/>
      <c r="AT71" s="162"/>
      <c r="AU71" s="162"/>
      <c r="AV71" s="162"/>
      <c r="AW71" s="162" t="s">
        <v>1</v>
      </c>
      <c r="AX71" s="162"/>
      <c r="AY71" s="162"/>
      <c r="AZ71" s="162"/>
      <c r="BA71" s="163"/>
      <c r="BB71" s="163" t="s">
        <v>1</v>
      </c>
      <c r="BC71" s="163"/>
      <c r="BD71" s="163"/>
      <c r="BE71" s="170"/>
      <c r="BF71" s="163"/>
      <c r="BG71" s="163"/>
      <c r="BH71" s="163"/>
      <c r="BI71" s="163" t="s">
        <v>3</v>
      </c>
      <c r="BJ71" s="171"/>
      <c r="BK71" s="163"/>
      <c r="BL71" s="163" t="s">
        <v>1</v>
      </c>
      <c r="BM71" s="163"/>
      <c r="BN71" s="163"/>
      <c r="BO71" s="172"/>
      <c r="BP71" s="163"/>
      <c r="BQ71" s="163" t="s">
        <v>1</v>
      </c>
      <c r="BR71" s="163"/>
      <c r="BS71" s="163"/>
      <c r="BT71" s="173"/>
      <c r="BU71" s="163"/>
      <c r="BV71" s="163" t="s">
        <v>1</v>
      </c>
      <c r="BW71" s="163"/>
      <c r="BX71" s="163"/>
      <c r="BZ71" s="163"/>
      <c r="CA71" s="163" t="s">
        <v>1</v>
      </c>
      <c r="CB71" s="163"/>
      <c r="CC71" s="163"/>
    </row>
    <row r="72" spans="1:82" s="91" customFormat="1" x14ac:dyDescent="0.2">
      <c r="A72" s="76">
        <f>A71+1</f>
        <v>60</v>
      </c>
      <c r="B72" s="156" t="s">
        <v>14</v>
      </c>
      <c r="C72" s="157" t="s">
        <v>14</v>
      </c>
      <c r="D72" s="158" t="s">
        <v>12</v>
      </c>
      <c r="E72" s="168"/>
      <c r="F72" s="169"/>
      <c r="G72" s="161" t="s">
        <v>101</v>
      </c>
      <c r="H72" s="161"/>
      <c r="I72" s="161"/>
      <c r="J72" s="161"/>
      <c r="K72" s="161"/>
      <c r="L72" s="161"/>
      <c r="M72" s="161" t="s">
        <v>0</v>
      </c>
      <c r="N72" s="161"/>
      <c r="O72" s="161"/>
      <c r="P72" s="161"/>
      <c r="Q72" s="161"/>
      <c r="R72" s="161" t="s">
        <v>0</v>
      </c>
      <c r="S72" s="161"/>
      <c r="T72" s="161"/>
      <c r="U72" s="161"/>
      <c r="V72" s="161"/>
      <c r="W72" s="161" t="s">
        <v>0</v>
      </c>
      <c r="X72" s="161"/>
      <c r="Y72" s="161"/>
      <c r="Z72" s="161"/>
      <c r="AA72" s="161"/>
      <c r="AB72" s="161" t="s">
        <v>0</v>
      </c>
      <c r="AC72" s="161"/>
      <c r="AD72" s="161"/>
      <c r="AE72" s="161"/>
      <c r="AF72" s="161"/>
      <c r="AG72" s="162"/>
      <c r="AH72" s="162" t="s">
        <v>1</v>
      </c>
      <c r="AI72" s="162"/>
      <c r="AJ72" s="162"/>
      <c r="AK72" s="161"/>
      <c r="AL72" s="162"/>
      <c r="AM72" s="162" t="s">
        <v>1</v>
      </c>
      <c r="AN72" s="162"/>
      <c r="AO72" s="162"/>
      <c r="AP72" s="162"/>
      <c r="AQ72" s="162"/>
      <c r="AR72" s="162" t="s">
        <v>1</v>
      </c>
      <c r="AS72" s="162"/>
      <c r="AT72" s="162"/>
      <c r="AU72" s="162"/>
      <c r="AV72" s="162"/>
      <c r="AW72" s="162" t="s">
        <v>1</v>
      </c>
      <c r="AX72" s="162"/>
      <c r="AY72" s="162"/>
      <c r="AZ72" s="162"/>
      <c r="BA72" s="163"/>
      <c r="BB72" s="163" t="s">
        <v>1</v>
      </c>
      <c r="BC72" s="163"/>
      <c r="BD72" s="163"/>
      <c r="BE72" s="170"/>
      <c r="BF72" s="163"/>
      <c r="BG72" s="163" t="s">
        <v>1</v>
      </c>
      <c r="BH72" s="163"/>
      <c r="BI72" s="163"/>
      <c r="BJ72" s="171"/>
      <c r="BK72" s="163"/>
      <c r="BL72" s="163" t="s">
        <v>1</v>
      </c>
      <c r="BM72" s="163"/>
      <c r="BN72" s="163"/>
      <c r="BO72" s="172"/>
      <c r="BP72" s="163"/>
      <c r="BQ72" s="163" t="s">
        <v>1</v>
      </c>
      <c r="BR72" s="163"/>
      <c r="BS72" s="163"/>
      <c r="BT72" s="173"/>
      <c r="BU72" s="163"/>
      <c r="BV72" s="163" t="s">
        <v>1</v>
      </c>
      <c r="BW72" s="163"/>
      <c r="BX72" s="163"/>
      <c r="BZ72" s="163"/>
      <c r="CA72" s="163"/>
      <c r="CB72" s="163"/>
      <c r="CC72" s="163"/>
    </row>
    <row r="73" spans="1:82" s="91" customFormat="1" x14ac:dyDescent="0.2">
      <c r="A73" s="76">
        <f t="shared" ref="A73:A90" si="2">A72+1</f>
        <v>61</v>
      </c>
      <c r="B73" s="156" t="s">
        <v>14</v>
      </c>
      <c r="C73" s="157" t="s">
        <v>14</v>
      </c>
      <c r="D73" s="158" t="s">
        <v>14</v>
      </c>
      <c r="E73" s="168"/>
      <c r="F73" s="169"/>
      <c r="G73" s="161" t="s">
        <v>102</v>
      </c>
      <c r="H73" s="161" t="s">
        <v>0</v>
      </c>
      <c r="I73" s="161"/>
      <c r="J73" s="161"/>
      <c r="K73" s="161"/>
      <c r="L73" s="161"/>
      <c r="M73" s="161" t="s">
        <v>0</v>
      </c>
      <c r="N73" s="161"/>
      <c r="O73" s="161"/>
      <c r="P73" s="161"/>
      <c r="Q73" s="161"/>
      <c r="R73" s="161" t="s">
        <v>0</v>
      </c>
      <c r="S73" s="161"/>
      <c r="T73" s="161"/>
      <c r="U73" s="161"/>
      <c r="V73" s="161"/>
      <c r="W73" s="161" t="s">
        <v>0</v>
      </c>
      <c r="X73" s="161"/>
      <c r="Y73" s="161"/>
      <c r="Z73" s="161"/>
      <c r="AA73" s="161"/>
      <c r="AB73" s="161" t="s">
        <v>0</v>
      </c>
      <c r="AC73" s="161"/>
      <c r="AD73" s="161"/>
      <c r="AE73" s="161"/>
      <c r="AF73" s="161"/>
      <c r="AG73" s="162" t="s">
        <v>0</v>
      </c>
      <c r="AH73" s="162"/>
      <c r="AI73" s="162"/>
      <c r="AJ73" s="162"/>
      <c r="AK73" s="161"/>
      <c r="AL73" s="162"/>
      <c r="AM73" s="162" t="s">
        <v>1</v>
      </c>
      <c r="AN73" s="162"/>
      <c r="AO73" s="162"/>
      <c r="AP73" s="162"/>
      <c r="AQ73" s="162"/>
      <c r="AR73" s="162" t="s">
        <v>1</v>
      </c>
      <c r="AS73" s="162"/>
      <c r="AT73" s="162"/>
      <c r="AU73" s="162"/>
      <c r="AV73" s="162"/>
      <c r="AW73" s="162" t="s">
        <v>1</v>
      </c>
      <c r="AX73" s="162"/>
      <c r="AY73" s="162"/>
      <c r="AZ73" s="162"/>
      <c r="BA73" s="163"/>
      <c r="BB73" s="163" t="s">
        <v>1</v>
      </c>
      <c r="BC73" s="163"/>
      <c r="BD73" s="163"/>
      <c r="BE73" s="170"/>
      <c r="BF73" s="163"/>
      <c r="BG73" s="163" t="s">
        <v>1</v>
      </c>
      <c r="BH73" s="163"/>
      <c r="BI73" s="163"/>
      <c r="BJ73" s="171"/>
      <c r="BK73" s="163"/>
      <c r="BL73" s="163" t="s">
        <v>1</v>
      </c>
      <c r="BM73" s="163"/>
      <c r="BN73" s="163"/>
      <c r="BO73" s="172"/>
      <c r="BP73" s="163"/>
      <c r="BQ73" s="163" t="s">
        <v>1</v>
      </c>
      <c r="BR73" s="163"/>
      <c r="BS73" s="163"/>
      <c r="BT73" s="173"/>
      <c r="BU73" s="163"/>
      <c r="BV73" s="163" t="s">
        <v>1</v>
      </c>
      <c r="BW73" s="163"/>
      <c r="BX73" s="163"/>
      <c r="BZ73" s="163"/>
      <c r="CA73" s="163" t="s">
        <v>1</v>
      </c>
      <c r="CB73" s="163"/>
      <c r="CC73" s="163"/>
    </row>
    <row r="74" spans="1:82" s="91" customFormat="1" x14ac:dyDescent="0.2">
      <c r="A74" s="76">
        <f t="shared" si="2"/>
        <v>62</v>
      </c>
      <c r="B74" s="156" t="s">
        <v>14</v>
      </c>
      <c r="C74" s="157" t="s">
        <v>14</v>
      </c>
      <c r="D74" s="158" t="s">
        <v>16</v>
      </c>
      <c r="E74" s="168"/>
      <c r="F74" s="169"/>
      <c r="G74" s="161" t="s">
        <v>103</v>
      </c>
      <c r="H74" s="161" t="s">
        <v>0</v>
      </c>
      <c r="I74" s="161"/>
      <c r="J74" s="161"/>
      <c r="K74" s="161"/>
      <c r="L74" s="161"/>
      <c r="M74" s="161" t="s">
        <v>0</v>
      </c>
      <c r="N74" s="161"/>
      <c r="O74" s="161"/>
      <c r="P74" s="161"/>
      <c r="Q74" s="161"/>
      <c r="R74" s="161" t="s">
        <v>0</v>
      </c>
      <c r="S74" s="161"/>
      <c r="T74" s="161"/>
      <c r="U74" s="161"/>
      <c r="V74" s="161"/>
      <c r="W74" s="161"/>
      <c r="X74" s="161" t="s">
        <v>1</v>
      </c>
      <c r="Y74" s="161"/>
      <c r="Z74" s="161"/>
      <c r="AA74" s="161"/>
      <c r="AB74" s="161"/>
      <c r="AC74" s="161" t="s">
        <v>1</v>
      </c>
      <c r="AD74" s="161"/>
      <c r="AE74" s="161"/>
      <c r="AF74" s="161"/>
      <c r="AG74" s="162"/>
      <c r="AH74" s="162" t="s">
        <v>1</v>
      </c>
      <c r="AI74" s="162"/>
      <c r="AJ74" s="162"/>
      <c r="AK74" s="161"/>
      <c r="AL74" s="162"/>
      <c r="AM74" s="162" t="s">
        <v>1</v>
      </c>
      <c r="AN74" s="162"/>
      <c r="AO74" s="162"/>
      <c r="AP74" s="162"/>
      <c r="AQ74" s="162"/>
      <c r="AR74" s="162" t="s">
        <v>1</v>
      </c>
      <c r="AS74" s="162"/>
      <c r="AT74" s="162"/>
      <c r="AU74" s="162"/>
      <c r="AV74" s="162"/>
      <c r="AW74" s="162" t="s">
        <v>1</v>
      </c>
      <c r="AX74" s="162"/>
      <c r="AY74" s="162"/>
      <c r="AZ74" s="162"/>
      <c r="BA74" s="163"/>
      <c r="BB74" s="163" t="s">
        <v>1</v>
      </c>
      <c r="BC74" s="163"/>
      <c r="BD74" s="163"/>
      <c r="BE74" s="170"/>
      <c r="BF74" s="163"/>
      <c r="BG74" s="163" t="s">
        <v>1</v>
      </c>
      <c r="BH74" s="163"/>
      <c r="BI74" s="163"/>
      <c r="BJ74" s="171"/>
      <c r="BK74" s="163"/>
      <c r="BL74" s="163" t="s">
        <v>1</v>
      </c>
      <c r="BM74" s="163"/>
      <c r="BN74" s="163"/>
      <c r="BO74" s="172"/>
      <c r="BP74" s="163"/>
      <c r="BQ74" s="163" t="s">
        <v>1</v>
      </c>
      <c r="BR74" s="163"/>
      <c r="BS74" s="163"/>
      <c r="BT74" s="173"/>
      <c r="BU74" s="163"/>
      <c r="BV74" s="163" t="s">
        <v>1</v>
      </c>
      <c r="BW74" s="163"/>
      <c r="BX74" s="163"/>
      <c r="BZ74" s="163"/>
      <c r="CA74" s="163" t="s">
        <v>1</v>
      </c>
      <c r="CB74" s="163"/>
      <c r="CC74" s="163"/>
    </row>
    <row r="75" spans="1:82" s="91" customFormat="1" x14ac:dyDescent="0.2">
      <c r="A75" s="76">
        <f t="shared" si="2"/>
        <v>63</v>
      </c>
      <c r="B75" s="156" t="s">
        <v>14</v>
      </c>
      <c r="C75" s="157" t="s">
        <v>14</v>
      </c>
      <c r="D75" s="158" t="s">
        <v>18</v>
      </c>
      <c r="E75" s="168"/>
      <c r="F75" s="169"/>
      <c r="G75" s="161" t="s">
        <v>104</v>
      </c>
      <c r="H75" s="161" t="s">
        <v>0</v>
      </c>
      <c r="I75" s="161"/>
      <c r="J75" s="161"/>
      <c r="K75" s="161"/>
      <c r="L75" s="161"/>
      <c r="M75" s="161"/>
      <c r="N75" s="161" t="s">
        <v>1</v>
      </c>
      <c r="O75" s="161"/>
      <c r="P75" s="161"/>
      <c r="Q75" s="161"/>
      <c r="R75" s="161" t="s">
        <v>0</v>
      </c>
      <c r="S75" s="161"/>
      <c r="T75" s="161"/>
      <c r="U75" s="161"/>
      <c r="V75" s="161"/>
      <c r="W75" s="161" t="s">
        <v>0</v>
      </c>
      <c r="X75" s="161"/>
      <c r="Y75" s="161"/>
      <c r="Z75" s="161"/>
      <c r="AA75" s="161"/>
      <c r="AB75" s="161" t="s">
        <v>0</v>
      </c>
      <c r="AC75" s="161"/>
      <c r="AD75" s="161"/>
      <c r="AE75" s="161"/>
      <c r="AF75" s="161"/>
      <c r="AG75" s="162" t="s">
        <v>0</v>
      </c>
      <c r="AH75" s="162"/>
      <c r="AI75" s="162"/>
      <c r="AJ75" s="162"/>
      <c r="AK75" s="161"/>
      <c r="AL75" s="162" t="s">
        <v>0</v>
      </c>
      <c r="AM75" s="162"/>
      <c r="AN75" s="162"/>
      <c r="AO75" s="162"/>
      <c r="AP75" s="162"/>
      <c r="AQ75" s="162"/>
      <c r="AR75" s="162" t="s">
        <v>1</v>
      </c>
      <c r="AS75" s="162"/>
      <c r="AT75" s="162"/>
      <c r="AU75" s="162"/>
      <c r="AV75" s="162"/>
      <c r="AW75" s="162" t="s">
        <v>1</v>
      </c>
      <c r="AX75" s="162"/>
      <c r="AY75" s="162"/>
      <c r="AZ75" s="162"/>
      <c r="BA75" s="163"/>
      <c r="BB75" s="163" t="s">
        <v>1</v>
      </c>
      <c r="BC75" s="163"/>
      <c r="BD75" s="163"/>
      <c r="BE75" s="170"/>
      <c r="BF75" s="163"/>
      <c r="BG75" s="163" t="s">
        <v>1</v>
      </c>
      <c r="BH75" s="163"/>
      <c r="BI75" s="163"/>
      <c r="BJ75" s="171"/>
      <c r="BK75" s="163" t="s">
        <v>0</v>
      </c>
      <c r="BL75" s="163"/>
      <c r="BM75" s="163"/>
      <c r="BN75" s="163"/>
      <c r="BO75" s="172"/>
      <c r="BP75" s="163"/>
      <c r="BQ75" s="163" t="s">
        <v>1</v>
      </c>
      <c r="BR75" s="163"/>
      <c r="BS75" s="163"/>
      <c r="BT75" s="173"/>
      <c r="BU75" s="163"/>
      <c r="BV75" s="163" t="s">
        <v>1</v>
      </c>
      <c r="BW75" s="163"/>
      <c r="BX75" s="163"/>
      <c r="BZ75" s="163"/>
      <c r="CA75" s="163" t="s">
        <v>1</v>
      </c>
      <c r="CB75" s="163"/>
      <c r="CC75" s="163"/>
    </row>
    <row r="76" spans="1:82" s="91" customFormat="1" x14ac:dyDescent="0.2">
      <c r="A76" s="76">
        <f t="shared" si="2"/>
        <v>64</v>
      </c>
      <c r="B76" s="156" t="s">
        <v>14</v>
      </c>
      <c r="C76" s="157" t="s">
        <v>14</v>
      </c>
      <c r="D76" s="158" t="s">
        <v>20</v>
      </c>
      <c r="E76" s="168"/>
      <c r="F76" s="169"/>
      <c r="G76" s="161" t="s">
        <v>105</v>
      </c>
      <c r="H76" s="161" t="s">
        <v>0</v>
      </c>
      <c r="I76" s="161"/>
      <c r="J76" s="161"/>
      <c r="K76" s="161"/>
      <c r="L76" s="161"/>
      <c r="M76" s="161" t="s">
        <v>0</v>
      </c>
      <c r="N76" s="161"/>
      <c r="O76" s="161"/>
      <c r="P76" s="161"/>
      <c r="Q76" s="161"/>
      <c r="R76" s="161" t="s">
        <v>0</v>
      </c>
      <c r="S76" s="161"/>
      <c r="T76" s="161"/>
      <c r="U76" s="161"/>
      <c r="V76" s="161"/>
      <c r="W76" s="161" t="s">
        <v>0</v>
      </c>
      <c r="X76" s="161"/>
      <c r="Y76" s="161"/>
      <c r="Z76" s="161"/>
      <c r="AA76" s="161"/>
      <c r="AB76" s="161" t="s">
        <v>0</v>
      </c>
      <c r="AC76" s="161"/>
      <c r="AD76" s="161"/>
      <c r="AE76" s="161"/>
      <c r="AF76" s="161"/>
      <c r="AG76" s="162" t="s">
        <v>0</v>
      </c>
      <c r="AH76" s="162"/>
      <c r="AI76" s="162"/>
      <c r="AJ76" s="162"/>
      <c r="AK76" s="161"/>
      <c r="AL76" s="162" t="s">
        <v>0</v>
      </c>
      <c r="AM76" s="162"/>
      <c r="AN76" s="162"/>
      <c r="AO76" s="162"/>
      <c r="AP76" s="162"/>
      <c r="AQ76" s="162"/>
      <c r="AR76" s="162" t="s">
        <v>1</v>
      </c>
      <c r="AS76" s="162"/>
      <c r="AT76" s="162"/>
      <c r="AU76" s="162"/>
      <c r="AV76" s="162"/>
      <c r="AW76" s="162" t="s">
        <v>1</v>
      </c>
      <c r="AX76" s="162"/>
      <c r="AY76" s="162"/>
      <c r="AZ76" s="162"/>
      <c r="BA76" s="163"/>
      <c r="BB76" s="163" t="s">
        <v>1</v>
      </c>
      <c r="BC76" s="163"/>
      <c r="BD76" s="163"/>
      <c r="BE76" s="170"/>
      <c r="BF76" s="163"/>
      <c r="BG76" s="163" t="s">
        <v>1</v>
      </c>
      <c r="BH76" s="163"/>
      <c r="BI76" s="163"/>
      <c r="BJ76" s="171"/>
      <c r="BK76" s="163"/>
      <c r="BL76" s="163" t="s">
        <v>1</v>
      </c>
      <c r="BM76" s="163"/>
      <c r="BN76" s="163"/>
      <c r="BO76" s="172"/>
      <c r="BP76" s="163"/>
      <c r="BQ76" s="163" t="s">
        <v>1</v>
      </c>
      <c r="BR76" s="163"/>
      <c r="BS76" s="163"/>
      <c r="BT76" s="173"/>
      <c r="BU76" s="163"/>
      <c r="BV76" s="163"/>
      <c r="BW76" s="163"/>
      <c r="BX76" s="163" t="s">
        <v>3</v>
      </c>
      <c r="BZ76" s="163"/>
      <c r="CA76" s="163" t="s">
        <v>1</v>
      </c>
      <c r="CB76" s="163"/>
      <c r="CC76" s="163"/>
    </row>
    <row r="77" spans="1:82" s="91" customFormat="1" x14ac:dyDescent="0.2">
      <c r="A77" s="76">
        <f t="shared" si="2"/>
        <v>65</v>
      </c>
      <c r="B77" s="156" t="s">
        <v>14</v>
      </c>
      <c r="C77" s="157" t="s">
        <v>14</v>
      </c>
      <c r="D77" s="158" t="s">
        <v>22</v>
      </c>
      <c r="E77" s="168"/>
      <c r="F77" s="169"/>
      <c r="G77" s="161" t="s">
        <v>106</v>
      </c>
      <c r="H77" s="161" t="s">
        <v>0</v>
      </c>
      <c r="I77" s="161"/>
      <c r="J77" s="161"/>
      <c r="K77" s="161"/>
      <c r="L77" s="161"/>
      <c r="M77" s="161" t="s">
        <v>0</v>
      </c>
      <c r="N77" s="161"/>
      <c r="O77" s="161"/>
      <c r="P77" s="161"/>
      <c r="Q77" s="161"/>
      <c r="R77" s="161" t="s">
        <v>0</v>
      </c>
      <c r="S77" s="161"/>
      <c r="T77" s="161"/>
      <c r="U77" s="161"/>
      <c r="V77" s="161"/>
      <c r="W77" s="161" t="s">
        <v>0</v>
      </c>
      <c r="X77" s="161"/>
      <c r="Y77" s="161"/>
      <c r="Z77" s="161"/>
      <c r="AA77" s="161"/>
      <c r="AB77" s="161" t="s">
        <v>0</v>
      </c>
      <c r="AC77" s="161"/>
      <c r="AD77" s="161"/>
      <c r="AE77" s="161"/>
      <c r="AF77" s="161"/>
      <c r="AG77" s="162" t="s">
        <v>0</v>
      </c>
      <c r="AH77" s="162"/>
      <c r="AI77" s="162"/>
      <c r="AJ77" s="162"/>
      <c r="AK77" s="161"/>
      <c r="AL77" s="162" t="s">
        <v>0</v>
      </c>
      <c r="AM77" s="162"/>
      <c r="AN77" s="162"/>
      <c r="AO77" s="162"/>
      <c r="AP77" s="162"/>
      <c r="AQ77" s="162"/>
      <c r="AR77" s="162" t="s">
        <v>1</v>
      </c>
      <c r="AS77" s="162"/>
      <c r="AT77" s="162"/>
      <c r="AU77" s="162"/>
      <c r="AV77" s="162"/>
      <c r="AW77" s="162" t="s">
        <v>1</v>
      </c>
      <c r="AX77" s="162"/>
      <c r="AY77" s="162"/>
      <c r="AZ77" s="162"/>
      <c r="BA77" s="163"/>
      <c r="BB77" s="163" t="s">
        <v>1</v>
      </c>
      <c r="BC77" s="163"/>
      <c r="BD77" s="163"/>
      <c r="BE77" s="170"/>
      <c r="BF77" s="163"/>
      <c r="BG77" s="163" t="s">
        <v>1</v>
      </c>
      <c r="BH77" s="163"/>
      <c r="BI77" s="163"/>
      <c r="BJ77" s="171"/>
      <c r="BK77" s="163"/>
      <c r="BL77" s="163" t="s">
        <v>1</v>
      </c>
      <c r="BM77" s="163"/>
      <c r="BN77" s="163"/>
      <c r="BO77" s="172"/>
      <c r="BP77" s="163"/>
      <c r="BQ77" s="163" t="s">
        <v>1</v>
      </c>
      <c r="BR77" s="163"/>
      <c r="BS77" s="163"/>
      <c r="BT77" s="173"/>
      <c r="BU77" s="163"/>
      <c r="BV77" s="163" t="s">
        <v>1</v>
      </c>
      <c r="BW77" s="163"/>
      <c r="BX77" s="163"/>
      <c r="BZ77" s="163"/>
      <c r="CA77" s="163" t="s">
        <v>1</v>
      </c>
      <c r="CB77" s="163"/>
      <c r="CC77" s="163"/>
    </row>
    <row r="78" spans="1:82" s="91" customFormat="1" x14ac:dyDescent="0.2">
      <c r="A78" s="76">
        <f t="shared" si="2"/>
        <v>66</v>
      </c>
      <c r="B78" s="156" t="s">
        <v>14</v>
      </c>
      <c r="C78" s="157" t="s">
        <v>14</v>
      </c>
      <c r="D78" s="158" t="s">
        <v>24</v>
      </c>
      <c r="E78" s="168"/>
      <c r="F78" s="169"/>
      <c r="G78" s="161" t="s">
        <v>107</v>
      </c>
      <c r="H78" s="161" t="s">
        <v>0</v>
      </c>
      <c r="I78" s="161"/>
      <c r="J78" s="161"/>
      <c r="K78" s="161"/>
      <c r="L78" s="161"/>
      <c r="M78" s="161" t="s">
        <v>0</v>
      </c>
      <c r="N78" s="161"/>
      <c r="O78" s="161"/>
      <c r="P78" s="161"/>
      <c r="Q78" s="161"/>
      <c r="R78" s="161" t="s">
        <v>0</v>
      </c>
      <c r="S78" s="161"/>
      <c r="T78" s="161"/>
      <c r="U78" s="161"/>
      <c r="V78" s="161"/>
      <c r="W78" s="161" t="s">
        <v>0</v>
      </c>
      <c r="X78" s="161"/>
      <c r="Y78" s="161"/>
      <c r="Z78" s="161"/>
      <c r="AA78" s="161"/>
      <c r="AB78" s="161"/>
      <c r="AC78" s="161" t="s">
        <v>1</v>
      </c>
      <c r="AD78" s="161"/>
      <c r="AE78" s="161"/>
      <c r="AF78" s="161"/>
      <c r="AG78" s="162"/>
      <c r="AH78" s="162" t="s">
        <v>1</v>
      </c>
      <c r="AI78" s="162"/>
      <c r="AJ78" s="162"/>
      <c r="AK78" s="161"/>
      <c r="AL78" s="162"/>
      <c r="AM78" s="162" t="s">
        <v>1</v>
      </c>
      <c r="AN78" s="162"/>
      <c r="AO78" s="162"/>
      <c r="AP78" s="162"/>
      <c r="AQ78" s="162"/>
      <c r="AR78" s="162" t="s">
        <v>1</v>
      </c>
      <c r="AS78" s="162"/>
      <c r="AT78" s="162"/>
      <c r="AU78" s="162"/>
      <c r="AV78" s="162"/>
      <c r="AW78" s="162" t="s">
        <v>1</v>
      </c>
      <c r="AX78" s="162"/>
      <c r="AY78" s="162"/>
      <c r="AZ78" s="162"/>
      <c r="BA78" s="163"/>
      <c r="BB78" s="163" t="s">
        <v>1</v>
      </c>
      <c r="BC78" s="163"/>
      <c r="BD78" s="163"/>
      <c r="BE78" s="170"/>
      <c r="BF78" s="163"/>
      <c r="BG78" s="163" t="s">
        <v>1</v>
      </c>
      <c r="BH78" s="163"/>
      <c r="BI78" s="163"/>
      <c r="BJ78" s="171"/>
      <c r="BK78" s="163"/>
      <c r="BL78" s="163" t="s">
        <v>1</v>
      </c>
      <c r="BM78" s="163"/>
      <c r="BN78" s="163"/>
      <c r="BO78" s="172"/>
      <c r="BP78" s="163"/>
      <c r="BQ78" s="163"/>
      <c r="BR78" s="163"/>
      <c r="BS78" s="163" t="s">
        <v>3</v>
      </c>
      <c r="BT78" s="173"/>
      <c r="BU78" s="163"/>
      <c r="BV78" s="163" t="s">
        <v>1</v>
      </c>
      <c r="BW78" s="163"/>
      <c r="BX78" s="163"/>
      <c r="BZ78" s="163"/>
      <c r="CA78" s="163" t="s">
        <v>1</v>
      </c>
      <c r="CB78" s="163"/>
      <c r="CC78" s="163"/>
    </row>
    <row r="79" spans="1:82" s="91" customFormat="1" x14ac:dyDescent="0.2">
      <c r="A79" s="76">
        <f t="shared" si="2"/>
        <v>67</v>
      </c>
      <c r="B79" s="156" t="s">
        <v>14</v>
      </c>
      <c r="C79" s="157" t="s">
        <v>14</v>
      </c>
      <c r="D79" s="158" t="s">
        <v>26</v>
      </c>
      <c r="E79" s="168"/>
      <c r="F79" s="169"/>
      <c r="G79" s="161" t="s">
        <v>108</v>
      </c>
      <c r="H79" s="161" t="s">
        <v>0</v>
      </c>
      <c r="I79" s="161"/>
      <c r="J79" s="161"/>
      <c r="K79" s="161"/>
      <c r="L79" s="161"/>
      <c r="M79" s="161" t="s">
        <v>0</v>
      </c>
      <c r="N79" s="161"/>
      <c r="O79" s="161"/>
      <c r="P79" s="161"/>
      <c r="Q79" s="161"/>
      <c r="R79" s="161" t="s">
        <v>0</v>
      </c>
      <c r="S79" s="161"/>
      <c r="T79" s="161"/>
      <c r="U79" s="161"/>
      <c r="V79" s="161"/>
      <c r="W79" s="161"/>
      <c r="X79" s="161" t="s">
        <v>1</v>
      </c>
      <c r="Y79" s="161"/>
      <c r="Z79" s="161"/>
      <c r="AA79" s="161"/>
      <c r="AB79" s="161"/>
      <c r="AC79" s="161" t="s">
        <v>1</v>
      </c>
      <c r="AD79" s="161"/>
      <c r="AE79" s="161"/>
      <c r="AF79" s="161"/>
      <c r="AG79" s="162"/>
      <c r="AH79" s="162" t="s">
        <v>1</v>
      </c>
      <c r="AI79" s="162"/>
      <c r="AJ79" s="162"/>
      <c r="AK79" s="161"/>
      <c r="AL79" s="162"/>
      <c r="AM79" s="162" t="s">
        <v>1</v>
      </c>
      <c r="AN79" s="162"/>
      <c r="AO79" s="162"/>
      <c r="AP79" s="162"/>
      <c r="AQ79" s="162"/>
      <c r="AR79" s="162" t="s">
        <v>1</v>
      </c>
      <c r="AS79" s="162"/>
      <c r="AT79" s="162"/>
      <c r="AU79" s="162"/>
      <c r="AV79" s="162"/>
      <c r="AW79" s="162" t="s">
        <v>1</v>
      </c>
      <c r="AX79" s="162"/>
      <c r="AY79" s="162"/>
      <c r="AZ79" s="162"/>
      <c r="BA79" s="163"/>
      <c r="BB79" s="163" t="s">
        <v>1</v>
      </c>
      <c r="BC79" s="163"/>
      <c r="BD79" s="163"/>
      <c r="BE79" s="170"/>
      <c r="BF79" s="163"/>
      <c r="BG79" s="163" t="s">
        <v>1</v>
      </c>
      <c r="BH79" s="163"/>
      <c r="BI79" s="163"/>
      <c r="BJ79" s="171"/>
      <c r="BK79" s="163"/>
      <c r="BL79" s="163" t="s">
        <v>1</v>
      </c>
      <c r="BM79" s="163"/>
      <c r="BN79" s="163"/>
      <c r="BO79" s="172"/>
      <c r="BP79" s="163"/>
      <c r="BQ79" s="163" t="s">
        <v>1</v>
      </c>
      <c r="BR79" s="163"/>
      <c r="BS79" s="163"/>
      <c r="BT79" s="173"/>
      <c r="BU79" s="163"/>
      <c r="BV79" s="163" t="s">
        <v>1</v>
      </c>
      <c r="BW79" s="163"/>
      <c r="BX79" s="163"/>
      <c r="BZ79" s="163"/>
      <c r="CA79" s="163" t="s">
        <v>1</v>
      </c>
      <c r="CB79" s="163"/>
      <c r="CC79" s="163"/>
    </row>
    <row r="80" spans="1:82" s="91" customFormat="1" x14ac:dyDescent="0.2">
      <c r="A80" s="76">
        <f t="shared" si="2"/>
        <v>68</v>
      </c>
      <c r="B80" s="156" t="s">
        <v>14</v>
      </c>
      <c r="C80" s="157" t="s">
        <v>14</v>
      </c>
      <c r="D80" s="158" t="s">
        <v>28</v>
      </c>
      <c r="E80" s="168"/>
      <c r="F80" s="169"/>
      <c r="G80" s="161" t="s">
        <v>109</v>
      </c>
      <c r="H80" s="161" t="s">
        <v>0</v>
      </c>
      <c r="I80" s="161"/>
      <c r="J80" s="161"/>
      <c r="K80" s="161"/>
      <c r="L80" s="161"/>
      <c r="M80" s="161" t="s">
        <v>0</v>
      </c>
      <c r="N80" s="161"/>
      <c r="O80" s="161"/>
      <c r="P80" s="161"/>
      <c r="Q80" s="161"/>
      <c r="R80" s="161" t="s">
        <v>0</v>
      </c>
      <c r="S80" s="161"/>
      <c r="T80" s="161"/>
      <c r="U80" s="161"/>
      <c r="V80" s="161"/>
      <c r="W80" s="161" t="s">
        <v>0</v>
      </c>
      <c r="X80" s="161"/>
      <c r="Y80" s="161"/>
      <c r="Z80" s="161"/>
      <c r="AA80" s="161"/>
      <c r="AB80" s="161" t="s">
        <v>0</v>
      </c>
      <c r="AC80" s="161"/>
      <c r="AD80" s="161"/>
      <c r="AE80" s="161"/>
      <c r="AF80" s="161"/>
      <c r="AG80" s="162" t="s">
        <v>0</v>
      </c>
      <c r="AH80" s="162"/>
      <c r="AI80" s="162"/>
      <c r="AJ80" s="162"/>
      <c r="AK80" s="161"/>
      <c r="AL80" s="162" t="s">
        <v>0</v>
      </c>
      <c r="AM80" s="162"/>
      <c r="AN80" s="162"/>
      <c r="AO80" s="162"/>
      <c r="AP80" s="162"/>
      <c r="AQ80" s="162" t="s">
        <v>0</v>
      </c>
      <c r="AR80" s="162"/>
      <c r="AS80" s="162"/>
      <c r="AT80" s="162"/>
      <c r="AU80" s="162"/>
      <c r="AV80" s="162"/>
      <c r="AW80" s="162" t="s">
        <v>1</v>
      </c>
      <c r="AX80" s="162"/>
      <c r="AY80" s="162"/>
      <c r="AZ80" s="162"/>
      <c r="BA80" s="163"/>
      <c r="BB80" s="163" t="s">
        <v>1</v>
      </c>
      <c r="BC80" s="163"/>
      <c r="BD80" s="163"/>
      <c r="BE80" s="170"/>
      <c r="BF80" s="163" t="s">
        <v>0</v>
      </c>
      <c r="BG80" s="163"/>
      <c r="BH80" s="163"/>
      <c r="BI80" s="163"/>
      <c r="BJ80" s="171"/>
      <c r="BK80" s="163"/>
      <c r="BL80" s="163" t="s">
        <v>1</v>
      </c>
      <c r="BM80" s="163"/>
      <c r="BN80" s="163"/>
      <c r="BO80" s="172"/>
      <c r="BP80" s="163"/>
      <c r="BQ80" s="163"/>
      <c r="BR80" s="163"/>
      <c r="BS80" s="163" t="s">
        <v>3</v>
      </c>
      <c r="BT80" s="173"/>
      <c r="BU80" s="163"/>
      <c r="BV80" s="163" t="s">
        <v>1</v>
      </c>
      <c r="BW80" s="163"/>
      <c r="BX80" s="163"/>
      <c r="BZ80" s="163"/>
      <c r="CA80" s="163" t="s">
        <v>1</v>
      </c>
      <c r="CB80" s="163"/>
      <c r="CC80" s="163"/>
    </row>
    <row r="81" spans="1:82" s="91" customFormat="1" x14ac:dyDescent="0.2">
      <c r="A81" s="76">
        <f t="shared" si="2"/>
        <v>69</v>
      </c>
      <c r="B81" s="156" t="s">
        <v>14</v>
      </c>
      <c r="C81" s="157" t="s">
        <v>14</v>
      </c>
      <c r="D81" s="158" t="s">
        <v>30</v>
      </c>
      <c r="E81" s="168"/>
      <c r="F81" s="169"/>
      <c r="G81" s="161" t="s">
        <v>110</v>
      </c>
      <c r="H81" s="161" t="s">
        <v>0</v>
      </c>
      <c r="I81" s="161"/>
      <c r="J81" s="161"/>
      <c r="K81" s="161"/>
      <c r="L81" s="161"/>
      <c r="M81" s="161" t="s">
        <v>0</v>
      </c>
      <c r="N81" s="161"/>
      <c r="O81" s="161"/>
      <c r="P81" s="161"/>
      <c r="Q81" s="161"/>
      <c r="R81" s="161" t="s">
        <v>0</v>
      </c>
      <c r="S81" s="161"/>
      <c r="T81" s="161"/>
      <c r="U81" s="161"/>
      <c r="V81" s="161"/>
      <c r="W81" s="161" t="s">
        <v>0</v>
      </c>
      <c r="X81" s="161"/>
      <c r="Y81" s="161"/>
      <c r="Z81" s="161"/>
      <c r="AA81" s="161"/>
      <c r="AB81" s="161" t="s">
        <v>0</v>
      </c>
      <c r="AC81" s="161"/>
      <c r="AD81" s="161"/>
      <c r="AE81" s="161"/>
      <c r="AF81" s="161"/>
      <c r="AG81" s="162" t="s">
        <v>0</v>
      </c>
      <c r="AH81" s="162"/>
      <c r="AI81" s="162"/>
      <c r="AJ81" s="162"/>
      <c r="AK81" s="161"/>
      <c r="AL81" s="162" t="s">
        <v>0</v>
      </c>
      <c r="AM81" s="162"/>
      <c r="AN81" s="162"/>
      <c r="AO81" s="162"/>
      <c r="AP81" s="162"/>
      <c r="AQ81" s="162"/>
      <c r="AR81" s="162" t="s">
        <v>1</v>
      </c>
      <c r="AS81" s="162"/>
      <c r="AT81" s="162"/>
      <c r="AU81" s="162"/>
      <c r="AV81" s="162"/>
      <c r="AW81" s="162" t="s">
        <v>1</v>
      </c>
      <c r="AX81" s="162"/>
      <c r="AY81" s="162"/>
      <c r="AZ81" s="162"/>
      <c r="BA81" s="163"/>
      <c r="BB81" s="163" t="s">
        <v>1</v>
      </c>
      <c r="BC81" s="163"/>
      <c r="BD81" s="163"/>
      <c r="BE81" s="170"/>
      <c r="BF81" s="163"/>
      <c r="BG81" s="163" t="s">
        <v>1</v>
      </c>
      <c r="BH81" s="163"/>
      <c r="BI81" s="163"/>
      <c r="BJ81" s="171"/>
      <c r="BK81" s="163"/>
      <c r="BL81" s="163" t="s">
        <v>1</v>
      </c>
      <c r="BM81" s="163"/>
      <c r="BN81" s="163"/>
      <c r="BO81" s="172"/>
      <c r="BP81" s="163"/>
      <c r="BQ81" s="163" t="s">
        <v>1</v>
      </c>
      <c r="BR81" s="163"/>
      <c r="BS81" s="163"/>
      <c r="BT81" s="173"/>
      <c r="BU81" s="163"/>
      <c r="BV81" s="163" t="s">
        <v>1</v>
      </c>
      <c r="BW81" s="163"/>
      <c r="BX81" s="163"/>
      <c r="BZ81" s="163"/>
      <c r="CA81" s="163" t="s">
        <v>1</v>
      </c>
      <c r="CB81" s="163"/>
      <c r="CC81" s="163"/>
    </row>
    <row r="82" spans="1:82" s="91" customFormat="1" x14ac:dyDescent="0.2">
      <c r="A82" s="76">
        <f t="shared" si="2"/>
        <v>70</v>
      </c>
      <c r="B82" s="156" t="s">
        <v>14</v>
      </c>
      <c r="C82" s="157" t="s">
        <v>14</v>
      </c>
      <c r="D82" s="158" t="s">
        <v>32</v>
      </c>
      <c r="E82" s="168"/>
      <c r="F82" s="169"/>
      <c r="G82" s="161" t="s">
        <v>111</v>
      </c>
      <c r="H82" s="161"/>
      <c r="I82" s="161"/>
      <c r="J82" s="161"/>
      <c r="K82" s="161"/>
      <c r="L82" s="161"/>
      <c r="M82" s="161" t="s">
        <v>0</v>
      </c>
      <c r="N82" s="161"/>
      <c r="O82" s="161"/>
      <c r="P82" s="161"/>
      <c r="Q82" s="161"/>
      <c r="R82" s="161" t="s">
        <v>0</v>
      </c>
      <c r="S82" s="161"/>
      <c r="T82" s="161"/>
      <c r="U82" s="161"/>
      <c r="V82" s="161"/>
      <c r="W82" s="161" t="s">
        <v>0</v>
      </c>
      <c r="X82" s="161"/>
      <c r="Y82" s="161"/>
      <c r="Z82" s="161"/>
      <c r="AA82" s="161"/>
      <c r="AB82" s="161"/>
      <c r="AC82" s="161" t="s">
        <v>1</v>
      </c>
      <c r="AD82" s="161"/>
      <c r="AE82" s="161"/>
      <c r="AF82" s="161"/>
      <c r="AG82" s="162"/>
      <c r="AH82" s="162" t="s">
        <v>1</v>
      </c>
      <c r="AI82" s="162"/>
      <c r="AJ82" s="162"/>
      <c r="AK82" s="161"/>
      <c r="AL82" s="162" t="s">
        <v>0</v>
      </c>
      <c r="AM82" s="162"/>
      <c r="AN82" s="162"/>
      <c r="AO82" s="162"/>
      <c r="AP82" s="162"/>
      <c r="AQ82" s="162" t="s">
        <v>0</v>
      </c>
      <c r="AR82" s="162"/>
      <c r="AS82" s="162"/>
      <c r="AT82" s="162"/>
      <c r="AU82" s="162"/>
      <c r="AV82" s="162"/>
      <c r="AW82" s="162" t="s">
        <v>1</v>
      </c>
      <c r="AX82" s="162"/>
      <c r="AY82" s="162"/>
      <c r="AZ82" s="162"/>
      <c r="BA82" s="163"/>
      <c r="BB82" s="163" t="s">
        <v>1</v>
      </c>
      <c r="BC82" s="163"/>
      <c r="BD82" s="163"/>
      <c r="BE82" s="170"/>
      <c r="BF82" s="163"/>
      <c r="BG82" s="163" t="s">
        <v>1</v>
      </c>
      <c r="BH82" s="163"/>
      <c r="BI82" s="163"/>
      <c r="BJ82" s="171"/>
      <c r="BK82" s="163"/>
      <c r="BL82" s="163" t="s">
        <v>1</v>
      </c>
      <c r="BM82" s="163"/>
      <c r="BN82" s="163"/>
      <c r="BO82" s="172"/>
      <c r="BP82" s="163"/>
      <c r="BQ82" s="163" t="s">
        <v>1</v>
      </c>
      <c r="BR82" s="163"/>
      <c r="BS82" s="163"/>
      <c r="BT82" s="173"/>
      <c r="BU82" s="163"/>
      <c r="BV82" s="163" t="s">
        <v>1</v>
      </c>
      <c r="BW82" s="163"/>
      <c r="BX82" s="163"/>
      <c r="BZ82" s="163"/>
      <c r="CA82" s="163" t="s">
        <v>1</v>
      </c>
      <c r="CB82" s="163"/>
      <c r="CC82" s="163"/>
    </row>
    <row r="83" spans="1:82" s="91" customFormat="1" x14ac:dyDescent="0.2">
      <c r="A83" s="76">
        <f t="shared" si="2"/>
        <v>71</v>
      </c>
      <c r="B83" s="156" t="s">
        <v>14</v>
      </c>
      <c r="C83" s="157" t="s">
        <v>14</v>
      </c>
      <c r="D83" s="158" t="s">
        <v>34</v>
      </c>
      <c r="E83" s="168"/>
      <c r="F83" s="169"/>
      <c r="G83" s="161" t="s">
        <v>112</v>
      </c>
      <c r="H83" s="161" t="s">
        <v>0</v>
      </c>
      <c r="I83" s="161"/>
      <c r="J83" s="161"/>
      <c r="K83" s="161"/>
      <c r="L83" s="161"/>
      <c r="M83" s="161" t="s">
        <v>0</v>
      </c>
      <c r="N83" s="161"/>
      <c r="O83" s="161"/>
      <c r="P83" s="161"/>
      <c r="Q83" s="161"/>
      <c r="R83" s="161" t="s">
        <v>0</v>
      </c>
      <c r="S83" s="161"/>
      <c r="T83" s="161"/>
      <c r="U83" s="161"/>
      <c r="V83" s="161"/>
      <c r="W83" s="161" t="s">
        <v>0</v>
      </c>
      <c r="X83" s="161"/>
      <c r="Y83" s="161"/>
      <c r="Z83" s="161"/>
      <c r="AA83" s="161"/>
      <c r="AB83" s="161" t="s">
        <v>0</v>
      </c>
      <c r="AC83" s="161"/>
      <c r="AD83" s="161"/>
      <c r="AE83" s="161"/>
      <c r="AF83" s="161"/>
      <c r="AG83" s="162" t="s">
        <v>0</v>
      </c>
      <c r="AH83" s="162"/>
      <c r="AI83" s="162"/>
      <c r="AJ83" s="162"/>
      <c r="AK83" s="161"/>
      <c r="AL83" s="162"/>
      <c r="AM83" s="162" t="s">
        <v>1</v>
      </c>
      <c r="AN83" s="162"/>
      <c r="AO83" s="162"/>
      <c r="AP83" s="162"/>
      <c r="AQ83" s="162" t="s">
        <v>0</v>
      </c>
      <c r="AR83" s="162"/>
      <c r="AS83" s="162"/>
      <c r="AT83" s="162"/>
      <c r="AU83" s="162"/>
      <c r="AV83" s="162"/>
      <c r="AW83" s="162" t="s">
        <v>1</v>
      </c>
      <c r="AX83" s="162"/>
      <c r="AY83" s="162"/>
      <c r="AZ83" s="162"/>
      <c r="BA83" s="163"/>
      <c r="BB83" s="163" t="s">
        <v>1</v>
      </c>
      <c r="BC83" s="163"/>
      <c r="BD83" s="163"/>
      <c r="BE83" s="170"/>
      <c r="BF83" s="163"/>
      <c r="BG83" s="163" t="s">
        <v>1</v>
      </c>
      <c r="BH83" s="163"/>
      <c r="BI83" s="163"/>
      <c r="BJ83" s="171"/>
      <c r="BK83" s="163"/>
      <c r="BL83" s="163" t="s">
        <v>1</v>
      </c>
      <c r="BM83" s="163"/>
      <c r="BN83" s="163"/>
      <c r="BO83" s="172"/>
      <c r="BP83" s="163"/>
      <c r="BQ83" s="163"/>
      <c r="BR83" s="163"/>
      <c r="BS83" s="163" t="s">
        <v>3</v>
      </c>
      <c r="BT83" s="173"/>
      <c r="BU83" s="163"/>
      <c r="BV83" s="163" t="s">
        <v>1</v>
      </c>
      <c r="BW83" s="163"/>
      <c r="BX83" s="163"/>
      <c r="BZ83" s="163"/>
      <c r="CA83" s="163" t="s">
        <v>1</v>
      </c>
      <c r="CB83" s="163"/>
      <c r="CC83" s="163"/>
    </row>
    <row r="84" spans="1:82" s="91" customFormat="1" x14ac:dyDescent="0.2">
      <c r="A84" s="76">
        <f t="shared" si="2"/>
        <v>72</v>
      </c>
      <c r="B84" s="156" t="s">
        <v>14</v>
      </c>
      <c r="C84" s="157" t="s">
        <v>14</v>
      </c>
      <c r="D84" s="158" t="s">
        <v>36</v>
      </c>
      <c r="E84" s="168"/>
      <c r="F84" s="169"/>
      <c r="G84" s="161" t="s">
        <v>113</v>
      </c>
      <c r="H84" s="161" t="s">
        <v>0</v>
      </c>
      <c r="I84" s="161"/>
      <c r="J84" s="161"/>
      <c r="K84" s="161"/>
      <c r="L84" s="161"/>
      <c r="M84" s="161" t="s">
        <v>0</v>
      </c>
      <c r="N84" s="161"/>
      <c r="O84" s="161"/>
      <c r="P84" s="161"/>
      <c r="Q84" s="161"/>
      <c r="R84" s="161" t="s">
        <v>0</v>
      </c>
      <c r="S84" s="161"/>
      <c r="T84" s="161"/>
      <c r="U84" s="161"/>
      <c r="V84" s="161"/>
      <c r="W84" s="161" t="s">
        <v>0</v>
      </c>
      <c r="X84" s="161"/>
      <c r="Y84" s="161"/>
      <c r="Z84" s="161"/>
      <c r="AA84" s="161"/>
      <c r="AB84" s="161" t="s">
        <v>0</v>
      </c>
      <c r="AC84" s="161"/>
      <c r="AD84" s="161"/>
      <c r="AE84" s="161"/>
      <c r="AF84" s="161"/>
      <c r="AG84" s="162" t="s">
        <v>0</v>
      </c>
      <c r="AH84" s="162"/>
      <c r="AI84" s="162"/>
      <c r="AJ84" s="162"/>
      <c r="AK84" s="161"/>
      <c r="AL84" s="162"/>
      <c r="AM84" s="162" t="s">
        <v>1</v>
      </c>
      <c r="AN84" s="162"/>
      <c r="AO84" s="162"/>
      <c r="AP84" s="162"/>
      <c r="AQ84" s="162"/>
      <c r="AR84" s="162" t="s">
        <v>1</v>
      </c>
      <c r="AS84" s="162"/>
      <c r="AT84" s="162"/>
      <c r="AU84" s="162"/>
      <c r="AV84" s="162"/>
      <c r="AW84" s="162" t="s">
        <v>1</v>
      </c>
      <c r="AX84" s="162"/>
      <c r="AY84" s="162"/>
      <c r="AZ84" s="162"/>
      <c r="BA84" s="163"/>
      <c r="BB84" s="163" t="s">
        <v>1</v>
      </c>
      <c r="BC84" s="163"/>
      <c r="BD84" s="163"/>
      <c r="BE84" s="170"/>
      <c r="BF84" s="163"/>
      <c r="BG84" s="163" t="s">
        <v>1</v>
      </c>
      <c r="BH84" s="163"/>
      <c r="BI84" s="163"/>
      <c r="BJ84" s="171"/>
      <c r="BK84" s="163"/>
      <c r="BL84" s="163" t="s">
        <v>1</v>
      </c>
      <c r="BM84" s="163"/>
      <c r="BN84" s="163"/>
      <c r="BO84" s="172"/>
      <c r="BP84" s="163"/>
      <c r="BQ84" s="163" t="s">
        <v>1</v>
      </c>
      <c r="BR84" s="163"/>
      <c r="BS84" s="163"/>
      <c r="BT84" s="173"/>
      <c r="BU84" s="163"/>
      <c r="BV84" s="163" t="s">
        <v>1</v>
      </c>
      <c r="BW84" s="163"/>
      <c r="BX84" s="163"/>
      <c r="BZ84" s="163"/>
      <c r="CA84" s="163" t="s">
        <v>1</v>
      </c>
      <c r="CB84" s="163"/>
      <c r="CC84" s="163"/>
    </row>
    <row r="85" spans="1:82" s="91" customFormat="1" x14ac:dyDescent="0.2">
      <c r="A85" s="76">
        <f t="shared" si="2"/>
        <v>73</v>
      </c>
      <c r="B85" s="156" t="s">
        <v>14</v>
      </c>
      <c r="C85" s="157" t="s">
        <v>14</v>
      </c>
      <c r="D85" s="158" t="s">
        <v>38</v>
      </c>
      <c r="E85" s="168"/>
      <c r="F85" s="169"/>
      <c r="G85" s="161" t="s">
        <v>114</v>
      </c>
      <c r="H85" s="161" t="s">
        <v>0</v>
      </c>
      <c r="I85" s="161"/>
      <c r="J85" s="161"/>
      <c r="K85" s="161"/>
      <c r="L85" s="161"/>
      <c r="M85" s="161" t="s">
        <v>0</v>
      </c>
      <c r="N85" s="161"/>
      <c r="O85" s="161"/>
      <c r="P85" s="161"/>
      <c r="Q85" s="161"/>
      <c r="R85" s="161" t="s">
        <v>0</v>
      </c>
      <c r="S85" s="161"/>
      <c r="T85" s="161"/>
      <c r="U85" s="161"/>
      <c r="V85" s="161"/>
      <c r="W85" s="161" t="s">
        <v>0</v>
      </c>
      <c r="X85" s="161"/>
      <c r="Y85" s="161"/>
      <c r="Z85" s="161"/>
      <c r="AA85" s="161"/>
      <c r="AB85" s="161" t="s">
        <v>0</v>
      </c>
      <c r="AC85" s="161"/>
      <c r="AD85" s="161"/>
      <c r="AE85" s="161"/>
      <c r="AF85" s="161"/>
      <c r="AG85" s="162"/>
      <c r="AH85" s="162" t="s">
        <v>1</v>
      </c>
      <c r="AI85" s="162"/>
      <c r="AJ85" s="162"/>
      <c r="AK85" s="161"/>
      <c r="AL85" s="162"/>
      <c r="AM85" s="162" t="s">
        <v>1</v>
      </c>
      <c r="AN85" s="162"/>
      <c r="AO85" s="162"/>
      <c r="AP85" s="162"/>
      <c r="AQ85" s="162"/>
      <c r="AR85" s="162" t="s">
        <v>1</v>
      </c>
      <c r="AS85" s="162"/>
      <c r="AT85" s="162"/>
      <c r="AU85" s="162"/>
      <c r="AV85" s="162"/>
      <c r="AW85" s="162" t="s">
        <v>1</v>
      </c>
      <c r="AX85" s="162"/>
      <c r="AY85" s="162"/>
      <c r="AZ85" s="162"/>
      <c r="BA85" s="163"/>
      <c r="BB85" s="163" t="s">
        <v>1</v>
      </c>
      <c r="BC85" s="163"/>
      <c r="BD85" s="163"/>
      <c r="BE85" s="170"/>
      <c r="BF85" s="163"/>
      <c r="BG85" s="163" t="s">
        <v>1</v>
      </c>
      <c r="BH85" s="163"/>
      <c r="BI85" s="163"/>
      <c r="BJ85" s="171"/>
      <c r="BK85" s="163"/>
      <c r="BL85" s="163" t="s">
        <v>1</v>
      </c>
      <c r="BM85" s="163"/>
      <c r="BN85" s="163"/>
      <c r="BO85" s="172"/>
      <c r="BP85" s="163"/>
      <c r="BQ85" s="163" t="s">
        <v>1</v>
      </c>
      <c r="BR85" s="163"/>
      <c r="BS85" s="163"/>
      <c r="BT85" s="173"/>
      <c r="BU85" s="163"/>
      <c r="BV85" s="163" t="s">
        <v>1</v>
      </c>
      <c r="BW85" s="163"/>
      <c r="BX85" s="163"/>
      <c r="BZ85" s="163"/>
      <c r="CA85" s="163" t="s">
        <v>1</v>
      </c>
      <c r="CB85" s="163"/>
      <c r="CC85" s="163"/>
    </row>
    <row r="86" spans="1:82" s="91" customFormat="1" x14ac:dyDescent="0.2">
      <c r="A86" s="76">
        <f t="shared" si="2"/>
        <v>74</v>
      </c>
      <c r="B86" s="156" t="s">
        <v>14</v>
      </c>
      <c r="C86" s="157" t="s">
        <v>14</v>
      </c>
      <c r="D86" s="158" t="s">
        <v>40</v>
      </c>
      <c r="E86" s="168"/>
      <c r="F86" s="169"/>
      <c r="G86" s="161" t="s">
        <v>115</v>
      </c>
      <c r="H86" s="161" t="s">
        <v>0</v>
      </c>
      <c r="I86" s="161"/>
      <c r="J86" s="161"/>
      <c r="K86" s="161"/>
      <c r="L86" s="161"/>
      <c r="M86" s="161" t="s">
        <v>0</v>
      </c>
      <c r="N86" s="161"/>
      <c r="O86" s="161"/>
      <c r="P86" s="161"/>
      <c r="Q86" s="161"/>
      <c r="R86" s="161" t="s">
        <v>0</v>
      </c>
      <c r="S86" s="161"/>
      <c r="T86" s="161"/>
      <c r="U86" s="161"/>
      <c r="V86" s="161"/>
      <c r="W86" s="161" t="s">
        <v>0</v>
      </c>
      <c r="X86" s="161"/>
      <c r="Y86" s="161"/>
      <c r="Z86" s="161"/>
      <c r="AA86" s="161"/>
      <c r="AB86" s="161"/>
      <c r="AC86" s="161" t="s">
        <v>1</v>
      </c>
      <c r="AD86" s="161"/>
      <c r="AE86" s="161"/>
      <c r="AF86" s="161"/>
      <c r="AG86" s="162"/>
      <c r="AH86" s="162" t="s">
        <v>1</v>
      </c>
      <c r="AI86" s="162"/>
      <c r="AJ86" s="162"/>
      <c r="AK86" s="161"/>
      <c r="AL86" s="162"/>
      <c r="AM86" s="162" t="s">
        <v>1</v>
      </c>
      <c r="AN86" s="162"/>
      <c r="AO86" s="162"/>
      <c r="AP86" s="162"/>
      <c r="AQ86" s="162" t="s">
        <v>0</v>
      </c>
      <c r="AR86" s="162"/>
      <c r="AS86" s="162"/>
      <c r="AT86" s="162"/>
      <c r="AU86" s="162"/>
      <c r="AV86" s="162"/>
      <c r="AW86" s="162" t="s">
        <v>1</v>
      </c>
      <c r="AX86" s="162"/>
      <c r="AY86" s="162"/>
      <c r="AZ86" s="162"/>
      <c r="BA86" s="163"/>
      <c r="BB86" s="163" t="s">
        <v>1</v>
      </c>
      <c r="BC86" s="163"/>
      <c r="BD86" s="163"/>
      <c r="BE86" s="170"/>
      <c r="BF86" s="163"/>
      <c r="BG86" s="163" t="s">
        <v>1</v>
      </c>
      <c r="BH86" s="163"/>
      <c r="BI86" s="163"/>
      <c r="BJ86" s="171"/>
      <c r="BK86" s="163"/>
      <c r="BL86" s="163" t="s">
        <v>1</v>
      </c>
      <c r="BM86" s="163"/>
      <c r="BN86" s="163"/>
      <c r="BO86" s="172"/>
      <c r="BP86" s="163"/>
      <c r="BQ86" s="163" t="s">
        <v>1</v>
      </c>
      <c r="BR86" s="163"/>
      <c r="BS86" s="163"/>
      <c r="BT86" s="173"/>
      <c r="BU86" s="163"/>
      <c r="BV86" s="163" t="s">
        <v>1</v>
      </c>
      <c r="BW86" s="163"/>
      <c r="BX86" s="163"/>
      <c r="BZ86" s="163"/>
      <c r="CA86" s="163" t="s">
        <v>1</v>
      </c>
      <c r="CB86" s="163"/>
      <c r="CC86" s="163"/>
    </row>
    <row r="87" spans="1:82" s="91" customFormat="1" x14ac:dyDescent="0.2">
      <c r="A87" s="76">
        <f t="shared" si="2"/>
        <v>75</v>
      </c>
      <c r="B87" s="156" t="s">
        <v>14</v>
      </c>
      <c r="C87" s="157" t="s">
        <v>14</v>
      </c>
      <c r="D87" s="158" t="s">
        <v>42</v>
      </c>
      <c r="E87" s="168"/>
      <c r="F87" s="169"/>
      <c r="G87" s="161" t="s">
        <v>630</v>
      </c>
      <c r="H87" s="161" t="s">
        <v>0</v>
      </c>
      <c r="I87" s="161"/>
      <c r="J87" s="161"/>
      <c r="K87" s="161"/>
      <c r="L87" s="161"/>
      <c r="M87" s="161" t="s">
        <v>0</v>
      </c>
      <c r="N87" s="161"/>
      <c r="O87" s="161"/>
      <c r="P87" s="161"/>
      <c r="Q87" s="161"/>
      <c r="R87" s="161" t="s">
        <v>0</v>
      </c>
      <c r="S87" s="161"/>
      <c r="T87" s="161"/>
      <c r="U87" s="161"/>
      <c r="V87" s="161"/>
      <c r="W87" s="161" t="s">
        <v>0</v>
      </c>
      <c r="X87" s="161"/>
      <c r="Y87" s="161"/>
      <c r="Z87" s="161"/>
      <c r="AA87" s="161"/>
      <c r="AB87" s="161" t="s">
        <v>0</v>
      </c>
      <c r="AC87" s="161"/>
      <c r="AD87" s="161"/>
      <c r="AE87" s="161"/>
      <c r="AF87" s="161"/>
      <c r="AG87" s="162"/>
      <c r="AH87" s="162" t="s">
        <v>1</v>
      </c>
      <c r="AI87" s="162"/>
      <c r="AJ87" s="162"/>
      <c r="AK87" s="161"/>
      <c r="AL87" s="162"/>
      <c r="AM87" s="162" t="s">
        <v>1</v>
      </c>
      <c r="AN87" s="162"/>
      <c r="AO87" s="162"/>
      <c r="AP87" s="162"/>
      <c r="AQ87" s="162" t="s">
        <v>0</v>
      </c>
      <c r="AR87" s="162"/>
      <c r="AS87" s="162"/>
      <c r="AT87" s="162"/>
      <c r="AU87" s="162"/>
      <c r="AV87" s="162"/>
      <c r="AW87" s="162" t="s">
        <v>1</v>
      </c>
      <c r="AX87" s="162"/>
      <c r="AY87" s="162"/>
      <c r="AZ87" s="162"/>
      <c r="BA87" s="183"/>
      <c r="BB87" s="163" t="s">
        <v>1</v>
      </c>
      <c r="BC87" s="163"/>
      <c r="BD87" s="163"/>
      <c r="BE87" s="170"/>
      <c r="BF87" s="163"/>
      <c r="BG87" s="163" t="s">
        <v>1</v>
      </c>
      <c r="BH87" s="163"/>
      <c r="BI87" s="163"/>
      <c r="BJ87" s="171"/>
      <c r="BK87" s="163" t="s">
        <v>0</v>
      </c>
      <c r="BL87" s="163"/>
      <c r="BM87" s="163"/>
      <c r="BN87" s="163"/>
      <c r="BO87" s="172"/>
      <c r="BP87" s="163"/>
      <c r="BQ87" s="163" t="s">
        <v>1</v>
      </c>
      <c r="BR87" s="163"/>
      <c r="BS87" s="163"/>
      <c r="BT87" s="173"/>
      <c r="BU87" s="163"/>
      <c r="BV87" s="163" t="s">
        <v>1</v>
      </c>
      <c r="BW87" s="163"/>
      <c r="BX87" s="163"/>
      <c r="BZ87" s="163"/>
      <c r="CA87" s="163"/>
      <c r="CB87" s="163"/>
      <c r="CC87" s="163"/>
    </row>
    <row r="88" spans="1:82" s="91" customFormat="1" x14ac:dyDescent="0.2">
      <c r="A88" s="76">
        <f t="shared" si="2"/>
        <v>76</v>
      </c>
      <c r="B88" s="156" t="s">
        <v>14</v>
      </c>
      <c r="C88" s="157" t="s">
        <v>14</v>
      </c>
      <c r="D88" s="158" t="s">
        <v>44</v>
      </c>
      <c r="E88" s="168"/>
      <c r="F88" s="169"/>
      <c r="G88" s="161" t="s">
        <v>116</v>
      </c>
      <c r="H88" s="161" t="s">
        <v>0</v>
      </c>
      <c r="I88" s="161"/>
      <c r="J88" s="161"/>
      <c r="K88" s="161"/>
      <c r="L88" s="161"/>
      <c r="M88" s="161" t="s">
        <v>0</v>
      </c>
      <c r="N88" s="161"/>
      <c r="O88" s="161"/>
      <c r="P88" s="161"/>
      <c r="Q88" s="161"/>
      <c r="R88" s="161" t="s">
        <v>0</v>
      </c>
      <c r="S88" s="161"/>
      <c r="T88" s="161"/>
      <c r="U88" s="161"/>
      <c r="V88" s="161"/>
      <c r="W88" s="161" t="s">
        <v>0</v>
      </c>
      <c r="X88" s="161"/>
      <c r="Y88" s="161"/>
      <c r="Z88" s="161"/>
      <c r="AA88" s="161"/>
      <c r="AB88" s="161"/>
      <c r="AC88" s="161" t="s">
        <v>1</v>
      </c>
      <c r="AD88" s="161"/>
      <c r="AE88" s="161"/>
      <c r="AF88" s="161"/>
      <c r="AG88" s="162"/>
      <c r="AH88" s="162" t="s">
        <v>1</v>
      </c>
      <c r="AI88" s="162"/>
      <c r="AJ88" s="162"/>
      <c r="AK88" s="161"/>
      <c r="AL88" s="162"/>
      <c r="AM88" s="162" t="s">
        <v>1</v>
      </c>
      <c r="AN88" s="162"/>
      <c r="AO88" s="162"/>
      <c r="AP88" s="162"/>
      <c r="AQ88" s="162"/>
      <c r="AR88" s="162" t="s">
        <v>1</v>
      </c>
      <c r="AS88" s="162"/>
      <c r="AT88" s="162"/>
      <c r="AU88" s="162"/>
      <c r="AV88" s="162"/>
      <c r="AW88" s="162" t="s">
        <v>1</v>
      </c>
      <c r="AX88" s="162"/>
      <c r="AY88" s="162"/>
      <c r="AZ88" s="162"/>
      <c r="BA88" s="163"/>
      <c r="BB88" s="163" t="s">
        <v>1</v>
      </c>
      <c r="BC88" s="163"/>
      <c r="BD88" s="163"/>
      <c r="BE88" s="170"/>
      <c r="BF88" s="163"/>
      <c r="BG88" s="163"/>
      <c r="BH88" s="163"/>
      <c r="BI88" s="163" t="s">
        <v>3</v>
      </c>
      <c r="BJ88" s="171"/>
      <c r="BK88" s="163"/>
      <c r="BL88" s="163"/>
      <c r="BM88" s="163"/>
      <c r="BN88" s="163" t="s">
        <v>3</v>
      </c>
      <c r="BO88" s="172"/>
      <c r="BP88" s="163"/>
      <c r="BQ88" s="163"/>
      <c r="BR88" s="163"/>
      <c r="BS88" s="163" t="s">
        <v>3</v>
      </c>
      <c r="BT88" s="173"/>
      <c r="BU88" s="163"/>
      <c r="BV88" s="163"/>
      <c r="BW88" s="163"/>
      <c r="BX88" s="163" t="s">
        <v>3</v>
      </c>
      <c r="BZ88" s="163"/>
      <c r="CA88" s="163" t="s">
        <v>1</v>
      </c>
      <c r="CB88" s="163"/>
      <c r="CC88" s="163"/>
    </row>
    <row r="89" spans="1:82" s="91" customFormat="1" x14ac:dyDescent="0.2">
      <c r="A89" s="76">
        <f t="shared" si="2"/>
        <v>77</v>
      </c>
      <c r="B89" s="156" t="s">
        <v>14</v>
      </c>
      <c r="C89" s="157" t="s">
        <v>14</v>
      </c>
      <c r="D89" s="158" t="s">
        <v>46</v>
      </c>
      <c r="E89" s="168"/>
      <c r="F89" s="169"/>
      <c r="G89" s="161" t="s">
        <v>117</v>
      </c>
      <c r="H89" s="161" t="s">
        <v>0</v>
      </c>
      <c r="I89" s="161"/>
      <c r="J89" s="161"/>
      <c r="K89" s="161"/>
      <c r="L89" s="161"/>
      <c r="M89" s="161" t="s">
        <v>0</v>
      </c>
      <c r="N89" s="161"/>
      <c r="O89" s="161"/>
      <c r="P89" s="161"/>
      <c r="Q89" s="161"/>
      <c r="R89" s="161" t="s">
        <v>0</v>
      </c>
      <c r="S89" s="161"/>
      <c r="T89" s="161"/>
      <c r="U89" s="161"/>
      <c r="V89" s="161"/>
      <c r="W89" s="161" t="s">
        <v>0</v>
      </c>
      <c r="X89" s="161"/>
      <c r="Y89" s="161"/>
      <c r="Z89" s="161"/>
      <c r="AA89" s="161"/>
      <c r="AB89" s="161" t="s">
        <v>0</v>
      </c>
      <c r="AC89" s="161"/>
      <c r="AD89" s="161"/>
      <c r="AE89" s="161"/>
      <c r="AF89" s="161"/>
      <c r="AG89" s="162"/>
      <c r="AH89" s="162" t="s">
        <v>1</v>
      </c>
      <c r="AI89" s="162"/>
      <c r="AJ89" s="162"/>
      <c r="AK89" s="161"/>
      <c r="AL89" s="162"/>
      <c r="AM89" s="162" t="s">
        <v>1</v>
      </c>
      <c r="AN89" s="162"/>
      <c r="AO89" s="162"/>
      <c r="AP89" s="162"/>
      <c r="AQ89" s="162"/>
      <c r="AR89" s="162" t="s">
        <v>1</v>
      </c>
      <c r="AS89" s="162"/>
      <c r="AT89" s="162"/>
      <c r="AU89" s="162"/>
      <c r="AV89" s="162"/>
      <c r="AW89" s="162" t="s">
        <v>1</v>
      </c>
      <c r="AX89" s="162"/>
      <c r="AY89" s="162"/>
      <c r="AZ89" s="162"/>
      <c r="BA89" s="163"/>
      <c r="BB89" s="163"/>
      <c r="BC89" s="163"/>
      <c r="BD89" s="163" t="s">
        <v>3</v>
      </c>
      <c r="BE89" s="170"/>
      <c r="BF89" s="163"/>
      <c r="BG89" s="163" t="s">
        <v>1</v>
      </c>
      <c r="BH89" s="163"/>
      <c r="BI89" s="163"/>
      <c r="BJ89" s="171"/>
      <c r="BK89" s="163"/>
      <c r="BL89" s="163" t="s">
        <v>1</v>
      </c>
      <c r="BM89" s="163"/>
      <c r="BN89" s="163"/>
      <c r="BO89" s="172"/>
      <c r="BP89" s="163"/>
      <c r="BQ89" s="163" t="s">
        <v>1</v>
      </c>
      <c r="BR89" s="163"/>
      <c r="BS89" s="163"/>
      <c r="BT89" s="173"/>
      <c r="BU89" s="163"/>
      <c r="BV89" s="163" t="s">
        <v>1</v>
      </c>
      <c r="BW89" s="163"/>
      <c r="BX89" s="163"/>
      <c r="BZ89" s="163"/>
      <c r="CA89" s="163" t="s">
        <v>1</v>
      </c>
      <c r="CB89" s="163"/>
      <c r="CC89" s="163"/>
    </row>
    <row r="90" spans="1:82" s="91" customFormat="1" x14ac:dyDescent="0.2">
      <c r="A90" s="76">
        <f t="shared" si="2"/>
        <v>78</v>
      </c>
      <c r="B90" s="156" t="s">
        <v>14</v>
      </c>
      <c r="C90" s="157" t="s">
        <v>14</v>
      </c>
      <c r="D90" s="158" t="s">
        <v>48</v>
      </c>
      <c r="E90" s="168"/>
      <c r="F90" s="169"/>
      <c r="G90" s="161" t="s">
        <v>118</v>
      </c>
      <c r="H90" s="161" t="s">
        <v>0</v>
      </c>
      <c r="I90" s="161"/>
      <c r="J90" s="161"/>
      <c r="K90" s="161"/>
      <c r="L90" s="161"/>
      <c r="M90" s="161" t="s">
        <v>0</v>
      </c>
      <c r="N90" s="161"/>
      <c r="O90" s="161"/>
      <c r="P90" s="161"/>
      <c r="Q90" s="161"/>
      <c r="R90" s="161" t="s">
        <v>0</v>
      </c>
      <c r="S90" s="161"/>
      <c r="T90" s="161"/>
      <c r="U90" s="161"/>
      <c r="V90" s="161"/>
      <c r="W90" s="161" t="s">
        <v>0</v>
      </c>
      <c r="X90" s="161"/>
      <c r="Y90" s="161"/>
      <c r="Z90" s="161"/>
      <c r="AA90" s="161"/>
      <c r="AB90" s="161"/>
      <c r="AC90" s="161" t="s">
        <v>1</v>
      </c>
      <c r="AD90" s="161"/>
      <c r="AE90" s="161"/>
      <c r="AF90" s="161"/>
      <c r="AG90" s="162"/>
      <c r="AH90" s="162" t="s">
        <v>1</v>
      </c>
      <c r="AI90" s="162"/>
      <c r="AJ90" s="162"/>
      <c r="AK90" s="161"/>
      <c r="AL90" s="162"/>
      <c r="AM90" s="162" t="s">
        <v>1</v>
      </c>
      <c r="AN90" s="162"/>
      <c r="AO90" s="162"/>
      <c r="AP90" s="162"/>
      <c r="AQ90" s="162"/>
      <c r="AR90" s="162" t="s">
        <v>1</v>
      </c>
      <c r="AS90" s="162"/>
      <c r="AT90" s="162"/>
      <c r="AU90" s="162"/>
      <c r="AV90" s="162"/>
      <c r="AW90" s="162"/>
      <c r="AX90" s="162"/>
      <c r="AY90" s="162" t="s">
        <v>3</v>
      </c>
      <c r="AZ90" s="162"/>
      <c r="BA90" s="163"/>
      <c r="BB90" s="163"/>
      <c r="BC90" s="163"/>
      <c r="BD90" s="163" t="s">
        <v>3</v>
      </c>
      <c r="BE90" s="170"/>
      <c r="BF90" s="163"/>
      <c r="BG90" s="163"/>
      <c r="BH90" s="163"/>
      <c r="BI90" s="163" t="s">
        <v>3</v>
      </c>
      <c r="BJ90" s="171"/>
      <c r="BK90" s="163"/>
      <c r="BL90" s="163"/>
      <c r="BM90" s="163"/>
      <c r="BN90" s="163" t="s">
        <v>3</v>
      </c>
      <c r="BO90" s="172"/>
      <c r="BP90" s="163"/>
      <c r="BQ90" s="163"/>
      <c r="BR90" s="163"/>
      <c r="BS90" s="163" t="s">
        <v>3</v>
      </c>
      <c r="BT90" s="173"/>
      <c r="BU90" s="163"/>
      <c r="BV90" s="163"/>
      <c r="BW90" s="163"/>
      <c r="BX90" s="163" t="s">
        <v>3</v>
      </c>
      <c r="BZ90" s="163"/>
      <c r="CA90" s="163" t="s">
        <v>1</v>
      </c>
      <c r="CB90" s="163"/>
      <c r="CC90" s="163"/>
    </row>
    <row r="91" spans="1:82" s="59" customFormat="1" x14ac:dyDescent="0.25">
      <c r="B91" s="60"/>
      <c r="C91" s="180"/>
      <c r="D91" s="147"/>
      <c r="E91" s="148"/>
      <c r="F91" s="149"/>
      <c r="G91" s="150"/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0"/>
      <c r="S91" s="150"/>
      <c r="T91" s="150"/>
      <c r="U91" s="150"/>
      <c r="V91" s="150"/>
      <c r="W91" s="150"/>
      <c r="X91" s="150"/>
      <c r="Y91" s="150"/>
      <c r="Z91" s="150"/>
      <c r="AA91" s="150"/>
      <c r="AB91" s="150"/>
      <c r="AC91" s="150"/>
      <c r="AD91" s="150"/>
      <c r="AE91" s="150"/>
      <c r="AF91" s="150"/>
      <c r="AG91" s="147"/>
      <c r="AH91" s="147"/>
      <c r="AI91" s="147"/>
      <c r="AJ91" s="147"/>
      <c r="AK91" s="150"/>
      <c r="AL91" s="147"/>
      <c r="AM91" s="147"/>
      <c r="AN91" s="147"/>
      <c r="AO91" s="147"/>
      <c r="AP91" s="147"/>
      <c r="AQ91" s="147"/>
      <c r="AR91" s="147"/>
      <c r="AS91" s="147"/>
      <c r="AT91" s="147"/>
      <c r="AU91" s="147"/>
      <c r="AV91" s="73"/>
      <c r="AW91" s="73"/>
      <c r="AX91" s="73"/>
      <c r="AY91" s="73"/>
      <c r="AZ91" s="164"/>
      <c r="BA91" s="73"/>
      <c r="BB91" s="73"/>
      <c r="BC91" s="73"/>
      <c r="BD91" s="73"/>
      <c r="BE91" s="164"/>
      <c r="BF91" s="73"/>
      <c r="BG91" s="73"/>
      <c r="BH91" s="73"/>
      <c r="BI91" s="73"/>
      <c r="BJ91" s="165"/>
      <c r="BK91" s="75"/>
      <c r="BL91" s="75"/>
      <c r="BM91" s="75"/>
      <c r="BN91" s="75"/>
      <c r="BO91" s="166"/>
      <c r="BP91" s="75"/>
      <c r="BQ91" s="75"/>
      <c r="BR91" s="75"/>
      <c r="BS91" s="75"/>
      <c r="BT91" s="167"/>
      <c r="BU91" s="75"/>
      <c r="BV91" s="75"/>
      <c r="BW91" s="75"/>
      <c r="BX91" s="75"/>
      <c r="BZ91" s="75"/>
      <c r="CA91" s="75"/>
      <c r="CB91" s="75"/>
      <c r="CC91" s="75"/>
    </row>
    <row r="92" spans="1:82" s="59" customFormat="1" x14ac:dyDescent="0.25">
      <c r="B92" s="60" t="s">
        <v>16</v>
      </c>
      <c r="C92" s="79" t="s">
        <v>16</v>
      </c>
      <c r="D92" s="147"/>
      <c r="E92" s="148"/>
      <c r="F92" s="149" t="s">
        <v>120</v>
      </c>
      <c r="G92" s="150"/>
      <c r="H92" s="73">
        <f>COUNTIF(H93:H105,"WTP")</f>
        <v>10</v>
      </c>
      <c r="I92" s="73">
        <f>COUNTIF(I93:I105,"WDP")</f>
        <v>0</v>
      </c>
      <c r="J92" s="73">
        <f>COUNTIF(J93:J105,"TW")</f>
        <v>0</v>
      </c>
      <c r="K92" s="73">
        <f>COUNTIF(K93:K105,"TMP")</f>
        <v>0</v>
      </c>
      <c r="L92" s="147">
        <f>SUM(H92:K92)</f>
        <v>10</v>
      </c>
      <c r="M92" s="73">
        <f>COUNTIF(M93:M105,"WTP")</f>
        <v>13</v>
      </c>
      <c r="N92" s="73">
        <f>COUNTIF(N93:N105,"WDP")</f>
        <v>0</v>
      </c>
      <c r="O92" s="73">
        <f>COUNTIF(O93:O105,"TW")</f>
        <v>0</v>
      </c>
      <c r="P92" s="73">
        <f>COUNTIF(P93:P105,"TMP")</f>
        <v>0</v>
      </c>
      <c r="Q92" s="147">
        <f>SUM(M92:P92)</f>
        <v>13</v>
      </c>
      <c r="R92" s="73">
        <f>COUNTIF(R93:R105,"WTP")</f>
        <v>12</v>
      </c>
      <c r="S92" s="73">
        <f>COUNTIF(S93:S105,"WDP")</f>
        <v>1</v>
      </c>
      <c r="T92" s="73">
        <f>COUNTIF(T93:T105,"TW")</f>
        <v>0</v>
      </c>
      <c r="U92" s="73">
        <f>COUNTIF(U93:U105,"TMP")</f>
        <v>0</v>
      </c>
      <c r="V92" s="147">
        <f>SUM(R92:U92)</f>
        <v>13</v>
      </c>
      <c r="W92" s="73">
        <f>COUNTIF(W93:W105,"WTP")</f>
        <v>11</v>
      </c>
      <c r="X92" s="73">
        <f>COUNTIF(X93:X105,"WDP")</f>
        <v>2</v>
      </c>
      <c r="Y92" s="73">
        <f>COUNTIF(Y93:Y105,"TW")</f>
        <v>0</v>
      </c>
      <c r="Z92" s="73">
        <f>COUNTIF(Z93:Z105,"TMP")</f>
        <v>0</v>
      </c>
      <c r="AA92" s="147">
        <f>SUM(W92:Z92)</f>
        <v>13</v>
      </c>
      <c r="AB92" s="73">
        <f>COUNTIF(AB93:AB105,"WTP")</f>
        <v>6</v>
      </c>
      <c r="AC92" s="73">
        <f>COUNTIF(AC93:AC105,"WDP")</f>
        <v>7</v>
      </c>
      <c r="AD92" s="73">
        <f>COUNTIF(AD93:AD105,"TW")</f>
        <v>0</v>
      </c>
      <c r="AE92" s="73">
        <f>COUNTIF(AE93:AE105,"TMP")</f>
        <v>0</v>
      </c>
      <c r="AF92" s="151">
        <f>SUM(AB92:AE92)</f>
        <v>13</v>
      </c>
      <c r="AG92" s="73">
        <f>COUNTIF(AG93:AG105,"WTP")</f>
        <v>7</v>
      </c>
      <c r="AH92" s="73">
        <f>COUNTIF(AH93:AH105,"WDP")</f>
        <v>6</v>
      </c>
      <c r="AI92" s="73">
        <f>COUNTIF(AI93:AI105,"TW")</f>
        <v>0</v>
      </c>
      <c r="AJ92" s="73">
        <f>COUNTIF(AJ93:AJ105,"TMP")</f>
        <v>0</v>
      </c>
      <c r="AK92" s="147">
        <f>SUM(AG92:AJ92)</f>
        <v>13</v>
      </c>
      <c r="AL92" s="73">
        <f>COUNTIF(AL93:AL105,"WTP")</f>
        <v>7</v>
      </c>
      <c r="AM92" s="73">
        <f>COUNTIF(AM93:AM105,"WDP")</f>
        <v>6</v>
      </c>
      <c r="AN92" s="73">
        <f>COUNTIF(AN93:AN105,"TW")</f>
        <v>0</v>
      </c>
      <c r="AO92" s="73">
        <f>COUNTIF(AO93:AO105,"TMP")</f>
        <v>0</v>
      </c>
      <c r="AP92" s="151">
        <f>SUM(AL92:AO92)</f>
        <v>13</v>
      </c>
      <c r="AQ92" s="73">
        <f>COUNTIF(AQ93:AQ105,"WTP")</f>
        <v>5</v>
      </c>
      <c r="AR92" s="73">
        <f>COUNTIF(AR93:AR105,"WDP")</f>
        <v>8</v>
      </c>
      <c r="AS92" s="73">
        <f>COUNTIF(AS93:AS105,"TW")</f>
        <v>0</v>
      </c>
      <c r="AT92" s="73">
        <f>COUNTIF(AT93:AT105,"TMP")</f>
        <v>0</v>
      </c>
      <c r="AU92" s="151">
        <f>SUM(AQ92:AT92)</f>
        <v>13</v>
      </c>
      <c r="AV92" s="73">
        <f>COUNTIF(AV93:AV105,"WTP")</f>
        <v>2</v>
      </c>
      <c r="AW92" s="73">
        <f>COUNTIF(AW93:AW105,"WDP")</f>
        <v>10</v>
      </c>
      <c r="AX92" s="73">
        <f>COUNTIF(AX93:AX105,"TW")</f>
        <v>0</v>
      </c>
      <c r="AY92" s="73">
        <f>COUNTIF(AY93:AY105,"TMP")</f>
        <v>1</v>
      </c>
      <c r="AZ92" s="74">
        <f>SUM(AV92:AY92)</f>
        <v>13</v>
      </c>
      <c r="BA92" s="73">
        <f>COUNTIF(BA93:BA105,"WTP")</f>
        <v>1</v>
      </c>
      <c r="BB92" s="73">
        <f>COUNTIF(BB93:BB105,"WDP")</f>
        <v>11</v>
      </c>
      <c r="BC92" s="73">
        <f>COUNTIF(BC93:BC105,"TW")</f>
        <v>1</v>
      </c>
      <c r="BD92" s="73">
        <f>COUNTIF(BD93:BD105,"TMP")</f>
        <v>0</v>
      </c>
      <c r="BE92" s="74">
        <f>SUM(BA92:BD92)</f>
        <v>13</v>
      </c>
      <c r="BF92" s="73">
        <f>COUNTIF(BF93:BF104,"WTP")</f>
        <v>0</v>
      </c>
      <c r="BG92" s="73">
        <f>COUNTIF(BG93:BG104,"WDP")</f>
        <v>11</v>
      </c>
      <c r="BH92" s="73">
        <f>COUNTIF(BH93:BH104,"TW")</f>
        <v>0</v>
      </c>
      <c r="BI92" s="73">
        <f>COUNTIF(BI93:BI104,"TMP")</f>
        <v>1</v>
      </c>
      <c r="BJ92" s="152">
        <f>SUM(BF92:BI92)</f>
        <v>12</v>
      </c>
      <c r="BK92" s="75">
        <f>COUNTIF(BK93:BK104,"WTP")</f>
        <v>1</v>
      </c>
      <c r="BL92" s="75">
        <f>COUNTIF(BL93:BL104,"WDP")</f>
        <v>10</v>
      </c>
      <c r="BM92" s="75">
        <f>COUNTIF(BM93:BM104,"TW")</f>
        <v>0</v>
      </c>
      <c r="BN92" s="75">
        <f>COUNTIF(BN93:BN104,"TMP")</f>
        <v>1</v>
      </c>
      <c r="BO92" s="153">
        <f>SUM(BK92:BN92)</f>
        <v>12</v>
      </c>
      <c r="BP92" s="75">
        <f>COUNTIF(BP93:BP104,"WTP")</f>
        <v>0</v>
      </c>
      <c r="BQ92" s="75">
        <f>COUNTIF(BQ93:BQ104,"WDP")</f>
        <v>10</v>
      </c>
      <c r="BR92" s="75">
        <f>COUNTIF(BR93:BR104,"TW")</f>
        <v>0</v>
      </c>
      <c r="BS92" s="75">
        <f>COUNTIF(BS93:BS104,"TMP")</f>
        <v>2</v>
      </c>
      <c r="BT92" s="154">
        <f>SUM(BP92:BS92)</f>
        <v>12</v>
      </c>
      <c r="BU92" s="75">
        <f>COUNTIF(BU93:BU104,"WTP")</f>
        <v>0</v>
      </c>
      <c r="BV92" s="75">
        <f>COUNTIF(BV93:BV104,"WDP")</f>
        <v>9</v>
      </c>
      <c r="BW92" s="75">
        <f>COUNTIF(BW93:BW104,"TW")</f>
        <v>0</v>
      </c>
      <c r="BX92" s="75">
        <f>COUNTIF(BX93:BX104,"TMP")</f>
        <v>3</v>
      </c>
      <c r="BY92" s="155">
        <f>SUM(BU92:BX92)</f>
        <v>12</v>
      </c>
      <c r="BZ92" s="75">
        <f>COUNTIF(BZ93:BZ104,"WTP")</f>
        <v>0</v>
      </c>
      <c r="CA92" s="75">
        <f>COUNTIF(CA93:CA104,"WDP")</f>
        <v>9</v>
      </c>
      <c r="CB92" s="75">
        <f>COUNTIF(CB93:CB104,"TW")</f>
        <v>0</v>
      </c>
      <c r="CC92" s="75">
        <f>COUNTIF(CC93:CC104,"TMP")</f>
        <v>0</v>
      </c>
      <c r="CD92" s="155">
        <f>SUM(BZ92:CC92)</f>
        <v>9</v>
      </c>
    </row>
    <row r="93" spans="1:82" s="91" customFormat="1" x14ac:dyDescent="0.2">
      <c r="A93" s="76">
        <f>A90+1</f>
        <v>79</v>
      </c>
      <c r="B93" s="156" t="s">
        <v>16</v>
      </c>
      <c r="C93" s="157" t="s">
        <v>16</v>
      </c>
      <c r="D93" s="158" t="s">
        <v>8</v>
      </c>
      <c r="E93" s="159"/>
      <c r="F93" s="160"/>
      <c r="G93" s="161" t="s">
        <v>121</v>
      </c>
      <c r="H93" s="161" t="s">
        <v>0</v>
      </c>
      <c r="I93" s="161"/>
      <c r="J93" s="161"/>
      <c r="K93" s="161"/>
      <c r="L93" s="161"/>
      <c r="M93" s="161" t="s">
        <v>0</v>
      </c>
      <c r="N93" s="161"/>
      <c r="O93" s="161"/>
      <c r="P93" s="161"/>
      <c r="Q93" s="161"/>
      <c r="R93" s="161" t="s">
        <v>0</v>
      </c>
      <c r="S93" s="161"/>
      <c r="T93" s="161"/>
      <c r="U93" s="161"/>
      <c r="V93" s="161"/>
      <c r="W93" s="161" t="s">
        <v>0</v>
      </c>
      <c r="X93" s="161"/>
      <c r="Y93" s="161"/>
      <c r="Z93" s="161"/>
      <c r="AA93" s="161"/>
      <c r="AB93" s="161" t="s">
        <v>0</v>
      </c>
      <c r="AC93" s="161"/>
      <c r="AD93" s="161"/>
      <c r="AE93" s="161"/>
      <c r="AF93" s="161"/>
      <c r="AG93" s="162" t="s">
        <v>0</v>
      </c>
      <c r="AH93" s="162"/>
      <c r="AI93" s="162"/>
      <c r="AJ93" s="162"/>
      <c r="AK93" s="161"/>
      <c r="AL93" s="162" t="s">
        <v>0</v>
      </c>
      <c r="AM93" s="162"/>
      <c r="AN93" s="162"/>
      <c r="AO93" s="162"/>
      <c r="AP93" s="162"/>
      <c r="AQ93" s="162" t="s">
        <v>0</v>
      </c>
      <c r="AR93" s="162"/>
      <c r="AS93" s="162"/>
      <c r="AT93" s="162"/>
      <c r="AU93" s="162"/>
      <c r="AV93" s="162"/>
      <c r="AW93" s="162" t="s">
        <v>1</v>
      </c>
      <c r="AX93" s="162"/>
      <c r="AY93" s="162"/>
      <c r="AZ93" s="162"/>
      <c r="BA93" s="163" t="s">
        <v>0</v>
      </c>
      <c r="BB93" s="163"/>
      <c r="BC93" s="163"/>
      <c r="BD93" s="163"/>
      <c r="BE93" s="170"/>
      <c r="BF93" s="163"/>
      <c r="BG93" s="163" t="s">
        <v>1</v>
      </c>
      <c r="BH93" s="163"/>
      <c r="BI93" s="163"/>
      <c r="BJ93" s="171"/>
      <c r="BK93" s="163"/>
      <c r="BL93" s="163" t="s">
        <v>1</v>
      </c>
      <c r="BM93" s="163"/>
      <c r="BN93" s="163"/>
      <c r="BO93" s="172"/>
      <c r="BP93" s="163"/>
      <c r="BQ93" s="163" t="s">
        <v>1</v>
      </c>
      <c r="BR93" s="163"/>
      <c r="BS93" s="163"/>
      <c r="BT93" s="173"/>
      <c r="BU93" s="163"/>
      <c r="BV93" s="163" t="s">
        <v>1</v>
      </c>
      <c r="BW93" s="163"/>
      <c r="BX93" s="163"/>
      <c r="BZ93" s="163"/>
      <c r="CA93" s="163" t="s">
        <v>1</v>
      </c>
      <c r="CB93" s="163"/>
      <c r="CC93" s="163"/>
    </row>
    <row r="94" spans="1:82" s="91" customFormat="1" x14ac:dyDescent="0.2">
      <c r="A94" s="76">
        <f>A93+1</f>
        <v>80</v>
      </c>
      <c r="B94" s="156" t="s">
        <v>16</v>
      </c>
      <c r="C94" s="157" t="s">
        <v>16</v>
      </c>
      <c r="D94" s="158" t="s">
        <v>12</v>
      </c>
      <c r="E94" s="168"/>
      <c r="F94" s="169"/>
      <c r="G94" s="161" t="s">
        <v>122</v>
      </c>
      <c r="H94" s="161" t="s">
        <v>0</v>
      </c>
      <c r="I94" s="161"/>
      <c r="J94" s="161"/>
      <c r="K94" s="161"/>
      <c r="L94" s="161"/>
      <c r="M94" s="161" t="s">
        <v>0</v>
      </c>
      <c r="N94" s="161"/>
      <c r="O94" s="161"/>
      <c r="P94" s="161"/>
      <c r="Q94" s="161"/>
      <c r="R94" s="161" t="s">
        <v>0</v>
      </c>
      <c r="S94" s="161"/>
      <c r="T94" s="161"/>
      <c r="U94" s="161"/>
      <c r="V94" s="161"/>
      <c r="W94" s="161" t="s">
        <v>0</v>
      </c>
      <c r="X94" s="161"/>
      <c r="Y94" s="161"/>
      <c r="Z94" s="161"/>
      <c r="AA94" s="161"/>
      <c r="AB94" s="161" t="s">
        <v>0</v>
      </c>
      <c r="AC94" s="161"/>
      <c r="AD94" s="161"/>
      <c r="AE94" s="161"/>
      <c r="AF94" s="161"/>
      <c r="AG94" s="162" t="s">
        <v>0</v>
      </c>
      <c r="AH94" s="162"/>
      <c r="AI94" s="162"/>
      <c r="AJ94" s="162"/>
      <c r="AK94" s="161"/>
      <c r="AL94" s="162" t="s">
        <v>0</v>
      </c>
      <c r="AM94" s="162"/>
      <c r="AN94" s="162"/>
      <c r="AO94" s="162"/>
      <c r="AP94" s="162"/>
      <c r="AQ94" s="162"/>
      <c r="AR94" s="162" t="s">
        <v>1</v>
      </c>
      <c r="AS94" s="162"/>
      <c r="AT94" s="162"/>
      <c r="AU94" s="162"/>
      <c r="AV94" s="162"/>
      <c r="AW94" s="162"/>
      <c r="AX94" s="162"/>
      <c r="AY94" s="162" t="s">
        <v>3</v>
      </c>
      <c r="AZ94" s="162"/>
      <c r="BA94" s="163"/>
      <c r="BB94" s="163" t="s">
        <v>1</v>
      </c>
      <c r="BC94" s="163"/>
      <c r="BD94" s="163"/>
      <c r="BE94" s="170"/>
      <c r="BF94" s="163"/>
      <c r="BG94" s="163" t="s">
        <v>1</v>
      </c>
      <c r="BH94" s="163"/>
      <c r="BI94" s="163"/>
      <c r="BJ94" s="171"/>
      <c r="BK94" s="163"/>
      <c r="BL94" s="163" t="s">
        <v>1</v>
      </c>
      <c r="BM94" s="163"/>
      <c r="BN94" s="163"/>
      <c r="BO94" s="172"/>
      <c r="BP94" s="163"/>
      <c r="BQ94" s="163" t="s">
        <v>1</v>
      </c>
      <c r="BR94" s="163"/>
      <c r="BS94" s="163"/>
      <c r="BT94" s="173"/>
      <c r="BU94" s="163"/>
      <c r="BV94" s="163" t="s">
        <v>1</v>
      </c>
      <c r="BW94" s="163"/>
      <c r="BX94" s="163"/>
      <c r="BZ94" s="163"/>
      <c r="CA94" s="163"/>
      <c r="CB94" s="163"/>
      <c r="CC94" s="163"/>
    </row>
    <row r="95" spans="1:82" s="91" customFormat="1" x14ac:dyDescent="0.2">
      <c r="A95" s="76">
        <f t="shared" ref="A95:A105" si="3">A94+1</f>
        <v>81</v>
      </c>
      <c r="B95" s="156" t="s">
        <v>16</v>
      </c>
      <c r="C95" s="157" t="s">
        <v>16</v>
      </c>
      <c r="D95" s="158" t="s">
        <v>14</v>
      </c>
      <c r="E95" s="168"/>
      <c r="F95" s="169"/>
      <c r="G95" s="161" t="s">
        <v>123</v>
      </c>
      <c r="H95" s="161"/>
      <c r="I95" s="161"/>
      <c r="J95" s="161"/>
      <c r="K95" s="161"/>
      <c r="L95" s="161"/>
      <c r="M95" s="161" t="s">
        <v>0</v>
      </c>
      <c r="N95" s="161"/>
      <c r="O95" s="161"/>
      <c r="P95" s="161"/>
      <c r="Q95" s="161"/>
      <c r="R95" s="161" t="s">
        <v>0</v>
      </c>
      <c r="S95" s="161"/>
      <c r="T95" s="161"/>
      <c r="U95" s="161"/>
      <c r="V95" s="161"/>
      <c r="W95" s="161" t="s">
        <v>0</v>
      </c>
      <c r="X95" s="161"/>
      <c r="Y95" s="161"/>
      <c r="Z95" s="161"/>
      <c r="AA95" s="161"/>
      <c r="AB95" s="161"/>
      <c r="AC95" s="161" t="s">
        <v>1</v>
      </c>
      <c r="AD95" s="161"/>
      <c r="AE95" s="161"/>
      <c r="AF95" s="161"/>
      <c r="AG95" s="162"/>
      <c r="AH95" s="162" t="s">
        <v>1</v>
      </c>
      <c r="AI95" s="162"/>
      <c r="AJ95" s="162"/>
      <c r="AK95" s="161"/>
      <c r="AL95" s="162"/>
      <c r="AM95" s="162" t="s">
        <v>1</v>
      </c>
      <c r="AN95" s="162"/>
      <c r="AO95" s="162"/>
      <c r="AP95" s="162"/>
      <c r="AQ95" s="162"/>
      <c r="AR95" s="162" t="s">
        <v>1</v>
      </c>
      <c r="AS95" s="162"/>
      <c r="AT95" s="162"/>
      <c r="AU95" s="162"/>
      <c r="AV95" s="162"/>
      <c r="AW95" s="162" t="s">
        <v>1</v>
      </c>
      <c r="AX95" s="162"/>
      <c r="AY95" s="162"/>
      <c r="AZ95" s="162"/>
      <c r="BA95" s="163"/>
      <c r="BB95" s="163" t="s">
        <v>1</v>
      </c>
      <c r="BC95" s="163"/>
      <c r="BD95" s="163"/>
      <c r="BE95" s="170"/>
      <c r="BF95" s="163"/>
      <c r="BG95" s="163" t="s">
        <v>1</v>
      </c>
      <c r="BH95" s="163"/>
      <c r="BI95" s="163"/>
      <c r="BJ95" s="171"/>
      <c r="BK95" s="163"/>
      <c r="BL95" s="163" t="s">
        <v>1</v>
      </c>
      <c r="BM95" s="163"/>
      <c r="BN95" s="163"/>
      <c r="BO95" s="172"/>
      <c r="BP95" s="163"/>
      <c r="BQ95" s="163"/>
      <c r="BR95" s="163"/>
      <c r="BS95" s="163" t="s">
        <v>3</v>
      </c>
      <c r="BT95" s="173"/>
      <c r="BU95" s="163"/>
      <c r="BV95" s="163"/>
      <c r="BW95" s="163"/>
      <c r="BX95" s="163" t="s">
        <v>3</v>
      </c>
      <c r="BZ95" s="163"/>
      <c r="CA95" s="163" t="s">
        <v>1</v>
      </c>
      <c r="CB95" s="163"/>
      <c r="CC95" s="163"/>
    </row>
    <row r="96" spans="1:82" s="91" customFormat="1" x14ac:dyDescent="0.2">
      <c r="A96" s="76">
        <f t="shared" si="3"/>
        <v>82</v>
      </c>
      <c r="B96" s="156" t="s">
        <v>16</v>
      </c>
      <c r="C96" s="157" t="s">
        <v>16</v>
      </c>
      <c r="D96" s="158" t="s">
        <v>16</v>
      </c>
      <c r="E96" s="168"/>
      <c r="F96" s="169"/>
      <c r="G96" s="161" t="s">
        <v>124</v>
      </c>
      <c r="H96" s="161" t="s">
        <v>0</v>
      </c>
      <c r="I96" s="161"/>
      <c r="J96" s="161"/>
      <c r="K96" s="161"/>
      <c r="L96" s="161"/>
      <c r="M96" s="161" t="s">
        <v>0</v>
      </c>
      <c r="N96" s="161"/>
      <c r="O96" s="161"/>
      <c r="P96" s="161"/>
      <c r="Q96" s="161"/>
      <c r="R96" s="161" t="s">
        <v>0</v>
      </c>
      <c r="S96" s="161"/>
      <c r="T96" s="161"/>
      <c r="U96" s="161"/>
      <c r="V96" s="161"/>
      <c r="W96" s="161" t="s">
        <v>0</v>
      </c>
      <c r="X96" s="161"/>
      <c r="Y96" s="161"/>
      <c r="Z96" s="161"/>
      <c r="AA96" s="161"/>
      <c r="AB96" s="161"/>
      <c r="AC96" s="161" t="s">
        <v>1</v>
      </c>
      <c r="AD96" s="161"/>
      <c r="AE96" s="161"/>
      <c r="AF96" s="161"/>
      <c r="AG96" s="162"/>
      <c r="AH96" s="162" t="s">
        <v>1</v>
      </c>
      <c r="AI96" s="162"/>
      <c r="AJ96" s="162"/>
      <c r="AK96" s="161"/>
      <c r="AL96" s="162"/>
      <c r="AM96" s="162" t="s">
        <v>1</v>
      </c>
      <c r="AN96" s="162"/>
      <c r="AO96" s="162"/>
      <c r="AP96" s="162"/>
      <c r="AQ96" s="162"/>
      <c r="AR96" s="162" t="s">
        <v>1</v>
      </c>
      <c r="AS96" s="162"/>
      <c r="AT96" s="162"/>
      <c r="AU96" s="162"/>
      <c r="AV96" s="162"/>
      <c r="AW96" s="162" t="s">
        <v>1</v>
      </c>
      <c r="AX96" s="162"/>
      <c r="AY96" s="162"/>
      <c r="AZ96" s="162"/>
      <c r="BA96" s="163"/>
      <c r="BB96" s="163"/>
      <c r="BC96" s="163" t="s">
        <v>2</v>
      </c>
      <c r="BD96" s="163"/>
      <c r="BE96" s="170"/>
      <c r="BF96" s="163"/>
      <c r="BG96" s="163"/>
      <c r="BH96" s="163"/>
      <c r="BI96" s="163" t="s">
        <v>3</v>
      </c>
      <c r="BJ96" s="171"/>
      <c r="BK96" s="163"/>
      <c r="BL96" s="163"/>
      <c r="BM96" s="163"/>
      <c r="BN96" s="163" t="s">
        <v>3</v>
      </c>
      <c r="BO96" s="172"/>
      <c r="BP96" s="163"/>
      <c r="BQ96" s="163"/>
      <c r="BR96" s="163"/>
      <c r="BS96" s="163" t="s">
        <v>3</v>
      </c>
      <c r="BT96" s="173"/>
      <c r="BU96" s="163"/>
      <c r="BV96" s="163"/>
      <c r="BW96" s="163"/>
      <c r="BX96" s="163" t="s">
        <v>3</v>
      </c>
      <c r="BZ96" s="163"/>
      <c r="CA96" s="163"/>
      <c r="CB96" s="163"/>
      <c r="CC96" s="163"/>
    </row>
    <row r="97" spans="1:82" s="91" customFormat="1" x14ac:dyDescent="0.2">
      <c r="A97" s="76">
        <f t="shared" si="3"/>
        <v>83</v>
      </c>
      <c r="B97" s="156" t="s">
        <v>16</v>
      </c>
      <c r="C97" s="157" t="s">
        <v>16</v>
      </c>
      <c r="D97" s="158" t="s">
        <v>18</v>
      </c>
      <c r="E97" s="168"/>
      <c r="F97" s="169"/>
      <c r="G97" s="161" t="s">
        <v>125</v>
      </c>
      <c r="H97" s="161"/>
      <c r="I97" s="161"/>
      <c r="J97" s="161"/>
      <c r="K97" s="161"/>
      <c r="L97" s="161"/>
      <c r="M97" s="161" t="s">
        <v>0</v>
      </c>
      <c r="N97" s="161"/>
      <c r="O97" s="161"/>
      <c r="P97" s="161"/>
      <c r="Q97" s="161"/>
      <c r="R97" s="161" t="s">
        <v>0</v>
      </c>
      <c r="S97" s="161"/>
      <c r="T97" s="161"/>
      <c r="U97" s="161"/>
      <c r="V97" s="161"/>
      <c r="W97" s="161" t="s">
        <v>0</v>
      </c>
      <c r="X97" s="161"/>
      <c r="Y97" s="161"/>
      <c r="Z97" s="161"/>
      <c r="AA97" s="161"/>
      <c r="AB97" s="161"/>
      <c r="AC97" s="161" t="s">
        <v>1</v>
      </c>
      <c r="AD97" s="161"/>
      <c r="AE97" s="161"/>
      <c r="AF97" s="161"/>
      <c r="AG97" s="162"/>
      <c r="AH97" s="162" t="s">
        <v>1</v>
      </c>
      <c r="AI97" s="162"/>
      <c r="AJ97" s="162"/>
      <c r="AK97" s="161"/>
      <c r="AL97" s="162"/>
      <c r="AM97" s="162" t="s">
        <v>1</v>
      </c>
      <c r="AN97" s="162"/>
      <c r="AO97" s="162"/>
      <c r="AP97" s="162"/>
      <c r="AQ97" s="162"/>
      <c r="AR97" s="162" t="s">
        <v>1</v>
      </c>
      <c r="AS97" s="162"/>
      <c r="AT97" s="162"/>
      <c r="AU97" s="162"/>
      <c r="AV97" s="162"/>
      <c r="AW97" s="162" t="s">
        <v>1</v>
      </c>
      <c r="AX97" s="162"/>
      <c r="AY97" s="162"/>
      <c r="AZ97" s="162"/>
      <c r="BA97" s="163"/>
      <c r="BB97" s="163" t="s">
        <v>1</v>
      </c>
      <c r="BC97" s="163"/>
      <c r="BD97" s="163"/>
      <c r="BE97" s="170"/>
      <c r="BF97" s="163"/>
      <c r="BG97" s="163" t="s">
        <v>1</v>
      </c>
      <c r="BH97" s="163"/>
      <c r="BI97" s="163"/>
      <c r="BJ97" s="171"/>
      <c r="BK97" s="163"/>
      <c r="BL97" s="163" t="s">
        <v>1</v>
      </c>
      <c r="BM97" s="163"/>
      <c r="BN97" s="163"/>
      <c r="BO97" s="172"/>
      <c r="BP97" s="163"/>
      <c r="BQ97" s="163" t="s">
        <v>1</v>
      </c>
      <c r="BR97" s="163"/>
      <c r="BS97" s="163"/>
      <c r="BT97" s="173"/>
      <c r="BU97" s="163"/>
      <c r="BV97" s="163" t="s">
        <v>1</v>
      </c>
      <c r="BW97" s="163"/>
      <c r="BX97" s="163"/>
      <c r="BZ97" s="163"/>
      <c r="CA97" s="163" t="s">
        <v>1</v>
      </c>
      <c r="CB97" s="163"/>
      <c r="CC97" s="163"/>
    </row>
    <row r="98" spans="1:82" s="91" customFormat="1" x14ac:dyDescent="0.2">
      <c r="A98" s="76">
        <f t="shared" si="3"/>
        <v>84</v>
      </c>
      <c r="B98" s="156" t="s">
        <v>16</v>
      </c>
      <c r="C98" s="157" t="s">
        <v>16</v>
      </c>
      <c r="D98" s="158" t="s">
        <v>20</v>
      </c>
      <c r="E98" s="168"/>
      <c r="F98" s="169"/>
      <c r="G98" s="161" t="s">
        <v>126</v>
      </c>
      <c r="H98" s="161" t="s">
        <v>0</v>
      </c>
      <c r="I98" s="161"/>
      <c r="J98" s="161"/>
      <c r="K98" s="161"/>
      <c r="L98" s="161"/>
      <c r="M98" s="161" t="s">
        <v>0</v>
      </c>
      <c r="N98" s="161"/>
      <c r="O98" s="161"/>
      <c r="P98" s="161"/>
      <c r="Q98" s="161"/>
      <c r="R98" s="161" t="s">
        <v>0</v>
      </c>
      <c r="S98" s="161"/>
      <c r="T98" s="161"/>
      <c r="U98" s="161"/>
      <c r="V98" s="161"/>
      <c r="W98" s="161" t="s">
        <v>0</v>
      </c>
      <c r="X98" s="161"/>
      <c r="Y98" s="161"/>
      <c r="Z98" s="161"/>
      <c r="AA98" s="161"/>
      <c r="AB98" s="161" t="s">
        <v>0</v>
      </c>
      <c r="AC98" s="161"/>
      <c r="AD98" s="161"/>
      <c r="AE98" s="161"/>
      <c r="AF98" s="161"/>
      <c r="AG98" s="162" t="s">
        <v>0</v>
      </c>
      <c r="AH98" s="162"/>
      <c r="AI98" s="162"/>
      <c r="AJ98" s="162"/>
      <c r="AK98" s="161"/>
      <c r="AL98" s="162" t="s">
        <v>0</v>
      </c>
      <c r="AM98" s="162"/>
      <c r="AN98" s="162"/>
      <c r="AO98" s="162"/>
      <c r="AP98" s="162"/>
      <c r="AQ98" s="162" t="s">
        <v>0</v>
      </c>
      <c r="AR98" s="162"/>
      <c r="AS98" s="162"/>
      <c r="AT98" s="162"/>
      <c r="AU98" s="162"/>
      <c r="AV98" s="162" t="s">
        <v>0</v>
      </c>
      <c r="AW98" s="162"/>
      <c r="AX98" s="162"/>
      <c r="AY98" s="162"/>
      <c r="AZ98" s="162"/>
      <c r="BA98" s="163"/>
      <c r="BB98" s="163" t="s">
        <v>1</v>
      </c>
      <c r="BC98" s="163"/>
      <c r="BD98" s="163"/>
      <c r="BE98" s="170"/>
      <c r="BF98" s="163"/>
      <c r="BG98" s="163" t="s">
        <v>1</v>
      </c>
      <c r="BH98" s="163"/>
      <c r="BI98" s="163"/>
      <c r="BJ98" s="171"/>
      <c r="BK98" s="163"/>
      <c r="BL98" s="163" t="s">
        <v>1</v>
      </c>
      <c r="BM98" s="163"/>
      <c r="BN98" s="163"/>
      <c r="BO98" s="172"/>
      <c r="BP98" s="163"/>
      <c r="BQ98" s="163" t="s">
        <v>1</v>
      </c>
      <c r="BR98" s="163"/>
      <c r="BS98" s="163"/>
      <c r="BT98" s="173"/>
      <c r="BU98" s="163"/>
      <c r="BV98" s="163"/>
      <c r="BW98" s="163"/>
      <c r="BX98" s="163" t="s">
        <v>3</v>
      </c>
      <c r="BZ98" s="163"/>
      <c r="CA98" s="163" t="s">
        <v>1</v>
      </c>
      <c r="CB98" s="163"/>
      <c r="CC98" s="163"/>
    </row>
    <row r="99" spans="1:82" s="91" customFormat="1" x14ac:dyDescent="0.2">
      <c r="A99" s="76">
        <f t="shared" si="3"/>
        <v>85</v>
      </c>
      <c r="B99" s="156" t="s">
        <v>16</v>
      </c>
      <c r="C99" s="157" t="s">
        <v>16</v>
      </c>
      <c r="D99" s="158" t="s">
        <v>22</v>
      </c>
      <c r="E99" s="168"/>
      <c r="F99" s="169"/>
      <c r="G99" s="161" t="s">
        <v>127</v>
      </c>
      <c r="H99" s="161" t="s">
        <v>0</v>
      </c>
      <c r="I99" s="161"/>
      <c r="J99" s="161"/>
      <c r="K99" s="161"/>
      <c r="L99" s="161"/>
      <c r="M99" s="161" t="s">
        <v>0</v>
      </c>
      <c r="N99" s="161"/>
      <c r="O99" s="161"/>
      <c r="P99" s="161"/>
      <c r="Q99" s="161"/>
      <c r="R99" s="161" t="s">
        <v>0</v>
      </c>
      <c r="S99" s="161"/>
      <c r="T99" s="161"/>
      <c r="U99" s="161"/>
      <c r="V99" s="161"/>
      <c r="W99" s="161" t="s">
        <v>0</v>
      </c>
      <c r="X99" s="161"/>
      <c r="Y99" s="161"/>
      <c r="Z99" s="161"/>
      <c r="AA99" s="161"/>
      <c r="AB99" s="161" t="s">
        <v>0</v>
      </c>
      <c r="AC99" s="161"/>
      <c r="AD99" s="161"/>
      <c r="AE99" s="161"/>
      <c r="AF99" s="161"/>
      <c r="AG99" s="162" t="s">
        <v>0</v>
      </c>
      <c r="AH99" s="162"/>
      <c r="AI99" s="162"/>
      <c r="AJ99" s="162"/>
      <c r="AK99" s="161"/>
      <c r="AL99" s="162" t="s">
        <v>0</v>
      </c>
      <c r="AM99" s="162"/>
      <c r="AN99" s="162"/>
      <c r="AO99" s="162"/>
      <c r="AP99" s="162"/>
      <c r="AQ99" s="162" t="s">
        <v>0</v>
      </c>
      <c r="AR99" s="162"/>
      <c r="AS99" s="162"/>
      <c r="AT99" s="162"/>
      <c r="AU99" s="162"/>
      <c r="AV99" s="162"/>
      <c r="AW99" s="162" t="s">
        <v>1</v>
      </c>
      <c r="AX99" s="162"/>
      <c r="AY99" s="162"/>
      <c r="AZ99" s="162"/>
      <c r="BA99" s="163"/>
      <c r="BB99" s="163" t="s">
        <v>1</v>
      </c>
      <c r="BC99" s="163"/>
      <c r="BD99" s="163"/>
      <c r="BE99" s="170"/>
      <c r="BF99" s="163"/>
      <c r="BG99" s="163" t="s">
        <v>1</v>
      </c>
      <c r="BH99" s="163"/>
      <c r="BI99" s="163"/>
      <c r="BJ99" s="171"/>
      <c r="BK99" s="163"/>
      <c r="BL99" s="163" t="s">
        <v>1</v>
      </c>
      <c r="BM99" s="163"/>
      <c r="BN99" s="163"/>
      <c r="BO99" s="172"/>
      <c r="BP99" s="163"/>
      <c r="BQ99" s="163" t="s">
        <v>1</v>
      </c>
      <c r="BR99" s="163"/>
      <c r="BS99" s="163"/>
      <c r="BT99" s="173"/>
      <c r="BU99" s="163"/>
      <c r="BV99" s="163" t="s">
        <v>1</v>
      </c>
      <c r="BW99" s="163"/>
      <c r="BX99" s="163"/>
      <c r="BZ99" s="163"/>
      <c r="CA99" s="163" t="s">
        <v>1</v>
      </c>
      <c r="CB99" s="163"/>
      <c r="CC99" s="163"/>
    </row>
    <row r="100" spans="1:82" s="91" customFormat="1" ht="15" x14ac:dyDescent="0.25">
      <c r="A100" s="76">
        <f t="shared" si="3"/>
        <v>86</v>
      </c>
      <c r="B100" s="156" t="s">
        <v>16</v>
      </c>
      <c r="C100" s="157" t="s">
        <v>16</v>
      </c>
      <c r="D100" s="158" t="s">
        <v>24</v>
      </c>
      <c r="E100" s="168"/>
      <c r="F100" s="169"/>
      <c r="G100" s="161" t="s">
        <v>128</v>
      </c>
      <c r="H100" s="161" t="s">
        <v>0</v>
      </c>
      <c r="I100" s="161"/>
      <c r="J100" s="161"/>
      <c r="K100" s="161"/>
      <c r="L100" s="161"/>
      <c r="M100" s="161" t="s">
        <v>0</v>
      </c>
      <c r="N100" s="161"/>
      <c r="O100" s="161"/>
      <c r="P100" s="161"/>
      <c r="Q100" s="161"/>
      <c r="R100" s="161"/>
      <c r="S100" s="161" t="s">
        <v>1</v>
      </c>
      <c r="T100" s="161"/>
      <c r="U100" s="161"/>
      <c r="V100" s="161"/>
      <c r="W100" s="161"/>
      <c r="X100" s="161" t="s">
        <v>1</v>
      </c>
      <c r="Y100" s="161"/>
      <c r="Z100" s="161"/>
      <c r="AA100" s="161"/>
      <c r="AB100" s="161"/>
      <c r="AC100" s="161" t="s">
        <v>1</v>
      </c>
      <c r="AD100" s="161"/>
      <c r="AE100" s="161"/>
      <c r="AF100" s="161"/>
      <c r="AG100" s="184"/>
      <c r="AH100" s="162" t="s">
        <v>1</v>
      </c>
      <c r="AI100" s="184"/>
      <c r="AJ100" s="184"/>
      <c r="AK100" s="185"/>
      <c r="AL100" s="184"/>
      <c r="AM100" s="184" t="s">
        <v>1</v>
      </c>
      <c r="AN100" s="184"/>
      <c r="AO100" s="184"/>
      <c r="AP100" s="184"/>
      <c r="AQ100" s="162"/>
      <c r="AR100" s="162" t="s">
        <v>1</v>
      </c>
      <c r="AS100" s="162"/>
      <c r="AT100" s="162"/>
      <c r="AU100" s="162"/>
      <c r="AV100" s="162"/>
      <c r="AW100" s="162" t="s">
        <v>1</v>
      </c>
      <c r="AX100" s="162"/>
      <c r="AY100" s="162"/>
      <c r="AZ100" s="162"/>
      <c r="BA100" s="163"/>
      <c r="BB100" s="163" t="s">
        <v>1</v>
      </c>
      <c r="BC100" s="163"/>
      <c r="BD100" s="163"/>
      <c r="BE100" s="170"/>
      <c r="BF100" s="163"/>
      <c r="BG100" s="163" t="s">
        <v>1</v>
      </c>
      <c r="BH100" s="163"/>
      <c r="BI100" s="163"/>
      <c r="BJ100" s="171"/>
      <c r="BK100" s="163"/>
      <c r="BL100" s="163" t="s">
        <v>1</v>
      </c>
      <c r="BM100" s="163"/>
      <c r="BN100" s="163"/>
      <c r="BO100" s="172"/>
      <c r="BP100" s="163"/>
      <c r="BQ100" s="163" t="s">
        <v>1</v>
      </c>
      <c r="BR100" s="163"/>
      <c r="BS100" s="163"/>
      <c r="BT100" s="173"/>
      <c r="BU100" s="163"/>
      <c r="BV100" s="163" t="s">
        <v>1</v>
      </c>
      <c r="BW100" s="163"/>
      <c r="BX100" s="163"/>
      <c r="BZ100" s="163"/>
      <c r="CA100" s="163" t="s">
        <v>1</v>
      </c>
      <c r="CB100" s="163"/>
      <c r="CC100" s="163"/>
    </row>
    <row r="101" spans="1:82" s="91" customFormat="1" x14ac:dyDescent="0.2">
      <c r="A101" s="76">
        <f t="shared" si="3"/>
        <v>87</v>
      </c>
      <c r="B101" s="156" t="s">
        <v>16</v>
      </c>
      <c r="C101" s="157" t="s">
        <v>16</v>
      </c>
      <c r="D101" s="158" t="s">
        <v>26</v>
      </c>
      <c r="E101" s="168"/>
      <c r="F101" s="169"/>
      <c r="G101" s="161" t="s">
        <v>129</v>
      </c>
      <c r="H101" s="161" t="s">
        <v>0</v>
      </c>
      <c r="I101" s="161"/>
      <c r="J101" s="161"/>
      <c r="K101" s="161"/>
      <c r="L101" s="161"/>
      <c r="M101" s="161" t="s">
        <v>0</v>
      </c>
      <c r="N101" s="161"/>
      <c r="O101" s="161"/>
      <c r="P101" s="161"/>
      <c r="Q101" s="161"/>
      <c r="R101" s="161" t="s">
        <v>0</v>
      </c>
      <c r="S101" s="161"/>
      <c r="T101" s="161"/>
      <c r="U101" s="161"/>
      <c r="V101" s="161"/>
      <c r="W101" s="161" t="s">
        <v>0</v>
      </c>
      <c r="X101" s="161"/>
      <c r="Y101" s="161"/>
      <c r="Z101" s="161"/>
      <c r="AA101" s="161"/>
      <c r="AB101" s="161"/>
      <c r="AC101" s="161" t="s">
        <v>1</v>
      </c>
      <c r="AD101" s="161"/>
      <c r="AE101" s="161"/>
      <c r="AF101" s="161"/>
      <c r="AG101" s="162" t="s">
        <v>0</v>
      </c>
      <c r="AH101" s="162"/>
      <c r="AI101" s="162"/>
      <c r="AJ101" s="162"/>
      <c r="AK101" s="161"/>
      <c r="AL101" s="162" t="s">
        <v>0</v>
      </c>
      <c r="AM101" s="162"/>
      <c r="AN101" s="162"/>
      <c r="AO101" s="162"/>
      <c r="AP101" s="162"/>
      <c r="AQ101" s="162"/>
      <c r="AR101" s="162" t="s">
        <v>1</v>
      </c>
      <c r="AS101" s="162"/>
      <c r="AT101" s="162"/>
      <c r="AU101" s="162"/>
      <c r="AV101" s="162"/>
      <c r="AW101" s="162" t="s">
        <v>1</v>
      </c>
      <c r="AX101" s="162"/>
      <c r="AY101" s="162"/>
      <c r="AZ101" s="162"/>
      <c r="BA101" s="163"/>
      <c r="BB101" s="163" t="s">
        <v>1</v>
      </c>
      <c r="BC101" s="163"/>
      <c r="BD101" s="163"/>
      <c r="BE101" s="170"/>
      <c r="BF101" s="163"/>
      <c r="BG101" s="163" t="s">
        <v>1</v>
      </c>
      <c r="BH101" s="163"/>
      <c r="BI101" s="163"/>
      <c r="BJ101" s="171"/>
      <c r="BK101" s="163"/>
      <c r="BL101" s="163" t="s">
        <v>1</v>
      </c>
      <c r="BM101" s="163"/>
      <c r="BN101" s="163"/>
      <c r="BO101" s="172"/>
      <c r="BP101" s="163"/>
      <c r="BQ101" s="163" t="s">
        <v>1</v>
      </c>
      <c r="BR101" s="163"/>
      <c r="BS101" s="163"/>
      <c r="BT101" s="173"/>
      <c r="BU101" s="163"/>
      <c r="BV101" s="163" t="s">
        <v>1</v>
      </c>
      <c r="BW101" s="163"/>
      <c r="BX101" s="163"/>
      <c r="BZ101" s="163"/>
      <c r="CA101" s="163"/>
      <c r="CB101" s="163"/>
      <c r="CC101" s="163"/>
    </row>
    <row r="102" spans="1:82" s="91" customFormat="1" x14ac:dyDescent="0.2">
      <c r="A102" s="76">
        <f t="shared" si="3"/>
        <v>88</v>
      </c>
      <c r="B102" s="156" t="s">
        <v>16</v>
      </c>
      <c r="C102" s="157" t="s">
        <v>16</v>
      </c>
      <c r="D102" s="158" t="s">
        <v>28</v>
      </c>
      <c r="E102" s="168"/>
      <c r="F102" s="169"/>
      <c r="G102" s="161" t="s">
        <v>130</v>
      </c>
      <c r="H102" s="161" t="s">
        <v>0</v>
      </c>
      <c r="I102" s="161"/>
      <c r="J102" s="161"/>
      <c r="K102" s="161"/>
      <c r="L102" s="161"/>
      <c r="M102" s="161" t="s">
        <v>0</v>
      </c>
      <c r="N102" s="161"/>
      <c r="O102" s="161"/>
      <c r="P102" s="161"/>
      <c r="Q102" s="161"/>
      <c r="R102" s="161" t="s">
        <v>0</v>
      </c>
      <c r="S102" s="161"/>
      <c r="T102" s="161"/>
      <c r="U102" s="161"/>
      <c r="V102" s="161"/>
      <c r="W102" s="161" t="s">
        <v>0</v>
      </c>
      <c r="X102" s="161"/>
      <c r="Y102" s="161"/>
      <c r="Z102" s="161"/>
      <c r="AA102" s="161"/>
      <c r="AB102" s="161" t="s">
        <v>0</v>
      </c>
      <c r="AC102" s="161"/>
      <c r="AD102" s="161"/>
      <c r="AE102" s="161"/>
      <c r="AF102" s="161"/>
      <c r="AG102" s="162" t="s">
        <v>0</v>
      </c>
      <c r="AH102" s="162"/>
      <c r="AI102" s="162"/>
      <c r="AJ102" s="162"/>
      <c r="AK102" s="161"/>
      <c r="AL102" s="162" t="s">
        <v>0</v>
      </c>
      <c r="AM102" s="162"/>
      <c r="AN102" s="162"/>
      <c r="AO102" s="162"/>
      <c r="AP102" s="162"/>
      <c r="AQ102" s="162" t="s">
        <v>0</v>
      </c>
      <c r="AR102" s="162"/>
      <c r="AS102" s="162"/>
      <c r="AT102" s="162"/>
      <c r="AU102" s="162"/>
      <c r="AV102" s="162" t="s">
        <v>0</v>
      </c>
      <c r="AW102" s="162"/>
      <c r="AX102" s="162"/>
      <c r="AY102" s="162"/>
      <c r="AZ102" s="162"/>
      <c r="BA102" s="163"/>
      <c r="BB102" s="163" t="s">
        <v>1</v>
      </c>
      <c r="BC102" s="163"/>
      <c r="BD102" s="163"/>
      <c r="BE102" s="170"/>
      <c r="BF102" s="163"/>
      <c r="BG102" s="163" t="s">
        <v>1</v>
      </c>
      <c r="BH102" s="163"/>
      <c r="BI102" s="163"/>
      <c r="BJ102" s="171"/>
      <c r="BK102" s="163"/>
      <c r="BL102" s="163" t="s">
        <v>1</v>
      </c>
      <c r="BM102" s="163"/>
      <c r="BN102" s="163"/>
      <c r="BO102" s="172"/>
      <c r="BP102" s="163"/>
      <c r="BQ102" s="163" t="s">
        <v>1</v>
      </c>
      <c r="BR102" s="163"/>
      <c r="BS102" s="163"/>
      <c r="BT102" s="173"/>
      <c r="BU102" s="163"/>
      <c r="BV102" s="163" t="s">
        <v>1</v>
      </c>
      <c r="BW102" s="163"/>
      <c r="BX102" s="163"/>
      <c r="BZ102" s="163"/>
      <c r="CA102" s="163" t="s">
        <v>1</v>
      </c>
      <c r="CB102" s="163"/>
      <c r="CC102" s="163"/>
    </row>
    <row r="103" spans="1:82" s="91" customFormat="1" x14ac:dyDescent="0.2">
      <c r="A103" s="76">
        <f t="shared" si="3"/>
        <v>89</v>
      </c>
      <c r="B103" s="156" t="s">
        <v>16</v>
      </c>
      <c r="C103" s="157" t="s">
        <v>16</v>
      </c>
      <c r="D103" s="158" t="s">
        <v>30</v>
      </c>
      <c r="E103" s="168"/>
      <c r="F103" s="169"/>
      <c r="G103" s="161" t="s">
        <v>131</v>
      </c>
      <c r="H103" s="161"/>
      <c r="I103" s="161"/>
      <c r="J103" s="161"/>
      <c r="K103" s="161"/>
      <c r="L103" s="161"/>
      <c r="M103" s="161" t="s">
        <v>0</v>
      </c>
      <c r="N103" s="161"/>
      <c r="O103" s="161"/>
      <c r="P103" s="161"/>
      <c r="Q103" s="161"/>
      <c r="R103" s="161" t="s">
        <v>0</v>
      </c>
      <c r="S103" s="161"/>
      <c r="T103" s="161"/>
      <c r="U103" s="161"/>
      <c r="V103" s="161"/>
      <c r="W103" s="161"/>
      <c r="X103" s="161" t="s">
        <v>1</v>
      </c>
      <c r="Y103" s="161"/>
      <c r="Z103" s="161"/>
      <c r="AA103" s="161"/>
      <c r="AB103" s="161"/>
      <c r="AC103" s="161" t="s">
        <v>1</v>
      </c>
      <c r="AD103" s="161"/>
      <c r="AE103" s="161"/>
      <c r="AF103" s="161"/>
      <c r="AG103" s="162"/>
      <c r="AH103" s="162" t="s">
        <v>1</v>
      </c>
      <c r="AI103" s="162"/>
      <c r="AJ103" s="162"/>
      <c r="AK103" s="161"/>
      <c r="AL103" s="162"/>
      <c r="AM103" s="162" t="s">
        <v>1</v>
      </c>
      <c r="AN103" s="162"/>
      <c r="AO103" s="162"/>
      <c r="AP103" s="162"/>
      <c r="AQ103" s="162"/>
      <c r="AR103" s="162" t="s">
        <v>1</v>
      </c>
      <c r="AS103" s="162"/>
      <c r="AT103" s="162"/>
      <c r="AU103" s="162"/>
      <c r="AV103" s="162"/>
      <c r="AW103" s="162" t="s">
        <v>1</v>
      </c>
      <c r="AX103" s="162"/>
      <c r="AY103" s="162"/>
      <c r="AZ103" s="162"/>
      <c r="BA103" s="163"/>
      <c r="BB103" s="163" t="s">
        <v>1</v>
      </c>
      <c r="BC103" s="163"/>
      <c r="BD103" s="163"/>
      <c r="BE103" s="170"/>
      <c r="BF103" s="163"/>
      <c r="BG103" s="163" t="s">
        <v>1</v>
      </c>
      <c r="BH103" s="163"/>
      <c r="BI103" s="163"/>
      <c r="BJ103" s="171"/>
      <c r="BK103" s="163"/>
      <c r="BL103" s="163" t="s">
        <v>1</v>
      </c>
      <c r="BM103" s="163"/>
      <c r="BN103" s="163"/>
      <c r="BO103" s="172"/>
      <c r="BP103" s="163"/>
      <c r="BQ103" s="163" t="s">
        <v>1</v>
      </c>
      <c r="BR103" s="163"/>
      <c r="BS103" s="163"/>
      <c r="BT103" s="173"/>
      <c r="BU103" s="163"/>
      <c r="BV103" s="163" t="s">
        <v>1</v>
      </c>
      <c r="BW103" s="163"/>
      <c r="BX103" s="163"/>
      <c r="BZ103" s="163"/>
      <c r="CA103" s="163" t="s">
        <v>1</v>
      </c>
      <c r="CB103" s="163"/>
      <c r="CC103" s="163"/>
    </row>
    <row r="104" spans="1:82" s="91" customFormat="1" x14ac:dyDescent="0.2">
      <c r="A104" s="76">
        <f t="shared" si="3"/>
        <v>90</v>
      </c>
      <c r="B104" s="156" t="s">
        <v>16</v>
      </c>
      <c r="C104" s="157" t="s">
        <v>16</v>
      </c>
      <c r="D104" s="158" t="s">
        <v>32</v>
      </c>
      <c r="E104" s="168"/>
      <c r="F104" s="169"/>
      <c r="G104" s="161" t="s">
        <v>132</v>
      </c>
      <c r="H104" s="161" t="s">
        <v>0</v>
      </c>
      <c r="I104" s="161"/>
      <c r="J104" s="161"/>
      <c r="K104" s="161"/>
      <c r="L104" s="161"/>
      <c r="M104" s="161" t="s">
        <v>0</v>
      </c>
      <c r="N104" s="161"/>
      <c r="O104" s="161"/>
      <c r="P104" s="161"/>
      <c r="Q104" s="161"/>
      <c r="R104" s="161" t="s">
        <v>0</v>
      </c>
      <c r="S104" s="161"/>
      <c r="T104" s="161"/>
      <c r="U104" s="161"/>
      <c r="V104" s="161"/>
      <c r="W104" s="161" t="s">
        <v>0</v>
      </c>
      <c r="X104" s="161"/>
      <c r="Y104" s="161"/>
      <c r="Z104" s="161"/>
      <c r="AA104" s="161"/>
      <c r="AB104" s="161"/>
      <c r="AC104" s="161" t="s">
        <v>1</v>
      </c>
      <c r="AD104" s="161"/>
      <c r="AE104" s="161"/>
      <c r="AF104" s="161"/>
      <c r="AG104" s="162"/>
      <c r="AH104" s="162" t="s">
        <v>1</v>
      </c>
      <c r="AI104" s="162"/>
      <c r="AJ104" s="162"/>
      <c r="AK104" s="161"/>
      <c r="AL104" s="162"/>
      <c r="AM104" s="162" t="s">
        <v>1</v>
      </c>
      <c r="AN104" s="162"/>
      <c r="AO104" s="162"/>
      <c r="AP104" s="162"/>
      <c r="AQ104" s="162"/>
      <c r="AR104" s="162" t="s">
        <v>1</v>
      </c>
      <c r="AS104" s="162"/>
      <c r="AT104" s="162"/>
      <c r="AU104" s="162"/>
      <c r="AV104" s="162"/>
      <c r="AW104" s="162" t="s">
        <v>1</v>
      </c>
      <c r="AX104" s="162"/>
      <c r="AY104" s="162"/>
      <c r="AZ104" s="162"/>
      <c r="BA104" s="163"/>
      <c r="BB104" s="163" t="s">
        <v>1</v>
      </c>
      <c r="BC104" s="163"/>
      <c r="BD104" s="163"/>
      <c r="BE104" s="170"/>
      <c r="BF104" s="163"/>
      <c r="BG104" s="163" t="s">
        <v>1</v>
      </c>
      <c r="BH104" s="163"/>
      <c r="BI104" s="163"/>
      <c r="BJ104" s="171"/>
      <c r="BK104" s="163" t="s">
        <v>0</v>
      </c>
      <c r="BL104" s="163"/>
      <c r="BM104" s="163"/>
      <c r="BN104" s="163"/>
      <c r="BO104" s="172"/>
      <c r="BP104" s="163"/>
      <c r="BQ104" s="163" t="s">
        <v>1</v>
      </c>
      <c r="BR104" s="163"/>
      <c r="BS104" s="163"/>
      <c r="BT104" s="173"/>
      <c r="BU104" s="163"/>
      <c r="BV104" s="163" t="s">
        <v>1</v>
      </c>
      <c r="BW104" s="163"/>
      <c r="BX104" s="163"/>
      <c r="BZ104" s="163"/>
      <c r="CA104" s="163" t="s">
        <v>1</v>
      </c>
      <c r="CB104" s="163"/>
      <c r="CC104" s="163"/>
    </row>
    <row r="105" spans="1:82" s="91" customFormat="1" x14ac:dyDescent="0.2">
      <c r="A105" s="76">
        <f t="shared" si="3"/>
        <v>91</v>
      </c>
      <c r="B105" s="156" t="s">
        <v>16</v>
      </c>
      <c r="C105" s="157" t="s">
        <v>16</v>
      </c>
      <c r="D105" s="158" t="s">
        <v>34</v>
      </c>
      <c r="E105" s="168"/>
      <c r="F105" s="169"/>
      <c r="G105" s="161" t="s">
        <v>670</v>
      </c>
      <c r="H105" s="161" t="s">
        <v>0</v>
      </c>
      <c r="I105" s="161"/>
      <c r="J105" s="161"/>
      <c r="K105" s="161"/>
      <c r="L105" s="161"/>
      <c r="M105" s="161" t="s">
        <v>0</v>
      </c>
      <c r="N105" s="161"/>
      <c r="O105" s="161"/>
      <c r="P105" s="161"/>
      <c r="Q105" s="161"/>
      <c r="R105" s="161" t="s">
        <v>0</v>
      </c>
      <c r="S105" s="161"/>
      <c r="T105" s="161"/>
      <c r="U105" s="161"/>
      <c r="V105" s="161"/>
      <c r="W105" s="161" t="s">
        <v>0</v>
      </c>
      <c r="X105" s="161"/>
      <c r="Y105" s="161"/>
      <c r="Z105" s="161"/>
      <c r="AA105" s="161"/>
      <c r="AB105" s="161" t="s">
        <v>0</v>
      </c>
      <c r="AC105" s="161"/>
      <c r="AD105" s="161"/>
      <c r="AE105" s="161"/>
      <c r="AF105" s="161"/>
      <c r="AG105" s="162" t="s">
        <v>0</v>
      </c>
      <c r="AH105" s="162"/>
      <c r="AI105" s="162"/>
      <c r="AJ105" s="162"/>
      <c r="AK105" s="161"/>
      <c r="AL105" s="162" t="s">
        <v>0</v>
      </c>
      <c r="AM105" s="162"/>
      <c r="AN105" s="162"/>
      <c r="AO105" s="162"/>
      <c r="AP105" s="162"/>
      <c r="AQ105" s="162" t="s">
        <v>0</v>
      </c>
      <c r="AR105" s="162"/>
      <c r="AS105" s="162"/>
      <c r="AT105" s="162"/>
      <c r="AU105" s="162"/>
      <c r="AV105" s="162"/>
      <c r="AW105" s="162" t="s">
        <v>1</v>
      </c>
      <c r="AX105" s="162"/>
      <c r="AY105" s="162"/>
      <c r="AZ105" s="162"/>
      <c r="BA105" s="163"/>
      <c r="BB105" s="163" t="s">
        <v>1</v>
      </c>
      <c r="BC105" s="163"/>
      <c r="BD105" s="163"/>
      <c r="BE105" s="170"/>
      <c r="BF105" s="163"/>
      <c r="BG105" s="163"/>
      <c r="BH105" s="163"/>
      <c r="BI105" s="163"/>
      <c r="BJ105" s="171"/>
      <c r="BK105" s="163"/>
      <c r="BL105" s="163"/>
      <c r="BM105" s="163"/>
      <c r="BN105" s="163"/>
      <c r="BO105" s="172"/>
      <c r="BP105" s="163"/>
      <c r="BQ105" s="163"/>
      <c r="BR105" s="163"/>
      <c r="BS105" s="163"/>
      <c r="BT105" s="173"/>
      <c r="BU105" s="163"/>
      <c r="BV105" s="163"/>
      <c r="BW105" s="163"/>
      <c r="BX105" s="163"/>
      <c r="BZ105" s="163"/>
      <c r="CA105" s="163"/>
      <c r="CB105" s="163"/>
      <c r="CC105" s="163"/>
    </row>
    <row r="106" spans="1:82" s="91" customFormat="1" x14ac:dyDescent="0.2">
      <c r="A106" s="76"/>
      <c r="B106" s="156"/>
      <c r="C106" s="157"/>
      <c r="D106" s="158"/>
      <c r="E106" s="168"/>
      <c r="F106" s="169"/>
      <c r="G106" s="161"/>
      <c r="H106" s="161"/>
      <c r="I106" s="161"/>
      <c r="J106" s="161"/>
      <c r="K106" s="161"/>
      <c r="L106" s="161"/>
      <c r="M106" s="161"/>
      <c r="N106" s="161"/>
      <c r="O106" s="161"/>
      <c r="P106" s="161"/>
      <c r="Q106" s="161"/>
      <c r="R106" s="161"/>
      <c r="S106" s="161"/>
      <c r="T106" s="161"/>
      <c r="U106" s="161"/>
      <c r="V106" s="161"/>
      <c r="W106" s="161"/>
      <c r="X106" s="161"/>
      <c r="Y106" s="161"/>
      <c r="Z106" s="161"/>
      <c r="AA106" s="161"/>
      <c r="AB106" s="161"/>
      <c r="AC106" s="161"/>
      <c r="AD106" s="161"/>
      <c r="AE106" s="161"/>
      <c r="AF106" s="161"/>
      <c r="AG106" s="162"/>
      <c r="AH106" s="162"/>
      <c r="AI106" s="162"/>
      <c r="AJ106" s="162"/>
      <c r="AK106" s="161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86"/>
      <c r="BA106" s="163"/>
      <c r="BB106" s="163"/>
      <c r="BC106" s="163"/>
      <c r="BD106" s="163"/>
      <c r="BE106" s="170"/>
      <c r="BF106" s="163"/>
      <c r="BG106" s="163"/>
      <c r="BH106" s="163"/>
      <c r="BI106" s="163"/>
      <c r="BJ106" s="171"/>
      <c r="BK106" s="163"/>
      <c r="BL106" s="163"/>
      <c r="BM106" s="163"/>
      <c r="BN106" s="163"/>
      <c r="BO106" s="172"/>
      <c r="BP106" s="163"/>
      <c r="BQ106" s="163"/>
      <c r="BR106" s="163"/>
      <c r="BS106" s="163"/>
      <c r="BT106" s="173"/>
      <c r="BU106" s="163"/>
      <c r="BV106" s="163"/>
      <c r="BW106" s="163"/>
      <c r="BX106" s="163"/>
      <c r="BZ106" s="163"/>
      <c r="CA106" s="163"/>
      <c r="CB106" s="163"/>
      <c r="CC106" s="163"/>
    </row>
    <row r="107" spans="1:82" s="59" customFormat="1" x14ac:dyDescent="0.25">
      <c r="B107" s="60" t="s">
        <v>16</v>
      </c>
      <c r="C107" s="79" t="s">
        <v>18</v>
      </c>
      <c r="D107" s="147"/>
      <c r="E107" s="148"/>
      <c r="F107" s="149" t="s">
        <v>133</v>
      </c>
      <c r="G107" s="150"/>
      <c r="H107" s="73">
        <f>COUNTIF(H108:H115,"WTP")</f>
        <v>8</v>
      </c>
      <c r="I107" s="73">
        <f>COUNTIF(I108:I115,"WDP")</f>
        <v>0</v>
      </c>
      <c r="J107" s="73">
        <f>COUNTIF(J108:J115,"TW")</f>
        <v>0</v>
      </c>
      <c r="K107" s="73">
        <f>COUNTIF(K108:K115,"TMP")</f>
        <v>0</v>
      </c>
      <c r="L107" s="147">
        <f>SUM(H107:K107)</f>
        <v>8</v>
      </c>
      <c r="M107" s="73">
        <f>COUNTIF(M108:M115,"WTP")</f>
        <v>8</v>
      </c>
      <c r="N107" s="73">
        <f>COUNTIF(N108:N115,"WDP")</f>
        <v>0</v>
      </c>
      <c r="O107" s="73">
        <f>COUNTIF(O108:O115,"TW")</f>
        <v>0</v>
      </c>
      <c r="P107" s="73">
        <f>COUNTIF(P108:P115,"TMP")</f>
        <v>0</v>
      </c>
      <c r="Q107" s="147">
        <f>SUM(M107:P107)</f>
        <v>8</v>
      </c>
      <c r="R107" s="73">
        <f>COUNTIF(R108:R115,"WTP")</f>
        <v>8</v>
      </c>
      <c r="S107" s="73">
        <f>COUNTIF(S108:S115,"WDP")</f>
        <v>0</v>
      </c>
      <c r="T107" s="73">
        <f>COUNTIF(T108:T115,"TW")</f>
        <v>0</v>
      </c>
      <c r="U107" s="73">
        <f>COUNTIF(U108:U115,"TMP")</f>
        <v>0</v>
      </c>
      <c r="V107" s="147">
        <f>SUM(R107:U107)</f>
        <v>8</v>
      </c>
      <c r="W107" s="73">
        <f>COUNTIF(W108:W115,"WTP")</f>
        <v>5</v>
      </c>
      <c r="X107" s="73">
        <f>COUNTIF(X108:X115,"WDP")</f>
        <v>3</v>
      </c>
      <c r="Y107" s="73">
        <f>COUNTIF(Y108:Y115,"TW")</f>
        <v>0</v>
      </c>
      <c r="Z107" s="73">
        <f>COUNTIF(Z108:Z115,"TMP")</f>
        <v>0</v>
      </c>
      <c r="AA107" s="147">
        <f>SUM(W107:Z107)</f>
        <v>8</v>
      </c>
      <c r="AB107" s="73">
        <f>COUNTIF(AB108:AB115,"WTP")</f>
        <v>6</v>
      </c>
      <c r="AC107" s="73">
        <f>COUNTIF(AC108:AC115,"WDP")</f>
        <v>2</v>
      </c>
      <c r="AD107" s="73">
        <f>COUNTIF(AD108:AD115,"TW")</f>
        <v>0</v>
      </c>
      <c r="AE107" s="73">
        <f>COUNTIF(AE108:AE115,"TMP")</f>
        <v>0</v>
      </c>
      <c r="AF107" s="147">
        <f>SUM(AB107:AE107)</f>
        <v>8</v>
      </c>
      <c r="AG107" s="73">
        <f>COUNTIF(AG108:AG115,"WTP")</f>
        <v>6</v>
      </c>
      <c r="AH107" s="73">
        <f>COUNTIF(AH108:AH115,"WDP")</f>
        <v>2</v>
      </c>
      <c r="AI107" s="73">
        <f>COUNTIF(AI108:AI115,"TW")</f>
        <v>0</v>
      </c>
      <c r="AJ107" s="73">
        <f>COUNTIF(AJ108:AJ115,"TMP")</f>
        <v>0</v>
      </c>
      <c r="AK107" s="147">
        <f>SUM(AG107:AJ107)</f>
        <v>8</v>
      </c>
      <c r="AL107" s="73">
        <f>COUNTIF(AL108:AL115,"WTP")</f>
        <v>5</v>
      </c>
      <c r="AM107" s="73">
        <f>COUNTIF(AM108:AM115,"WDP")</f>
        <v>3</v>
      </c>
      <c r="AN107" s="73">
        <f>COUNTIF(AN108:AN115,"TW")</f>
        <v>0</v>
      </c>
      <c r="AO107" s="73">
        <f>COUNTIF(AO108:AO115,"TMP")</f>
        <v>0</v>
      </c>
      <c r="AP107" s="147">
        <f>SUM(AL107:AO107)</f>
        <v>8</v>
      </c>
      <c r="AQ107" s="73">
        <f>COUNTIF(AQ108:AQ115,"WTP")</f>
        <v>5</v>
      </c>
      <c r="AR107" s="73">
        <f>COUNTIF(AR108:AR115,"WDP")</f>
        <v>3</v>
      </c>
      <c r="AS107" s="73">
        <f>COUNTIF(AS108:AS115,"TW")</f>
        <v>0</v>
      </c>
      <c r="AT107" s="73">
        <f>COUNTIF(AT108:AT115,"TMP")</f>
        <v>0</v>
      </c>
      <c r="AU107" s="151">
        <f>SUM(AQ107:AT107)</f>
        <v>8</v>
      </c>
      <c r="AV107" s="73">
        <f>COUNTIF(AV108:AV115,"WTP")</f>
        <v>2</v>
      </c>
      <c r="AW107" s="73">
        <f>COUNTIF(AW108:AW115,"WDP")</f>
        <v>6</v>
      </c>
      <c r="AX107" s="73">
        <f>COUNTIF(AX108:AX115,"TW")</f>
        <v>0</v>
      </c>
      <c r="AY107" s="73">
        <f>COUNTIF(AY108:AY115,"TMP")</f>
        <v>0</v>
      </c>
      <c r="AZ107" s="74">
        <f>SUM(AV107:AY107)</f>
        <v>8</v>
      </c>
      <c r="BA107" s="73">
        <f>COUNTIF(BA108:BA115,"WTP")</f>
        <v>1</v>
      </c>
      <c r="BB107" s="73">
        <f>COUNTIF(BB108:BB115,"WDP")</f>
        <v>7</v>
      </c>
      <c r="BC107" s="73">
        <f>COUNTIF(BC108:BC115,"TW")</f>
        <v>0</v>
      </c>
      <c r="BD107" s="73">
        <f>COUNTIF(BD108:BD115,"TMP")</f>
        <v>0</v>
      </c>
      <c r="BE107" s="74">
        <f>SUM(BA107:BD107)</f>
        <v>8</v>
      </c>
      <c r="BF107" s="73">
        <f>COUNTIF(BF108:BF115,"WTP")</f>
        <v>0</v>
      </c>
      <c r="BG107" s="73">
        <f>COUNTIF(BG108:BG115,"WDP")</f>
        <v>7</v>
      </c>
      <c r="BH107" s="73">
        <f>COUNTIF(BH108:BH115,"TW")</f>
        <v>0</v>
      </c>
      <c r="BI107" s="73">
        <f>COUNTIF(BI108:BI115,"TMP")</f>
        <v>1</v>
      </c>
      <c r="BJ107" s="152">
        <f>SUM(BF107:BI107)</f>
        <v>8</v>
      </c>
      <c r="BK107" s="75">
        <f>COUNTIF(BK108:BK115,"WTP")</f>
        <v>0</v>
      </c>
      <c r="BL107" s="75">
        <f>COUNTIF(BL108:BL115,"WDP")</f>
        <v>7</v>
      </c>
      <c r="BM107" s="75">
        <f>COUNTIF(BM108:BM115,"TW")</f>
        <v>0</v>
      </c>
      <c r="BN107" s="75">
        <f>COUNTIF(BN108:BN115,"TMP")</f>
        <v>0</v>
      </c>
      <c r="BO107" s="153">
        <f>SUM(BK107:BN107)</f>
        <v>7</v>
      </c>
      <c r="BP107" s="75">
        <f>COUNTIF(BP108:BP115,"WTP")</f>
        <v>0</v>
      </c>
      <c r="BQ107" s="75">
        <f>COUNTIF(BQ108:BQ115,"WDP")</f>
        <v>7</v>
      </c>
      <c r="BR107" s="75">
        <f>COUNTIF(BR108:BR115,"TW")</f>
        <v>0</v>
      </c>
      <c r="BS107" s="75">
        <f>COUNTIF(BS108:BS115,"TMP")</f>
        <v>0</v>
      </c>
      <c r="BT107" s="154">
        <f>SUM(BP107:BS107)</f>
        <v>7</v>
      </c>
      <c r="BU107" s="75">
        <f>COUNTIF(BU108:BU115,"WTP")</f>
        <v>0</v>
      </c>
      <c r="BV107" s="75">
        <f>COUNTIF(BV108:BV115,"WDP")</f>
        <v>4</v>
      </c>
      <c r="BW107" s="75">
        <f>COUNTIF(BW108:BW115,"TW")</f>
        <v>0</v>
      </c>
      <c r="BX107" s="75">
        <f>COUNTIF(BX108:BX115,"TMP")</f>
        <v>3</v>
      </c>
      <c r="BY107" s="155">
        <f>SUM(BU107:BX107)</f>
        <v>7</v>
      </c>
      <c r="BZ107" s="75">
        <f>COUNTIF(BZ108:BZ115,"WTP")</f>
        <v>0</v>
      </c>
      <c r="CA107" s="75">
        <f>COUNTIF(CA108:CA115,"WDP")</f>
        <v>5</v>
      </c>
      <c r="CB107" s="75">
        <f>COUNTIF(CB108:CB115,"TW")</f>
        <v>0</v>
      </c>
      <c r="CC107" s="75">
        <f>COUNTIF(CC108:CC115,"TMP")</f>
        <v>0</v>
      </c>
      <c r="CD107" s="155">
        <f>SUM(BZ107:CC107)</f>
        <v>5</v>
      </c>
    </row>
    <row r="108" spans="1:82" s="91" customFormat="1" x14ac:dyDescent="0.2">
      <c r="A108" s="76">
        <f>A105+1</f>
        <v>92</v>
      </c>
      <c r="B108" s="156" t="s">
        <v>16</v>
      </c>
      <c r="C108" s="157" t="s">
        <v>18</v>
      </c>
      <c r="D108" s="158" t="s">
        <v>8</v>
      </c>
      <c r="E108" s="159"/>
      <c r="F108" s="160"/>
      <c r="G108" s="161" t="s">
        <v>134</v>
      </c>
      <c r="H108" s="161" t="s">
        <v>0</v>
      </c>
      <c r="I108" s="161"/>
      <c r="J108" s="161"/>
      <c r="K108" s="161"/>
      <c r="L108" s="161"/>
      <c r="M108" s="161" t="s">
        <v>0</v>
      </c>
      <c r="N108" s="161"/>
      <c r="O108" s="161"/>
      <c r="P108" s="161"/>
      <c r="Q108" s="161"/>
      <c r="R108" s="161" t="s">
        <v>0</v>
      </c>
      <c r="S108" s="161"/>
      <c r="T108" s="161"/>
      <c r="U108" s="161"/>
      <c r="V108" s="161"/>
      <c r="W108" s="161" t="s">
        <v>0</v>
      </c>
      <c r="X108" s="161"/>
      <c r="Y108" s="161"/>
      <c r="Z108" s="161"/>
      <c r="AA108" s="161"/>
      <c r="AB108" s="161" t="s">
        <v>0</v>
      </c>
      <c r="AC108" s="161"/>
      <c r="AD108" s="161"/>
      <c r="AE108" s="161"/>
      <c r="AF108" s="161"/>
      <c r="AG108" s="162" t="s">
        <v>0</v>
      </c>
      <c r="AH108" s="162"/>
      <c r="AI108" s="162"/>
      <c r="AJ108" s="162"/>
      <c r="AK108" s="161"/>
      <c r="AL108" s="162" t="s">
        <v>0</v>
      </c>
      <c r="AM108" s="162"/>
      <c r="AN108" s="162"/>
      <c r="AO108" s="162"/>
      <c r="AP108" s="162"/>
      <c r="AQ108" s="162" t="s">
        <v>0</v>
      </c>
      <c r="AR108" s="162"/>
      <c r="AS108" s="162"/>
      <c r="AT108" s="162"/>
      <c r="AU108" s="162"/>
      <c r="AV108" s="162" t="s">
        <v>0</v>
      </c>
      <c r="AW108" s="162"/>
      <c r="AX108" s="162"/>
      <c r="AY108" s="162"/>
      <c r="AZ108" s="162"/>
      <c r="BA108" s="163" t="s">
        <v>0</v>
      </c>
      <c r="BB108" s="163"/>
      <c r="BC108" s="163"/>
      <c r="BD108" s="163"/>
      <c r="BE108" s="170"/>
      <c r="BF108" s="163"/>
      <c r="BG108" s="163" t="s">
        <v>1</v>
      </c>
      <c r="BH108" s="163"/>
      <c r="BI108" s="163"/>
      <c r="BJ108" s="171"/>
      <c r="BK108" s="163"/>
      <c r="BL108" s="163" t="s">
        <v>1</v>
      </c>
      <c r="BM108" s="163"/>
      <c r="BN108" s="163"/>
      <c r="BO108" s="172"/>
      <c r="BP108" s="163"/>
      <c r="BQ108" s="163" t="s">
        <v>1</v>
      </c>
      <c r="BR108" s="163"/>
      <c r="BS108" s="163"/>
      <c r="BT108" s="173"/>
      <c r="BU108" s="163"/>
      <c r="BV108" s="163" t="s">
        <v>1</v>
      </c>
      <c r="BW108" s="163"/>
      <c r="BX108" s="163"/>
      <c r="BZ108" s="163"/>
      <c r="CA108" s="163" t="s">
        <v>1</v>
      </c>
      <c r="CB108" s="163"/>
      <c r="CC108" s="163"/>
    </row>
    <row r="109" spans="1:82" s="91" customFormat="1" x14ac:dyDescent="0.2">
      <c r="A109" s="76">
        <f>A108+1</f>
        <v>93</v>
      </c>
      <c r="B109" s="156" t="s">
        <v>16</v>
      </c>
      <c r="C109" s="157" t="s">
        <v>18</v>
      </c>
      <c r="D109" s="158" t="s">
        <v>12</v>
      </c>
      <c r="E109" s="168"/>
      <c r="F109" s="169"/>
      <c r="G109" s="161" t="s">
        <v>135</v>
      </c>
      <c r="H109" s="161" t="s">
        <v>0</v>
      </c>
      <c r="I109" s="161"/>
      <c r="J109" s="161"/>
      <c r="K109" s="161"/>
      <c r="L109" s="161"/>
      <c r="M109" s="161" t="s">
        <v>0</v>
      </c>
      <c r="N109" s="161"/>
      <c r="O109" s="161"/>
      <c r="P109" s="161"/>
      <c r="Q109" s="161"/>
      <c r="R109" s="161" t="s">
        <v>0</v>
      </c>
      <c r="S109" s="161"/>
      <c r="T109" s="161"/>
      <c r="U109" s="161"/>
      <c r="V109" s="161"/>
      <c r="W109" s="161" t="s">
        <v>0</v>
      </c>
      <c r="X109" s="161"/>
      <c r="Y109" s="161"/>
      <c r="Z109" s="161"/>
      <c r="AA109" s="161"/>
      <c r="AB109" s="161" t="s">
        <v>0</v>
      </c>
      <c r="AC109" s="161"/>
      <c r="AD109" s="161"/>
      <c r="AE109" s="161"/>
      <c r="AF109" s="161"/>
      <c r="AG109" s="162" t="s">
        <v>0</v>
      </c>
      <c r="AH109" s="162"/>
      <c r="AI109" s="162"/>
      <c r="AJ109" s="162"/>
      <c r="AK109" s="161"/>
      <c r="AL109" s="162" t="s">
        <v>0</v>
      </c>
      <c r="AM109" s="162"/>
      <c r="AN109" s="162"/>
      <c r="AO109" s="162"/>
      <c r="AP109" s="162"/>
      <c r="AQ109" s="162" t="s">
        <v>0</v>
      </c>
      <c r="AR109" s="162"/>
      <c r="AS109" s="162"/>
      <c r="AT109" s="162"/>
      <c r="AU109" s="162"/>
      <c r="AV109" s="162" t="s">
        <v>0</v>
      </c>
      <c r="AW109" s="162"/>
      <c r="AX109" s="162"/>
      <c r="AY109" s="162"/>
      <c r="AZ109" s="162"/>
      <c r="BA109" s="163"/>
      <c r="BB109" s="163" t="s">
        <v>1</v>
      </c>
      <c r="BC109" s="163"/>
      <c r="BD109" s="163"/>
      <c r="BE109" s="170"/>
      <c r="BF109" s="163"/>
      <c r="BG109" s="163" t="s">
        <v>1</v>
      </c>
      <c r="BH109" s="163"/>
      <c r="BI109" s="163"/>
      <c r="BJ109" s="171"/>
      <c r="BK109" s="163"/>
      <c r="BL109" s="163" t="s">
        <v>1</v>
      </c>
      <c r="BM109" s="163"/>
      <c r="BN109" s="163"/>
      <c r="BO109" s="172"/>
      <c r="BP109" s="163"/>
      <c r="BQ109" s="163" t="s">
        <v>1</v>
      </c>
      <c r="BR109" s="163"/>
      <c r="BS109" s="163"/>
      <c r="BT109" s="173"/>
      <c r="BU109" s="163"/>
      <c r="BV109" s="163"/>
      <c r="BW109" s="163"/>
      <c r="BX109" s="163" t="s">
        <v>3</v>
      </c>
      <c r="BZ109" s="163"/>
      <c r="CA109" s="163"/>
      <c r="CB109" s="163"/>
      <c r="CC109" s="163"/>
    </row>
    <row r="110" spans="1:82" s="91" customFormat="1" x14ac:dyDescent="0.2">
      <c r="A110" s="76">
        <f t="shared" ref="A110:A115" si="4">A109+1</f>
        <v>94</v>
      </c>
      <c r="B110" s="156" t="s">
        <v>16</v>
      </c>
      <c r="C110" s="157" t="s">
        <v>18</v>
      </c>
      <c r="D110" s="158" t="s">
        <v>14</v>
      </c>
      <c r="E110" s="168"/>
      <c r="F110" s="169"/>
      <c r="G110" s="161" t="s">
        <v>136</v>
      </c>
      <c r="H110" s="161" t="s">
        <v>0</v>
      </c>
      <c r="I110" s="161"/>
      <c r="J110" s="161"/>
      <c r="K110" s="161"/>
      <c r="L110" s="161"/>
      <c r="M110" s="161" t="s">
        <v>0</v>
      </c>
      <c r="N110" s="161"/>
      <c r="O110" s="161"/>
      <c r="P110" s="161"/>
      <c r="Q110" s="161"/>
      <c r="R110" s="161" t="s">
        <v>0</v>
      </c>
      <c r="S110" s="161"/>
      <c r="T110" s="161"/>
      <c r="U110" s="161"/>
      <c r="V110" s="161"/>
      <c r="W110" s="161"/>
      <c r="X110" s="161" t="s">
        <v>1</v>
      </c>
      <c r="Y110" s="161"/>
      <c r="Z110" s="161"/>
      <c r="AA110" s="161"/>
      <c r="AB110" s="161"/>
      <c r="AC110" s="161" t="s">
        <v>1</v>
      </c>
      <c r="AD110" s="161"/>
      <c r="AE110" s="161"/>
      <c r="AF110" s="161"/>
      <c r="AG110" s="162" t="s">
        <v>0</v>
      </c>
      <c r="AH110" s="162"/>
      <c r="AI110" s="162"/>
      <c r="AJ110" s="162"/>
      <c r="AK110" s="161"/>
      <c r="AL110" s="162" t="s">
        <v>0</v>
      </c>
      <c r="AM110" s="162"/>
      <c r="AN110" s="162"/>
      <c r="AO110" s="162"/>
      <c r="AP110" s="162"/>
      <c r="AQ110" s="162" t="s">
        <v>0</v>
      </c>
      <c r="AR110" s="162"/>
      <c r="AS110" s="162"/>
      <c r="AT110" s="162"/>
      <c r="AU110" s="162"/>
      <c r="AV110" s="162"/>
      <c r="AW110" s="162" t="s">
        <v>1</v>
      </c>
      <c r="AX110" s="162"/>
      <c r="AY110" s="162"/>
      <c r="AZ110" s="162"/>
      <c r="BA110" s="163"/>
      <c r="BB110" s="163" t="s">
        <v>1</v>
      </c>
      <c r="BC110" s="163"/>
      <c r="BD110" s="163"/>
      <c r="BE110" s="170"/>
      <c r="BF110" s="163"/>
      <c r="BG110" s="163" t="s">
        <v>1</v>
      </c>
      <c r="BH110" s="163"/>
      <c r="BI110" s="163"/>
      <c r="BJ110" s="171"/>
      <c r="BK110" s="163"/>
      <c r="BL110" s="163" t="s">
        <v>1</v>
      </c>
      <c r="BM110" s="163"/>
      <c r="BN110" s="163"/>
      <c r="BO110" s="172"/>
      <c r="BP110" s="163"/>
      <c r="BQ110" s="163" t="s">
        <v>1</v>
      </c>
      <c r="BR110" s="163"/>
      <c r="BS110" s="163"/>
      <c r="BT110" s="173"/>
      <c r="BU110" s="163"/>
      <c r="BV110" s="163"/>
      <c r="BW110" s="163"/>
      <c r="BX110" s="163" t="s">
        <v>3</v>
      </c>
      <c r="BZ110" s="163"/>
      <c r="CA110" s="163" t="s">
        <v>1</v>
      </c>
      <c r="CB110" s="163"/>
      <c r="CC110" s="163"/>
    </row>
    <row r="111" spans="1:82" s="91" customFormat="1" x14ac:dyDescent="0.2">
      <c r="A111" s="76">
        <f t="shared" si="4"/>
        <v>95</v>
      </c>
      <c r="B111" s="156" t="s">
        <v>16</v>
      </c>
      <c r="C111" s="157" t="s">
        <v>18</v>
      </c>
      <c r="D111" s="158" t="s">
        <v>16</v>
      </c>
      <c r="E111" s="168"/>
      <c r="F111" s="169"/>
      <c r="G111" s="161" t="s">
        <v>137</v>
      </c>
      <c r="H111" s="161" t="s">
        <v>0</v>
      </c>
      <c r="I111" s="161"/>
      <c r="J111" s="161"/>
      <c r="K111" s="161"/>
      <c r="L111" s="161"/>
      <c r="M111" s="161" t="s">
        <v>0</v>
      </c>
      <c r="N111" s="161"/>
      <c r="O111" s="161"/>
      <c r="P111" s="161"/>
      <c r="Q111" s="161"/>
      <c r="R111" s="161" t="s">
        <v>0</v>
      </c>
      <c r="S111" s="161"/>
      <c r="T111" s="161"/>
      <c r="U111" s="161"/>
      <c r="V111" s="161"/>
      <c r="W111" s="161" t="s">
        <v>0</v>
      </c>
      <c r="X111" s="161"/>
      <c r="Y111" s="161"/>
      <c r="Z111" s="161"/>
      <c r="AA111" s="161"/>
      <c r="AB111" s="161" t="s">
        <v>0</v>
      </c>
      <c r="AC111" s="161"/>
      <c r="AD111" s="161"/>
      <c r="AE111" s="161"/>
      <c r="AF111" s="161"/>
      <c r="AG111" s="162" t="s">
        <v>0</v>
      </c>
      <c r="AH111" s="162"/>
      <c r="AI111" s="162"/>
      <c r="AJ111" s="162"/>
      <c r="AK111" s="161"/>
      <c r="AL111" s="162" t="s">
        <v>0</v>
      </c>
      <c r="AM111" s="162"/>
      <c r="AN111" s="162"/>
      <c r="AO111" s="162"/>
      <c r="AP111" s="162"/>
      <c r="AQ111" s="162" t="s">
        <v>0</v>
      </c>
      <c r="AR111" s="162"/>
      <c r="AS111" s="162"/>
      <c r="AT111" s="162"/>
      <c r="AU111" s="162"/>
      <c r="AV111" s="162"/>
      <c r="AW111" s="162" t="s">
        <v>1</v>
      </c>
      <c r="AX111" s="162"/>
      <c r="AY111" s="162"/>
      <c r="AZ111" s="162"/>
      <c r="BA111" s="163"/>
      <c r="BB111" s="163" t="s">
        <v>1</v>
      </c>
      <c r="BC111" s="163"/>
      <c r="BD111" s="163"/>
      <c r="BE111" s="170"/>
      <c r="BF111" s="163"/>
      <c r="BG111" s="163" t="s">
        <v>1</v>
      </c>
      <c r="BH111" s="163"/>
      <c r="BI111" s="163"/>
      <c r="BJ111" s="171"/>
      <c r="BK111" s="163"/>
      <c r="BL111" s="163" t="s">
        <v>1</v>
      </c>
      <c r="BM111" s="163"/>
      <c r="BN111" s="163"/>
      <c r="BO111" s="172"/>
      <c r="BP111" s="163"/>
      <c r="BQ111" s="163" t="s">
        <v>1</v>
      </c>
      <c r="BR111" s="163"/>
      <c r="BS111" s="163"/>
      <c r="BT111" s="173"/>
      <c r="BU111" s="163"/>
      <c r="BV111" s="163" t="s">
        <v>1</v>
      </c>
      <c r="BW111" s="163"/>
      <c r="BX111" s="163"/>
      <c r="BZ111" s="163"/>
      <c r="CA111" s="163" t="s">
        <v>1</v>
      </c>
      <c r="CB111" s="163"/>
      <c r="CC111" s="163"/>
    </row>
    <row r="112" spans="1:82" s="91" customFormat="1" x14ac:dyDescent="0.2">
      <c r="A112" s="76">
        <f t="shared" si="4"/>
        <v>96</v>
      </c>
      <c r="B112" s="156" t="s">
        <v>16</v>
      </c>
      <c r="C112" s="157" t="s">
        <v>18</v>
      </c>
      <c r="D112" s="158" t="s">
        <v>18</v>
      </c>
      <c r="E112" s="168"/>
      <c r="F112" s="169"/>
      <c r="G112" s="161" t="s">
        <v>138</v>
      </c>
      <c r="H112" s="161" t="s">
        <v>0</v>
      </c>
      <c r="I112" s="161"/>
      <c r="J112" s="161"/>
      <c r="K112" s="161"/>
      <c r="L112" s="161"/>
      <c r="M112" s="161" t="s">
        <v>0</v>
      </c>
      <c r="N112" s="161"/>
      <c r="O112" s="161"/>
      <c r="P112" s="161"/>
      <c r="Q112" s="161"/>
      <c r="R112" s="161" t="s">
        <v>0</v>
      </c>
      <c r="S112" s="161"/>
      <c r="T112" s="161"/>
      <c r="U112" s="161"/>
      <c r="V112" s="161"/>
      <c r="W112" s="161" t="s">
        <v>0</v>
      </c>
      <c r="X112" s="161"/>
      <c r="Y112" s="161"/>
      <c r="Z112" s="161"/>
      <c r="AA112" s="161"/>
      <c r="AB112" s="161" t="s">
        <v>0</v>
      </c>
      <c r="AC112" s="161"/>
      <c r="AD112" s="161"/>
      <c r="AE112" s="161"/>
      <c r="AF112" s="161"/>
      <c r="AG112" s="162" t="s">
        <v>0</v>
      </c>
      <c r="AH112" s="162"/>
      <c r="AI112" s="162"/>
      <c r="AJ112" s="162"/>
      <c r="AK112" s="161"/>
      <c r="AL112" s="162" t="s">
        <v>0</v>
      </c>
      <c r="AM112" s="162"/>
      <c r="AN112" s="162"/>
      <c r="AO112" s="162"/>
      <c r="AP112" s="162"/>
      <c r="AQ112" s="162" t="s">
        <v>0</v>
      </c>
      <c r="AR112" s="162"/>
      <c r="AS112" s="162"/>
      <c r="AT112" s="162"/>
      <c r="AU112" s="162"/>
      <c r="AV112" s="162"/>
      <c r="AW112" s="162" t="s">
        <v>1</v>
      </c>
      <c r="AX112" s="162"/>
      <c r="AY112" s="162"/>
      <c r="AZ112" s="162"/>
      <c r="BA112" s="163"/>
      <c r="BB112" s="163" t="s">
        <v>1</v>
      </c>
      <c r="BC112" s="163"/>
      <c r="BD112" s="163"/>
      <c r="BE112" s="170"/>
      <c r="BF112" s="163"/>
      <c r="BG112" s="163" t="s">
        <v>1</v>
      </c>
      <c r="BH112" s="163"/>
      <c r="BI112" s="163"/>
      <c r="BJ112" s="171"/>
      <c r="BK112" s="163"/>
      <c r="BL112" s="163" t="s">
        <v>1</v>
      </c>
      <c r="BM112" s="163"/>
      <c r="BN112" s="163"/>
      <c r="BO112" s="172"/>
      <c r="BP112" s="163"/>
      <c r="BQ112" s="163" t="s">
        <v>1</v>
      </c>
      <c r="BR112" s="163"/>
      <c r="BS112" s="163"/>
      <c r="BT112" s="173"/>
      <c r="BU112" s="163"/>
      <c r="BV112" s="163" t="s">
        <v>1</v>
      </c>
      <c r="BW112" s="163"/>
      <c r="BX112" s="163"/>
      <c r="BZ112" s="163"/>
      <c r="CA112" s="163" t="s">
        <v>1</v>
      </c>
      <c r="CB112" s="163"/>
      <c r="CC112" s="163"/>
    </row>
    <row r="113" spans="1:82" s="91" customFormat="1" x14ac:dyDescent="0.2">
      <c r="A113" s="76">
        <f t="shared" si="4"/>
        <v>97</v>
      </c>
      <c r="B113" s="156" t="s">
        <v>16</v>
      </c>
      <c r="C113" s="157" t="s">
        <v>18</v>
      </c>
      <c r="D113" s="158" t="s">
        <v>20</v>
      </c>
      <c r="E113" s="168"/>
      <c r="F113" s="169"/>
      <c r="G113" s="161" t="s">
        <v>139</v>
      </c>
      <c r="H113" s="161" t="s">
        <v>0</v>
      </c>
      <c r="I113" s="161"/>
      <c r="J113" s="161"/>
      <c r="K113" s="161"/>
      <c r="L113" s="161"/>
      <c r="M113" s="161" t="s">
        <v>0</v>
      </c>
      <c r="N113" s="161"/>
      <c r="O113" s="161"/>
      <c r="P113" s="161"/>
      <c r="Q113" s="161"/>
      <c r="R113" s="161" t="s">
        <v>0</v>
      </c>
      <c r="S113" s="161"/>
      <c r="T113" s="161"/>
      <c r="U113" s="161"/>
      <c r="V113" s="161"/>
      <c r="W113" s="161" t="s">
        <v>0</v>
      </c>
      <c r="X113" s="161"/>
      <c r="Y113" s="161"/>
      <c r="Z113" s="161"/>
      <c r="AA113" s="161"/>
      <c r="AB113" s="161" t="s">
        <v>0</v>
      </c>
      <c r="AC113" s="161"/>
      <c r="AD113" s="161"/>
      <c r="AE113" s="161"/>
      <c r="AF113" s="161"/>
      <c r="AG113" s="162" t="s">
        <v>0</v>
      </c>
      <c r="AH113" s="162"/>
      <c r="AI113" s="162"/>
      <c r="AJ113" s="162"/>
      <c r="AK113" s="161"/>
      <c r="AL113" s="162"/>
      <c r="AM113" s="162" t="s">
        <v>1</v>
      </c>
      <c r="AN113" s="162"/>
      <c r="AO113" s="162"/>
      <c r="AP113" s="162"/>
      <c r="AQ113" s="162"/>
      <c r="AR113" s="162" t="s">
        <v>1</v>
      </c>
      <c r="AS113" s="162"/>
      <c r="AT113" s="162"/>
      <c r="AU113" s="162"/>
      <c r="AV113" s="162"/>
      <c r="AW113" s="162" t="s">
        <v>1</v>
      </c>
      <c r="AX113" s="162"/>
      <c r="AY113" s="162"/>
      <c r="AZ113" s="162"/>
      <c r="BA113" s="163"/>
      <c r="BB113" s="163" t="s">
        <v>1</v>
      </c>
      <c r="BC113" s="163"/>
      <c r="BD113" s="163"/>
      <c r="BE113" s="170"/>
      <c r="BF113" s="163"/>
      <c r="BG113" s="163" t="s">
        <v>1</v>
      </c>
      <c r="BH113" s="163"/>
      <c r="BI113" s="163"/>
      <c r="BJ113" s="171"/>
      <c r="BK113" s="163"/>
      <c r="BL113" s="163" t="s">
        <v>1</v>
      </c>
      <c r="BM113" s="163"/>
      <c r="BN113" s="163"/>
      <c r="BO113" s="172"/>
      <c r="BP113" s="163"/>
      <c r="BQ113" s="163" t="s">
        <v>1</v>
      </c>
      <c r="BR113" s="163"/>
      <c r="BS113" s="163"/>
      <c r="BT113" s="173"/>
      <c r="BU113" s="163"/>
      <c r="BV113" s="163" t="s">
        <v>1</v>
      </c>
      <c r="BW113" s="163"/>
      <c r="BX113" s="163"/>
      <c r="BZ113" s="163"/>
      <c r="CA113" s="163" t="s">
        <v>1</v>
      </c>
      <c r="CB113" s="163"/>
      <c r="CC113" s="163"/>
    </row>
    <row r="114" spans="1:82" s="91" customFormat="1" x14ac:dyDescent="0.2">
      <c r="A114" s="76">
        <f t="shared" si="4"/>
        <v>98</v>
      </c>
      <c r="B114" s="156" t="s">
        <v>16</v>
      </c>
      <c r="C114" s="157" t="s">
        <v>18</v>
      </c>
      <c r="D114" s="158" t="s">
        <v>22</v>
      </c>
      <c r="E114" s="168"/>
      <c r="F114" s="169"/>
      <c r="G114" s="161" t="s">
        <v>140</v>
      </c>
      <c r="H114" s="161" t="s">
        <v>0</v>
      </c>
      <c r="I114" s="161"/>
      <c r="J114" s="161"/>
      <c r="K114" s="161"/>
      <c r="L114" s="161"/>
      <c r="M114" s="161" t="s">
        <v>0</v>
      </c>
      <c r="N114" s="161"/>
      <c r="O114" s="161"/>
      <c r="P114" s="161"/>
      <c r="Q114" s="161"/>
      <c r="R114" s="161" t="s">
        <v>0</v>
      </c>
      <c r="S114" s="161"/>
      <c r="T114" s="161"/>
      <c r="U114" s="161"/>
      <c r="V114" s="161"/>
      <c r="W114" s="161"/>
      <c r="X114" s="161" t="s">
        <v>1</v>
      </c>
      <c r="Y114" s="161"/>
      <c r="Z114" s="161"/>
      <c r="AA114" s="161"/>
      <c r="AB114" s="161"/>
      <c r="AC114" s="161" t="s">
        <v>1</v>
      </c>
      <c r="AD114" s="161"/>
      <c r="AE114" s="161"/>
      <c r="AF114" s="161"/>
      <c r="AG114" s="162"/>
      <c r="AH114" s="162" t="s">
        <v>1</v>
      </c>
      <c r="AI114" s="162"/>
      <c r="AJ114" s="162"/>
      <c r="AK114" s="161"/>
      <c r="AL114" s="162"/>
      <c r="AM114" s="162" t="s">
        <v>1</v>
      </c>
      <c r="AN114" s="162"/>
      <c r="AO114" s="162"/>
      <c r="AP114" s="162"/>
      <c r="AQ114" s="162"/>
      <c r="AR114" s="162" t="s">
        <v>1</v>
      </c>
      <c r="AS114" s="162"/>
      <c r="AT114" s="162"/>
      <c r="AU114" s="162"/>
      <c r="AV114" s="162"/>
      <c r="AW114" s="162" t="s">
        <v>1</v>
      </c>
      <c r="AX114" s="162"/>
      <c r="AY114" s="162"/>
      <c r="AZ114" s="162"/>
      <c r="BA114" s="163"/>
      <c r="BB114" s="163" t="s">
        <v>1</v>
      </c>
      <c r="BC114" s="163"/>
      <c r="BD114" s="163"/>
      <c r="BE114" s="170"/>
      <c r="BF114" s="163"/>
      <c r="BG114" s="163" t="s">
        <v>1</v>
      </c>
      <c r="BH114" s="163"/>
      <c r="BI114" s="163"/>
      <c r="BJ114" s="171"/>
      <c r="BK114" s="163"/>
      <c r="BL114" s="163" t="s">
        <v>1</v>
      </c>
      <c r="BM114" s="163"/>
      <c r="BN114" s="163"/>
      <c r="BO114" s="172"/>
      <c r="BP114" s="163"/>
      <c r="BQ114" s="163" t="s">
        <v>1</v>
      </c>
      <c r="BR114" s="163"/>
      <c r="BS114" s="163"/>
      <c r="BT114" s="173"/>
      <c r="BU114" s="163"/>
      <c r="BV114" s="163"/>
      <c r="BW114" s="163"/>
      <c r="BX114" s="163" t="s">
        <v>3</v>
      </c>
      <c r="BZ114" s="163"/>
      <c r="CA114" s="163"/>
      <c r="CB114" s="163"/>
      <c r="CC114" s="163"/>
    </row>
    <row r="115" spans="1:82" s="91" customFormat="1" x14ac:dyDescent="0.2">
      <c r="A115" s="76">
        <f t="shared" si="4"/>
        <v>99</v>
      </c>
      <c r="B115" s="156" t="s">
        <v>16</v>
      </c>
      <c r="C115" s="157" t="s">
        <v>18</v>
      </c>
      <c r="D115" s="158" t="s">
        <v>24</v>
      </c>
      <c r="E115" s="168"/>
      <c r="F115" s="169"/>
      <c r="G115" s="161" t="s">
        <v>141</v>
      </c>
      <c r="H115" s="161" t="s">
        <v>0</v>
      </c>
      <c r="I115" s="161"/>
      <c r="J115" s="161"/>
      <c r="K115" s="161"/>
      <c r="L115" s="161"/>
      <c r="M115" s="161" t="s">
        <v>0</v>
      </c>
      <c r="N115" s="161"/>
      <c r="O115" s="161"/>
      <c r="P115" s="161"/>
      <c r="Q115" s="161"/>
      <c r="R115" s="161" t="s">
        <v>0</v>
      </c>
      <c r="S115" s="161"/>
      <c r="T115" s="161"/>
      <c r="U115" s="161"/>
      <c r="V115" s="161"/>
      <c r="W115" s="161"/>
      <c r="X115" s="161" t="s">
        <v>1</v>
      </c>
      <c r="Y115" s="161"/>
      <c r="Z115" s="161"/>
      <c r="AA115" s="161"/>
      <c r="AB115" s="161" t="s">
        <v>0</v>
      </c>
      <c r="AC115" s="161"/>
      <c r="AD115" s="161"/>
      <c r="AE115" s="161"/>
      <c r="AF115" s="161"/>
      <c r="AG115" s="162"/>
      <c r="AH115" s="162" t="s">
        <v>1</v>
      </c>
      <c r="AI115" s="162"/>
      <c r="AJ115" s="162"/>
      <c r="AK115" s="161"/>
      <c r="AL115" s="162"/>
      <c r="AM115" s="162" t="s">
        <v>1</v>
      </c>
      <c r="AN115" s="162"/>
      <c r="AO115" s="162"/>
      <c r="AP115" s="162"/>
      <c r="AQ115" s="162"/>
      <c r="AR115" s="162" t="s">
        <v>1</v>
      </c>
      <c r="AS115" s="162"/>
      <c r="AT115" s="162"/>
      <c r="AU115" s="162"/>
      <c r="AV115" s="162"/>
      <c r="AW115" s="162" t="s">
        <v>1</v>
      </c>
      <c r="AX115" s="162"/>
      <c r="AY115" s="162"/>
      <c r="AZ115" s="162"/>
      <c r="BA115" s="163"/>
      <c r="BB115" s="163" t="s">
        <v>1</v>
      </c>
      <c r="BC115" s="163"/>
      <c r="BD115" s="163"/>
      <c r="BE115" s="170"/>
      <c r="BF115" s="163"/>
      <c r="BG115" s="163"/>
      <c r="BH115" s="163"/>
      <c r="BI115" s="163" t="s">
        <v>3</v>
      </c>
      <c r="BJ115" s="171"/>
      <c r="BK115" s="163"/>
      <c r="BL115" s="163"/>
      <c r="BM115" s="163"/>
      <c r="BN115" s="163"/>
      <c r="BO115" s="172"/>
      <c r="BP115" s="163"/>
      <c r="BQ115" s="163"/>
      <c r="BR115" s="163"/>
      <c r="BS115" s="163"/>
      <c r="BT115" s="173"/>
      <c r="BU115" s="163"/>
      <c r="BV115" s="163"/>
      <c r="BW115" s="163"/>
      <c r="BX115" s="163"/>
      <c r="BZ115" s="163"/>
      <c r="CA115" s="163"/>
      <c r="CB115" s="163"/>
      <c r="CC115" s="163"/>
    </row>
    <row r="116" spans="1:82" s="59" customFormat="1" x14ac:dyDescent="0.25">
      <c r="B116" s="60"/>
      <c r="C116" s="180"/>
      <c r="D116" s="147"/>
      <c r="E116" s="148"/>
      <c r="F116" s="149"/>
      <c r="G116" s="150"/>
      <c r="H116" s="150"/>
      <c r="I116" s="150"/>
      <c r="J116" s="150"/>
      <c r="K116" s="150"/>
      <c r="L116" s="150"/>
      <c r="M116" s="150"/>
      <c r="N116" s="150"/>
      <c r="O116" s="150"/>
      <c r="P116" s="150"/>
      <c r="Q116" s="150"/>
      <c r="R116" s="150"/>
      <c r="S116" s="150"/>
      <c r="T116" s="150"/>
      <c r="U116" s="150"/>
      <c r="V116" s="150"/>
      <c r="W116" s="150"/>
      <c r="X116" s="150"/>
      <c r="Y116" s="150"/>
      <c r="Z116" s="150"/>
      <c r="AA116" s="150"/>
      <c r="AB116" s="150"/>
      <c r="AC116" s="150"/>
      <c r="AD116" s="150"/>
      <c r="AE116" s="150"/>
      <c r="AF116" s="150"/>
      <c r="AG116" s="147"/>
      <c r="AH116" s="147"/>
      <c r="AI116" s="147"/>
      <c r="AJ116" s="147"/>
      <c r="AK116" s="150"/>
      <c r="AL116" s="147"/>
      <c r="AM116" s="147"/>
      <c r="AN116" s="147"/>
      <c r="AO116" s="147"/>
      <c r="AP116" s="147"/>
      <c r="AQ116" s="147"/>
      <c r="AR116" s="147"/>
      <c r="AS116" s="147"/>
      <c r="AT116" s="147"/>
      <c r="AU116" s="147"/>
      <c r="AV116" s="73"/>
      <c r="AW116" s="73"/>
      <c r="AX116" s="73"/>
      <c r="AY116" s="73"/>
      <c r="AZ116" s="164"/>
      <c r="BA116" s="73"/>
      <c r="BB116" s="73"/>
      <c r="BC116" s="73"/>
      <c r="BD116" s="73"/>
      <c r="BE116" s="164"/>
      <c r="BF116" s="73"/>
      <c r="BG116" s="73"/>
      <c r="BH116" s="73"/>
      <c r="BI116" s="73"/>
      <c r="BJ116" s="165"/>
      <c r="BK116" s="75"/>
      <c r="BL116" s="75"/>
      <c r="BM116" s="75"/>
      <c r="BN116" s="75"/>
      <c r="BO116" s="166"/>
      <c r="BP116" s="75"/>
      <c r="BQ116" s="75"/>
      <c r="BR116" s="75"/>
      <c r="BS116" s="75"/>
      <c r="BT116" s="167"/>
      <c r="BU116" s="75"/>
      <c r="BV116" s="75"/>
      <c r="BW116" s="75"/>
      <c r="BX116" s="75"/>
      <c r="BZ116" s="75"/>
      <c r="CA116" s="75"/>
      <c r="CB116" s="75"/>
      <c r="CC116" s="75"/>
    </row>
    <row r="117" spans="1:82" s="59" customFormat="1" x14ac:dyDescent="0.25">
      <c r="B117" s="60" t="s">
        <v>18</v>
      </c>
      <c r="C117" s="79" t="s">
        <v>20</v>
      </c>
      <c r="D117" s="147"/>
      <c r="E117" s="148"/>
      <c r="F117" s="149" t="s">
        <v>143</v>
      </c>
      <c r="G117" s="150"/>
      <c r="H117" s="73">
        <f>COUNTIF(H118:H129,"WTP")</f>
        <v>12</v>
      </c>
      <c r="I117" s="73">
        <f>COUNTIF(I118:I129,"WDP")</f>
        <v>0</v>
      </c>
      <c r="J117" s="73">
        <f>COUNTIF(J118:J129,"TW")</f>
        <v>0</v>
      </c>
      <c r="K117" s="73">
        <f>COUNTIF(K118:K129,"TMP")</f>
        <v>0</v>
      </c>
      <c r="L117" s="147">
        <f>SUM(H117:K117)</f>
        <v>12</v>
      </c>
      <c r="M117" s="73">
        <f>COUNTIF(M118:M129,"WTP")</f>
        <v>12</v>
      </c>
      <c r="N117" s="73">
        <f>COUNTIF(N118:N129,"WDP")</f>
        <v>0</v>
      </c>
      <c r="O117" s="73">
        <f>COUNTIF(O118:O129,"TW")</f>
        <v>0</v>
      </c>
      <c r="P117" s="73">
        <f>COUNTIF(P118:P129,"TMP")</f>
        <v>0</v>
      </c>
      <c r="Q117" s="147">
        <f>SUM(M117:P117)</f>
        <v>12</v>
      </c>
      <c r="R117" s="73">
        <f>COUNTIF(R118:R129,"WTP")</f>
        <v>10</v>
      </c>
      <c r="S117" s="73">
        <f>COUNTIF(S118:S129,"WDP")</f>
        <v>2</v>
      </c>
      <c r="T117" s="73">
        <f>COUNTIF(T118:T129,"TW")</f>
        <v>0</v>
      </c>
      <c r="U117" s="73">
        <f>COUNTIF(U118:U129,"TMP")</f>
        <v>0</v>
      </c>
      <c r="V117" s="147">
        <f>SUM(R117:U117)</f>
        <v>12</v>
      </c>
      <c r="W117" s="73">
        <f>COUNTIF(W118:W129,"WTP")</f>
        <v>9</v>
      </c>
      <c r="X117" s="73">
        <f>COUNTIF(X118:X129,"WDP")</f>
        <v>2</v>
      </c>
      <c r="Y117" s="73">
        <f>COUNTIF(Y118:Y129,"TW")</f>
        <v>0</v>
      </c>
      <c r="Z117" s="73">
        <f>COUNTIF(Z118:Z129,"TMP")</f>
        <v>1</v>
      </c>
      <c r="AA117" s="147">
        <f>SUM(W117:Z117)</f>
        <v>12</v>
      </c>
      <c r="AB117" s="73">
        <f>COUNTIF(AB118:AB129,"WTP")</f>
        <v>5</v>
      </c>
      <c r="AC117" s="73">
        <f>COUNTIF(AC118:AC129,"WDP")</f>
        <v>5</v>
      </c>
      <c r="AD117" s="73">
        <f>COUNTIF(AD118:AD129,"TW")</f>
        <v>0</v>
      </c>
      <c r="AE117" s="73">
        <f>COUNTIF(AE118:AE129,"TMP")</f>
        <v>2</v>
      </c>
      <c r="AF117" s="151">
        <f>SUM(AB117:AE117)</f>
        <v>12</v>
      </c>
      <c r="AG117" s="73">
        <f>COUNTIF(AG118:AG129,"WTP")</f>
        <v>3</v>
      </c>
      <c r="AH117" s="73">
        <f>COUNTIF(AH118:AH129,"WDP")</f>
        <v>9</v>
      </c>
      <c r="AI117" s="73">
        <f>COUNTIF(AI118:AI129,"TW")</f>
        <v>0</v>
      </c>
      <c r="AJ117" s="73">
        <f>COUNTIF(AJ118:AJ129,"TMP")</f>
        <v>0</v>
      </c>
      <c r="AK117" s="147">
        <f>SUM(AG117:AJ117)</f>
        <v>12</v>
      </c>
      <c r="AL117" s="73">
        <f>COUNTIF(AL118:AL129,"WTP")</f>
        <v>4</v>
      </c>
      <c r="AM117" s="73">
        <f>COUNTIF(AM118:AM129,"WDP")</f>
        <v>8</v>
      </c>
      <c r="AN117" s="73">
        <f>COUNTIF(AN118:AN129,"TW")</f>
        <v>0</v>
      </c>
      <c r="AO117" s="73">
        <f>COUNTIF(AO118:AO129,"TMP")</f>
        <v>0</v>
      </c>
      <c r="AP117" s="147">
        <f>SUM(AL117:AO117)</f>
        <v>12</v>
      </c>
      <c r="AQ117" s="73">
        <f>COUNTIF(AQ118:AQ129,"WTP")</f>
        <v>5</v>
      </c>
      <c r="AR117" s="73">
        <f>COUNTIF(AR118:AR129,"WDP")</f>
        <v>7</v>
      </c>
      <c r="AS117" s="73">
        <f>COUNTIF(AS118:AS129,"TW")</f>
        <v>0</v>
      </c>
      <c r="AT117" s="73">
        <f>COUNTIF(AT118:AT129,"TMP")</f>
        <v>0</v>
      </c>
      <c r="AU117" s="151">
        <f>SUM(AQ117:AT117)</f>
        <v>12</v>
      </c>
      <c r="AV117" s="73">
        <f>COUNTIF(AV118:AV129,"WTP")</f>
        <v>0</v>
      </c>
      <c r="AW117" s="73">
        <f>COUNTIF(AW118:AW129,"WDP")</f>
        <v>12</v>
      </c>
      <c r="AX117" s="73">
        <f>COUNTIF(AX118:AX129,"TW")</f>
        <v>0</v>
      </c>
      <c r="AY117" s="73">
        <f>COUNTIF(AY118:AY129,"TMP")</f>
        <v>0</v>
      </c>
      <c r="AZ117" s="74">
        <f>SUM(AV117:AY117)</f>
        <v>12</v>
      </c>
      <c r="BA117" s="73">
        <f>COUNTIF(BA118:BA129,"WTP")</f>
        <v>0</v>
      </c>
      <c r="BB117" s="73">
        <f>COUNTIF(BB118:BB129,"WDP")</f>
        <v>12</v>
      </c>
      <c r="BC117" s="73">
        <f>COUNTIF(BC118:BC129,"TW")</f>
        <v>0</v>
      </c>
      <c r="BD117" s="73">
        <f>COUNTIF(BD118:BD129,"TMP")</f>
        <v>0</v>
      </c>
      <c r="BE117" s="74">
        <f>SUM(BA117:BD117)</f>
        <v>12</v>
      </c>
      <c r="BF117" s="73">
        <f>COUNTIF(BF118:BF129,"WTP")</f>
        <v>1</v>
      </c>
      <c r="BG117" s="73">
        <f>COUNTIF(BG118:BG129,"WDP")</f>
        <v>10</v>
      </c>
      <c r="BH117" s="73">
        <f>COUNTIF(BH118:BH129,"TW")</f>
        <v>0</v>
      </c>
      <c r="BI117" s="73">
        <f>COUNTIF(BI118:BI129,"TMP")</f>
        <v>1</v>
      </c>
      <c r="BJ117" s="152">
        <f>SUM(BF117:BI117)</f>
        <v>12</v>
      </c>
      <c r="BK117" s="75">
        <f>COUNTIF(BK118:BK129,"WTP")</f>
        <v>0</v>
      </c>
      <c r="BL117" s="75">
        <f>COUNTIF(BL118:BL129,"WDP")</f>
        <v>10</v>
      </c>
      <c r="BM117" s="75">
        <f>COUNTIF(BM118:BM129,"TW")</f>
        <v>0</v>
      </c>
      <c r="BN117" s="75">
        <f>COUNTIF(BN118:BN129,"TMP")</f>
        <v>1</v>
      </c>
      <c r="BO117" s="153">
        <f>SUM(BK117:BN117)</f>
        <v>11</v>
      </c>
      <c r="BP117" s="75">
        <f>COUNTIF(BP118:BP129,"WTP")</f>
        <v>0</v>
      </c>
      <c r="BQ117" s="75">
        <f>COUNTIF(BQ118:BQ129,"WDP")</f>
        <v>10</v>
      </c>
      <c r="BR117" s="75">
        <f>COUNTIF(BR118:BR129,"TW")</f>
        <v>0</v>
      </c>
      <c r="BS117" s="75">
        <f>COUNTIF(BS118:BS129,"TMP")</f>
        <v>1</v>
      </c>
      <c r="BT117" s="154">
        <f>SUM(BP117:BS117)</f>
        <v>11</v>
      </c>
      <c r="BU117" s="75">
        <f>COUNTIF(BU118:BU129,"WTP")</f>
        <v>0</v>
      </c>
      <c r="BV117" s="75">
        <f>COUNTIF(BV118:BV129,"WDP")</f>
        <v>9</v>
      </c>
      <c r="BW117" s="75">
        <f>COUNTIF(BW118:BW129,"TW")</f>
        <v>0</v>
      </c>
      <c r="BX117" s="75">
        <f>COUNTIF(BX118:BX129,"TMP")</f>
        <v>2</v>
      </c>
      <c r="BY117" s="155">
        <f>SUM(BU117:BX117)</f>
        <v>11</v>
      </c>
      <c r="BZ117" s="75">
        <f>COUNTIF(BZ118:BZ129,"WTP")</f>
        <v>0</v>
      </c>
      <c r="CA117" s="75">
        <f>COUNTIF(CA118:CA129,"WDP")</f>
        <v>7</v>
      </c>
      <c r="CB117" s="75">
        <f>COUNTIF(CB118:CB129,"TW")</f>
        <v>0</v>
      </c>
      <c r="CC117" s="75">
        <f>COUNTIF(CC118:CC129,"TMP")</f>
        <v>1</v>
      </c>
      <c r="CD117" s="155">
        <f>SUM(BZ117:CC117)</f>
        <v>8</v>
      </c>
    </row>
    <row r="118" spans="1:82" s="91" customFormat="1" x14ac:dyDescent="0.2">
      <c r="A118" s="76">
        <f>A115+1</f>
        <v>100</v>
      </c>
      <c r="B118" s="156" t="s">
        <v>18</v>
      </c>
      <c r="C118" s="157" t="s">
        <v>20</v>
      </c>
      <c r="D118" s="158" t="s">
        <v>8</v>
      </c>
      <c r="E118" s="159"/>
      <c r="F118" s="160"/>
      <c r="G118" s="161" t="s">
        <v>144</v>
      </c>
      <c r="H118" s="161" t="s">
        <v>0</v>
      </c>
      <c r="I118" s="161"/>
      <c r="J118" s="161"/>
      <c r="K118" s="161"/>
      <c r="L118" s="161"/>
      <c r="M118" s="161" t="s">
        <v>0</v>
      </c>
      <c r="N118" s="161"/>
      <c r="O118" s="161"/>
      <c r="P118" s="161"/>
      <c r="Q118" s="161"/>
      <c r="R118" s="161" t="s">
        <v>0</v>
      </c>
      <c r="S118" s="161"/>
      <c r="T118" s="161"/>
      <c r="U118" s="161"/>
      <c r="V118" s="161"/>
      <c r="W118" s="161" t="s">
        <v>0</v>
      </c>
      <c r="X118" s="161"/>
      <c r="Y118" s="161"/>
      <c r="Z118" s="161"/>
      <c r="AA118" s="161"/>
      <c r="AB118" s="161" t="s">
        <v>0</v>
      </c>
      <c r="AC118" s="161"/>
      <c r="AD118" s="161"/>
      <c r="AE118" s="161"/>
      <c r="AF118" s="161"/>
      <c r="AG118" s="162" t="s">
        <v>0</v>
      </c>
      <c r="AH118" s="162"/>
      <c r="AI118" s="162"/>
      <c r="AJ118" s="162"/>
      <c r="AK118" s="161"/>
      <c r="AL118" s="162" t="s">
        <v>0</v>
      </c>
      <c r="AM118" s="162"/>
      <c r="AN118" s="162"/>
      <c r="AO118" s="162"/>
      <c r="AP118" s="162"/>
      <c r="AQ118" s="162" t="s">
        <v>0</v>
      </c>
      <c r="AR118" s="162"/>
      <c r="AS118" s="162"/>
      <c r="AT118" s="162"/>
      <c r="AU118" s="162"/>
      <c r="AV118" s="162"/>
      <c r="AW118" s="162" t="s">
        <v>1</v>
      </c>
      <c r="AX118" s="162"/>
      <c r="AY118" s="162"/>
      <c r="AZ118" s="162"/>
      <c r="BA118" s="163"/>
      <c r="BB118" s="163" t="s">
        <v>1</v>
      </c>
      <c r="BC118" s="163"/>
      <c r="BD118" s="163"/>
      <c r="BE118" s="170"/>
      <c r="BF118" s="163"/>
      <c r="BG118" s="163" t="s">
        <v>1</v>
      </c>
      <c r="BH118" s="163"/>
      <c r="BI118" s="163"/>
      <c r="BJ118" s="171"/>
      <c r="BK118" s="163"/>
      <c r="BL118" s="163" t="s">
        <v>1</v>
      </c>
      <c r="BM118" s="163"/>
      <c r="BN118" s="163"/>
      <c r="BO118" s="172"/>
      <c r="BP118" s="163"/>
      <c r="BQ118" s="163" t="s">
        <v>1</v>
      </c>
      <c r="BR118" s="163"/>
      <c r="BS118" s="163"/>
      <c r="BT118" s="173"/>
      <c r="BU118" s="163"/>
      <c r="BV118" s="163" t="s">
        <v>1</v>
      </c>
      <c r="BW118" s="163"/>
      <c r="BX118" s="163"/>
      <c r="BZ118" s="163"/>
      <c r="CA118" s="163" t="s">
        <v>1</v>
      </c>
      <c r="CB118" s="163"/>
      <c r="CC118" s="163"/>
    </row>
    <row r="119" spans="1:82" s="91" customFormat="1" x14ac:dyDescent="0.2">
      <c r="A119" s="76">
        <f>A118+1</f>
        <v>101</v>
      </c>
      <c r="B119" s="156" t="s">
        <v>18</v>
      </c>
      <c r="C119" s="157" t="s">
        <v>20</v>
      </c>
      <c r="D119" s="158" t="s">
        <v>12</v>
      </c>
      <c r="E119" s="168"/>
      <c r="F119" s="169"/>
      <c r="G119" s="161" t="s">
        <v>145</v>
      </c>
      <c r="H119" s="161" t="s">
        <v>0</v>
      </c>
      <c r="I119" s="161"/>
      <c r="J119" s="161"/>
      <c r="K119" s="161"/>
      <c r="L119" s="161"/>
      <c r="M119" s="161" t="s">
        <v>0</v>
      </c>
      <c r="N119" s="161"/>
      <c r="O119" s="161"/>
      <c r="P119" s="161"/>
      <c r="Q119" s="161"/>
      <c r="R119" s="161" t="s">
        <v>0</v>
      </c>
      <c r="S119" s="161"/>
      <c r="T119" s="161"/>
      <c r="U119" s="161"/>
      <c r="V119" s="161"/>
      <c r="W119" s="161" t="s">
        <v>0</v>
      </c>
      <c r="X119" s="161"/>
      <c r="Y119" s="161"/>
      <c r="Z119" s="161"/>
      <c r="AA119" s="161"/>
      <c r="AB119" s="161" t="s">
        <v>0</v>
      </c>
      <c r="AC119" s="161"/>
      <c r="AD119" s="161"/>
      <c r="AE119" s="161"/>
      <c r="AF119" s="161"/>
      <c r="AG119" s="162"/>
      <c r="AH119" s="162" t="s">
        <v>1</v>
      </c>
      <c r="AI119" s="162"/>
      <c r="AJ119" s="162"/>
      <c r="AK119" s="161"/>
      <c r="AL119" s="162" t="s">
        <v>0</v>
      </c>
      <c r="AM119" s="162"/>
      <c r="AN119" s="162"/>
      <c r="AO119" s="162"/>
      <c r="AP119" s="162"/>
      <c r="AQ119" s="162" t="s">
        <v>0</v>
      </c>
      <c r="AR119" s="162"/>
      <c r="AS119" s="162"/>
      <c r="AT119" s="162"/>
      <c r="AU119" s="162"/>
      <c r="AV119" s="162"/>
      <c r="AW119" s="162" t="s">
        <v>1</v>
      </c>
      <c r="AX119" s="162"/>
      <c r="AY119" s="162"/>
      <c r="AZ119" s="162"/>
      <c r="BA119" s="163"/>
      <c r="BB119" s="163" t="s">
        <v>1</v>
      </c>
      <c r="BC119" s="163"/>
      <c r="BD119" s="163"/>
      <c r="BE119" s="170"/>
      <c r="BF119" s="163"/>
      <c r="BG119" s="163" t="s">
        <v>1</v>
      </c>
      <c r="BH119" s="163"/>
      <c r="BI119" s="163"/>
      <c r="BJ119" s="171"/>
      <c r="BK119" s="163"/>
      <c r="BL119" s="163" t="s">
        <v>1</v>
      </c>
      <c r="BM119" s="163"/>
      <c r="BN119" s="163"/>
      <c r="BO119" s="172"/>
      <c r="BP119" s="163"/>
      <c r="BQ119" s="163" t="s">
        <v>1</v>
      </c>
      <c r="BR119" s="163"/>
      <c r="BS119" s="163"/>
      <c r="BT119" s="173"/>
      <c r="BU119" s="163"/>
      <c r="BV119" s="163" t="s">
        <v>1</v>
      </c>
      <c r="BW119" s="163"/>
      <c r="BX119" s="163"/>
      <c r="BZ119" s="163"/>
      <c r="CA119" s="163" t="s">
        <v>1</v>
      </c>
      <c r="CB119" s="163"/>
      <c r="CC119" s="163"/>
    </row>
    <row r="120" spans="1:82" s="91" customFormat="1" x14ac:dyDescent="0.2">
      <c r="A120" s="76">
        <f t="shared" ref="A120:A129" si="5">A119+1</f>
        <v>102</v>
      </c>
      <c r="B120" s="156" t="s">
        <v>18</v>
      </c>
      <c r="C120" s="157" t="s">
        <v>20</v>
      </c>
      <c r="D120" s="158" t="s">
        <v>14</v>
      </c>
      <c r="E120" s="168"/>
      <c r="F120" s="169"/>
      <c r="G120" s="161" t="s">
        <v>146</v>
      </c>
      <c r="H120" s="161" t="s">
        <v>0</v>
      </c>
      <c r="I120" s="161"/>
      <c r="J120" s="161"/>
      <c r="K120" s="161"/>
      <c r="L120" s="161"/>
      <c r="M120" s="161" t="s">
        <v>0</v>
      </c>
      <c r="N120" s="161"/>
      <c r="O120" s="161"/>
      <c r="P120" s="161"/>
      <c r="Q120" s="161"/>
      <c r="R120" s="161"/>
      <c r="S120" s="161" t="s">
        <v>1</v>
      </c>
      <c r="T120" s="161"/>
      <c r="U120" s="161"/>
      <c r="V120" s="161"/>
      <c r="W120" s="161"/>
      <c r="X120" s="161" t="s">
        <v>1</v>
      </c>
      <c r="Y120" s="161"/>
      <c r="Z120" s="161"/>
      <c r="AA120" s="161"/>
      <c r="AB120" s="161"/>
      <c r="AC120" s="161" t="s">
        <v>1</v>
      </c>
      <c r="AD120" s="161"/>
      <c r="AE120" s="161"/>
      <c r="AF120" s="161"/>
      <c r="AG120" s="162"/>
      <c r="AH120" s="162" t="s">
        <v>1</v>
      </c>
      <c r="AI120" s="162"/>
      <c r="AJ120" s="162"/>
      <c r="AK120" s="161"/>
      <c r="AL120" s="162"/>
      <c r="AM120" s="162" t="s">
        <v>1</v>
      </c>
      <c r="AN120" s="162"/>
      <c r="AO120" s="162"/>
      <c r="AP120" s="162"/>
      <c r="AQ120" s="162"/>
      <c r="AR120" s="162" t="s">
        <v>1</v>
      </c>
      <c r="AS120" s="162"/>
      <c r="AT120" s="162"/>
      <c r="AU120" s="162"/>
      <c r="AV120" s="162"/>
      <c r="AW120" s="162" t="s">
        <v>1</v>
      </c>
      <c r="AX120" s="162"/>
      <c r="AY120" s="162"/>
      <c r="AZ120" s="162"/>
      <c r="BA120" s="163"/>
      <c r="BB120" s="163" t="s">
        <v>1</v>
      </c>
      <c r="BC120" s="163"/>
      <c r="BD120" s="163"/>
      <c r="BE120" s="170"/>
      <c r="BF120" s="163"/>
      <c r="BG120" s="163" t="s">
        <v>1</v>
      </c>
      <c r="BH120" s="163"/>
      <c r="BI120" s="163"/>
      <c r="BJ120" s="171"/>
      <c r="BK120" s="163"/>
      <c r="BL120" s="163" t="s">
        <v>1</v>
      </c>
      <c r="BM120" s="163"/>
      <c r="BN120" s="163"/>
      <c r="BO120" s="172"/>
      <c r="BP120" s="163"/>
      <c r="BQ120" s="163" t="s">
        <v>1</v>
      </c>
      <c r="BR120" s="163"/>
      <c r="BS120" s="163"/>
      <c r="BT120" s="173"/>
      <c r="BU120" s="163"/>
      <c r="BV120" s="163" t="s">
        <v>1</v>
      </c>
      <c r="BW120" s="163"/>
      <c r="BX120" s="163"/>
      <c r="BZ120" s="163"/>
      <c r="CA120" s="163"/>
      <c r="CB120" s="163"/>
      <c r="CC120" s="163" t="s">
        <v>3</v>
      </c>
    </row>
    <row r="121" spans="1:82" s="91" customFormat="1" x14ac:dyDescent="0.2">
      <c r="A121" s="76">
        <f t="shared" si="5"/>
        <v>103</v>
      </c>
      <c r="B121" s="156" t="s">
        <v>18</v>
      </c>
      <c r="C121" s="157" t="s">
        <v>20</v>
      </c>
      <c r="D121" s="158" t="s">
        <v>16</v>
      </c>
      <c r="E121" s="168"/>
      <c r="F121" s="169"/>
      <c r="G121" s="161" t="s">
        <v>147</v>
      </c>
      <c r="H121" s="161" t="s">
        <v>0</v>
      </c>
      <c r="I121" s="161"/>
      <c r="J121" s="161"/>
      <c r="K121" s="161"/>
      <c r="L121" s="161"/>
      <c r="M121" s="161" t="s">
        <v>0</v>
      </c>
      <c r="N121" s="161"/>
      <c r="O121" s="161"/>
      <c r="P121" s="161"/>
      <c r="Q121" s="161"/>
      <c r="R121" s="161" t="s">
        <v>0</v>
      </c>
      <c r="S121" s="161"/>
      <c r="T121" s="161"/>
      <c r="U121" s="161"/>
      <c r="V121" s="161"/>
      <c r="W121" s="161" t="s">
        <v>0</v>
      </c>
      <c r="X121" s="161"/>
      <c r="Y121" s="161"/>
      <c r="Z121" s="161"/>
      <c r="AA121" s="161"/>
      <c r="AB121" s="161" t="s">
        <v>0</v>
      </c>
      <c r="AC121" s="161"/>
      <c r="AD121" s="161"/>
      <c r="AE121" s="161"/>
      <c r="AF121" s="161"/>
      <c r="AG121" s="162" t="s">
        <v>0</v>
      </c>
      <c r="AH121" s="162"/>
      <c r="AI121" s="162"/>
      <c r="AJ121" s="162"/>
      <c r="AK121" s="161"/>
      <c r="AL121" s="162"/>
      <c r="AM121" s="162" t="s">
        <v>1</v>
      </c>
      <c r="AN121" s="162"/>
      <c r="AO121" s="162"/>
      <c r="AP121" s="162"/>
      <c r="AQ121" s="162"/>
      <c r="AR121" s="162" t="s">
        <v>1</v>
      </c>
      <c r="AS121" s="162"/>
      <c r="AT121" s="162"/>
      <c r="AU121" s="162"/>
      <c r="AV121" s="162"/>
      <c r="AW121" s="162" t="s">
        <v>1</v>
      </c>
      <c r="AX121" s="162"/>
      <c r="AY121" s="162"/>
      <c r="AZ121" s="162"/>
      <c r="BA121" s="163"/>
      <c r="BB121" s="163" t="s">
        <v>1</v>
      </c>
      <c r="BC121" s="163"/>
      <c r="BD121" s="163"/>
      <c r="BE121" s="170"/>
      <c r="BF121" s="163"/>
      <c r="BG121" s="163"/>
      <c r="BH121" s="163"/>
      <c r="BI121" s="163" t="s">
        <v>3</v>
      </c>
      <c r="BJ121" s="171"/>
      <c r="BK121" s="163"/>
      <c r="BL121" s="163"/>
      <c r="BM121" s="163"/>
      <c r="BN121" s="163" t="s">
        <v>3</v>
      </c>
      <c r="BO121" s="172"/>
      <c r="BP121" s="163"/>
      <c r="BQ121" s="163" t="s">
        <v>1</v>
      </c>
      <c r="BR121" s="163"/>
      <c r="BS121" s="163"/>
      <c r="BT121" s="173"/>
      <c r="BU121" s="163"/>
      <c r="BV121" s="163" t="s">
        <v>1</v>
      </c>
      <c r="BW121" s="163"/>
      <c r="BX121" s="163"/>
      <c r="BZ121" s="163"/>
      <c r="CA121" s="163"/>
      <c r="CB121" s="163"/>
      <c r="CC121" s="163"/>
    </row>
    <row r="122" spans="1:82" s="91" customFormat="1" x14ac:dyDescent="0.2">
      <c r="A122" s="76">
        <f t="shared" si="5"/>
        <v>104</v>
      </c>
      <c r="B122" s="156" t="s">
        <v>18</v>
      </c>
      <c r="C122" s="157" t="s">
        <v>20</v>
      </c>
      <c r="D122" s="158" t="s">
        <v>18</v>
      </c>
      <c r="E122" s="168"/>
      <c r="F122" s="169"/>
      <c r="G122" s="161" t="s">
        <v>148</v>
      </c>
      <c r="H122" s="161" t="s">
        <v>0</v>
      </c>
      <c r="I122" s="161"/>
      <c r="J122" s="161"/>
      <c r="K122" s="161"/>
      <c r="L122" s="161"/>
      <c r="M122" s="161" t="s">
        <v>0</v>
      </c>
      <c r="N122" s="161"/>
      <c r="O122" s="161"/>
      <c r="P122" s="161"/>
      <c r="Q122" s="161"/>
      <c r="R122" s="161" t="s">
        <v>0</v>
      </c>
      <c r="S122" s="161"/>
      <c r="T122" s="161"/>
      <c r="U122" s="161"/>
      <c r="V122" s="161"/>
      <c r="W122" s="161" t="s">
        <v>0</v>
      </c>
      <c r="X122" s="161"/>
      <c r="Y122" s="161"/>
      <c r="Z122" s="161"/>
      <c r="AA122" s="161"/>
      <c r="AB122" s="161"/>
      <c r="AC122" s="161" t="s">
        <v>1</v>
      </c>
      <c r="AD122" s="161"/>
      <c r="AE122" s="161"/>
      <c r="AF122" s="161"/>
      <c r="AG122" s="162"/>
      <c r="AH122" s="162" t="s">
        <v>1</v>
      </c>
      <c r="AI122" s="162"/>
      <c r="AJ122" s="162"/>
      <c r="AK122" s="161"/>
      <c r="AL122" s="162"/>
      <c r="AM122" s="162" t="s">
        <v>1</v>
      </c>
      <c r="AN122" s="162"/>
      <c r="AO122" s="162"/>
      <c r="AP122" s="162"/>
      <c r="AQ122" s="162"/>
      <c r="AR122" s="162" t="s">
        <v>1</v>
      </c>
      <c r="AS122" s="162"/>
      <c r="AT122" s="162"/>
      <c r="AU122" s="162"/>
      <c r="AV122" s="162"/>
      <c r="AW122" s="162" t="s">
        <v>1</v>
      </c>
      <c r="AX122" s="162"/>
      <c r="AY122" s="162"/>
      <c r="AZ122" s="162"/>
      <c r="BA122" s="163"/>
      <c r="BB122" s="163" t="s">
        <v>1</v>
      </c>
      <c r="BC122" s="163"/>
      <c r="BD122" s="163"/>
      <c r="BE122" s="170"/>
      <c r="BF122" s="163"/>
      <c r="BG122" s="163" t="s">
        <v>1</v>
      </c>
      <c r="BH122" s="163"/>
      <c r="BI122" s="163"/>
      <c r="BJ122" s="171"/>
      <c r="BK122" s="163"/>
      <c r="BL122" s="163" t="s">
        <v>1</v>
      </c>
      <c r="BM122" s="163"/>
      <c r="BN122" s="163"/>
      <c r="BO122" s="172"/>
      <c r="BP122" s="163"/>
      <c r="BQ122" s="163" t="s">
        <v>1</v>
      </c>
      <c r="BR122" s="163"/>
      <c r="BS122" s="163"/>
      <c r="BT122" s="173"/>
      <c r="BU122" s="163"/>
      <c r="BV122" s="163" t="s">
        <v>1</v>
      </c>
      <c r="BW122" s="163"/>
      <c r="BX122" s="163"/>
      <c r="BZ122" s="163"/>
      <c r="CA122" s="163" t="s">
        <v>1</v>
      </c>
      <c r="CB122" s="163"/>
      <c r="CC122" s="163"/>
    </row>
    <row r="123" spans="1:82" s="91" customFormat="1" x14ac:dyDescent="0.2">
      <c r="A123" s="76">
        <f t="shared" si="5"/>
        <v>105</v>
      </c>
      <c r="B123" s="156" t="s">
        <v>18</v>
      </c>
      <c r="C123" s="157" t="s">
        <v>20</v>
      </c>
      <c r="D123" s="158" t="s">
        <v>20</v>
      </c>
      <c r="E123" s="168"/>
      <c r="F123" s="169"/>
      <c r="G123" s="161" t="s">
        <v>149</v>
      </c>
      <c r="H123" s="161" t="s">
        <v>0</v>
      </c>
      <c r="I123" s="161"/>
      <c r="J123" s="161"/>
      <c r="K123" s="161"/>
      <c r="L123" s="161"/>
      <c r="M123" s="161" t="s">
        <v>0</v>
      </c>
      <c r="N123" s="161"/>
      <c r="O123" s="161"/>
      <c r="P123" s="161"/>
      <c r="Q123" s="161"/>
      <c r="R123" s="161" t="s">
        <v>0</v>
      </c>
      <c r="S123" s="161"/>
      <c r="T123" s="161"/>
      <c r="U123" s="161"/>
      <c r="V123" s="161"/>
      <c r="W123" s="161" t="s">
        <v>0</v>
      </c>
      <c r="X123" s="161"/>
      <c r="Y123" s="161"/>
      <c r="Z123" s="161"/>
      <c r="AA123" s="161"/>
      <c r="AB123" s="161"/>
      <c r="AC123" s="161" t="s">
        <v>1</v>
      </c>
      <c r="AD123" s="161"/>
      <c r="AE123" s="161"/>
      <c r="AF123" s="161"/>
      <c r="AG123" s="162"/>
      <c r="AH123" s="162" t="s">
        <v>1</v>
      </c>
      <c r="AI123" s="162"/>
      <c r="AJ123" s="162"/>
      <c r="AK123" s="161"/>
      <c r="AL123" s="162" t="s">
        <v>0</v>
      </c>
      <c r="AM123" s="162"/>
      <c r="AN123" s="162"/>
      <c r="AO123" s="162"/>
      <c r="AP123" s="162"/>
      <c r="AQ123" s="162" t="s">
        <v>0</v>
      </c>
      <c r="AR123" s="162"/>
      <c r="AS123" s="162"/>
      <c r="AT123" s="162"/>
      <c r="AU123" s="162"/>
      <c r="AV123" s="162"/>
      <c r="AW123" s="162" t="s">
        <v>1</v>
      </c>
      <c r="AX123" s="162"/>
      <c r="AY123" s="162"/>
      <c r="AZ123" s="162"/>
      <c r="BA123" s="163"/>
      <c r="BB123" s="163" t="s">
        <v>1</v>
      </c>
      <c r="BC123" s="163"/>
      <c r="BD123" s="163"/>
      <c r="BE123" s="170"/>
      <c r="BF123" s="163"/>
      <c r="BG123" s="163" t="s">
        <v>1</v>
      </c>
      <c r="BH123" s="163"/>
      <c r="BI123" s="163"/>
      <c r="BJ123" s="171"/>
      <c r="BK123" s="163"/>
      <c r="BL123" s="163" t="s">
        <v>1</v>
      </c>
      <c r="BM123" s="163"/>
      <c r="BN123" s="163"/>
      <c r="BO123" s="172"/>
      <c r="BP123" s="163"/>
      <c r="BQ123" s="163" t="s">
        <v>1</v>
      </c>
      <c r="BR123" s="163"/>
      <c r="BS123" s="163"/>
      <c r="BT123" s="173"/>
      <c r="BU123" s="163"/>
      <c r="BV123" s="163"/>
      <c r="BW123" s="163"/>
      <c r="BX123" s="163" t="s">
        <v>3</v>
      </c>
      <c r="BZ123" s="163"/>
      <c r="CA123" s="163" t="s">
        <v>1</v>
      </c>
      <c r="CB123" s="163"/>
      <c r="CC123" s="163"/>
    </row>
    <row r="124" spans="1:82" s="91" customFormat="1" x14ac:dyDescent="0.2">
      <c r="A124" s="76">
        <f t="shared" si="5"/>
        <v>106</v>
      </c>
      <c r="B124" s="156" t="s">
        <v>18</v>
      </c>
      <c r="C124" s="157" t="s">
        <v>20</v>
      </c>
      <c r="D124" s="158" t="s">
        <v>22</v>
      </c>
      <c r="E124" s="168"/>
      <c r="F124" s="169"/>
      <c r="G124" s="161" t="s">
        <v>150</v>
      </c>
      <c r="H124" s="161" t="s">
        <v>0</v>
      </c>
      <c r="I124" s="161"/>
      <c r="J124" s="161"/>
      <c r="K124" s="161"/>
      <c r="L124" s="161"/>
      <c r="M124" s="161" t="s">
        <v>0</v>
      </c>
      <c r="N124" s="161"/>
      <c r="O124" s="161"/>
      <c r="P124" s="161"/>
      <c r="Q124" s="161"/>
      <c r="R124" s="161" t="s">
        <v>0</v>
      </c>
      <c r="S124" s="161"/>
      <c r="T124" s="161"/>
      <c r="U124" s="161"/>
      <c r="V124" s="161"/>
      <c r="W124" s="161" t="s">
        <v>0</v>
      </c>
      <c r="X124" s="161"/>
      <c r="Y124" s="161"/>
      <c r="Z124" s="161"/>
      <c r="AA124" s="161"/>
      <c r="AB124" s="161"/>
      <c r="AC124" s="161" t="s">
        <v>1</v>
      </c>
      <c r="AD124" s="161"/>
      <c r="AE124" s="161"/>
      <c r="AF124" s="161"/>
      <c r="AG124" s="162"/>
      <c r="AH124" s="162" t="s">
        <v>1</v>
      </c>
      <c r="AI124" s="162"/>
      <c r="AJ124" s="162"/>
      <c r="AK124" s="161"/>
      <c r="AL124" s="162"/>
      <c r="AM124" s="162" t="s">
        <v>1</v>
      </c>
      <c r="AN124" s="162"/>
      <c r="AO124" s="162"/>
      <c r="AP124" s="162"/>
      <c r="AQ124" s="162"/>
      <c r="AR124" s="162" t="s">
        <v>1</v>
      </c>
      <c r="AS124" s="162"/>
      <c r="AT124" s="162"/>
      <c r="AU124" s="162"/>
      <c r="AV124" s="162"/>
      <c r="AW124" s="162" t="s">
        <v>1</v>
      </c>
      <c r="AX124" s="162"/>
      <c r="AY124" s="162"/>
      <c r="AZ124" s="162"/>
      <c r="BA124" s="163"/>
      <c r="BB124" s="163" t="s">
        <v>1</v>
      </c>
      <c r="BC124" s="163"/>
      <c r="BD124" s="163"/>
      <c r="BE124" s="170"/>
      <c r="BF124" s="163"/>
      <c r="BG124" s="163" t="s">
        <v>1</v>
      </c>
      <c r="BH124" s="163"/>
      <c r="BI124" s="163"/>
      <c r="BJ124" s="171"/>
      <c r="BK124" s="163"/>
      <c r="BL124" s="163" t="s">
        <v>1</v>
      </c>
      <c r="BM124" s="163"/>
      <c r="BN124" s="163"/>
      <c r="BO124" s="172"/>
      <c r="BP124" s="163"/>
      <c r="BQ124" s="163" t="s">
        <v>1</v>
      </c>
      <c r="BR124" s="163"/>
      <c r="BS124" s="163"/>
      <c r="BT124" s="173"/>
      <c r="BU124" s="163"/>
      <c r="BV124" s="163" t="s">
        <v>1</v>
      </c>
      <c r="BW124" s="163"/>
      <c r="BX124" s="163"/>
      <c r="BZ124" s="163"/>
      <c r="CA124" s="163" t="s">
        <v>1</v>
      </c>
      <c r="CB124" s="163"/>
      <c r="CC124" s="163"/>
    </row>
    <row r="125" spans="1:82" s="91" customFormat="1" x14ac:dyDescent="0.2">
      <c r="A125" s="76">
        <f t="shared" si="5"/>
        <v>107</v>
      </c>
      <c r="B125" s="156" t="s">
        <v>18</v>
      </c>
      <c r="C125" s="157" t="s">
        <v>20</v>
      </c>
      <c r="D125" s="158" t="s">
        <v>24</v>
      </c>
      <c r="E125" s="168"/>
      <c r="F125" s="169"/>
      <c r="G125" s="161" t="s">
        <v>151</v>
      </c>
      <c r="H125" s="161" t="s">
        <v>0</v>
      </c>
      <c r="I125" s="161"/>
      <c r="J125" s="161"/>
      <c r="K125" s="161"/>
      <c r="L125" s="161"/>
      <c r="M125" s="161" t="s">
        <v>0</v>
      </c>
      <c r="N125" s="161"/>
      <c r="O125" s="161"/>
      <c r="P125" s="161"/>
      <c r="Q125" s="161"/>
      <c r="R125" s="161"/>
      <c r="S125" s="161" t="s">
        <v>1</v>
      </c>
      <c r="T125" s="161"/>
      <c r="U125" s="161"/>
      <c r="V125" s="161"/>
      <c r="W125" s="161"/>
      <c r="X125" s="161"/>
      <c r="Y125" s="161"/>
      <c r="Z125" s="161" t="s">
        <v>3</v>
      </c>
      <c r="AA125" s="161"/>
      <c r="AB125" s="161"/>
      <c r="AC125" s="161"/>
      <c r="AD125" s="161"/>
      <c r="AE125" s="161" t="s">
        <v>3</v>
      </c>
      <c r="AF125" s="161"/>
      <c r="AG125" s="162"/>
      <c r="AH125" s="162" t="s">
        <v>1</v>
      </c>
      <c r="AI125" s="162"/>
      <c r="AJ125" s="162"/>
      <c r="AK125" s="161"/>
      <c r="AL125" s="162"/>
      <c r="AM125" s="162" t="s">
        <v>1</v>
      </c>
      <c r="AN125" s="162"/>
      <c r="AO125" s="162"/>
      <c r="AP125" s="162"/>
      <c r="AQ125" s="162"/>
      <c r="AR125" s="162" t="s">
        <v>1</v>
      </c>
      <c r="AS125" s="162"/>
      <c r="AT125" s="162"/>
      <c r="AU125" s="162"/>
      <c r="AV125" s="162"/>
      <c r="AW125" s="162" t="s">
        <v>1</v>
      </c>
      <c r="AX125" s="162"/>
      <c r="AY125" s="162"/>
      <c r="AZ125" s="162"/>
      <c r="BA125" s="163"/>
      <c r="BB125" s="163" t="s">
        <v>1</v>
      </c>
      <c r="BC125" s="163"/>
      <c r="BD125" s="163"/>
      <c r="BE125" s="170"/>
      <c r="BF125" s="163"/>
      <c r="BG125" s="163" t="s">
        <v>1</v>
      </c>
      <c r="BH125" s="163"/>
      <c r="BI125" s="163"/>
      <c r="BJ125" s="171"/>
      <c r="BK125" s="163"/>
      <c r="BL125" s="163" t="s">
        <v>1</v>
      </c>
      <c r="BM125" s="163"/>
      <c r="BN125" s="163"/>
      <c r="BO125" s="172"/>
      <c r="BP125" s="163"/>
      <c r="BQ125" s="163" t="s">
        <v>1</v>
      </c>
      <c r="BR125" s="163"/>
      <c r="BS125" s="163"/>
      <c r="BT125" s="173"/>
      <c r="BU125" s="163"/>
      <c r="BV125" s="163" t="s">
        <v>1</v>
      </c>
      <c r="BW125" s="163"/>
      <c r="BX125" s="163"/>
      <c r="BZ125" s="163"/>
      <c r="CA125" s="163"/>
      <c r="CB125" s="163"/>
      <c r="CC125" s="163"/>
    </row>
    <row r="126" spans="1:82" s="91" customFormat="1" x14ac:dyDescent="0.2">
      <c r="A126" s="76">
        <f t="shared" si="5"/>
        <v>108</v>
      </c>
      <c r="B126" s="156" t="s">
        <v>18</v>
      </c>
      <c r="C126" s="157" t="s">
        <v>20</v>
      </c>
      <c r="D126" s="158" t="s">
        <v>26</v>
      </c>
      <c r="E126" s="168"/>
      <c r="F126" s="169"/>
      <c r="G126" s="161" t="s">
        <v>152</v>
      </c>
      <c r="H126" s="161" t="s">
        <v>0</v>
      </c>
      <c r="I126" s="161"/>
      <c r="J126" s="161"/>
      <c r="K126" s="161"/>
      <c r="L126" s="161"/>
      <c r="M126" s="161" t="s">
        <v>0</v>
      </c>
      <c r="N126" s="161"/>
      <c r="O126" s="161"/>
      <c r="P126" s="161"/>
      <c r="Q126" s="161"/>
      <c r="R126" s="161" t="s">
        <v>0</v>
      </c>
      <c r="S126" s="161"/>
      <c r="T126" s="161"/>
      <c r="U126" s="161"/>
      <c r="V126" s="161"/>
      <c r="W126" s="161"/>
      <c r="X126" s="161" t="s">
        <v>1</v>
      </c>
      <c r="Y126" s="161"/>
      <c r="Z126" s="161"/>
      <c r="AA126" s="161"/>
      <c r="AB126" s="161"/>
      <c r="AC126" s="161" t="s">
        <v>1</v>
      </c>
      <c r="AD126" s="161"/>
      <c r="AE126" s="161"/>
      <c r="AF126" s="161"/>
      <c r="AG126" s="162"/>
      <c r="AH126" s="162" t="s">
        <v>1</v>
      </c>
      <c r="AI126" s="162"/>
      <c r="AJ126" s="162"/>
      <c r="AK126" s="161"/>
      <c r="AL126" s="162" t="s">
        <v>0</v>
      </c>
      <c r="AM126" s="162"/>
      <c r="AN126" s="162"/>
      <c r="AO126" s="162"/>
      <c r="AP126" s="162"/>
      <c r="AQ126" s="162" t="s">
        <v>0</v>
      </c>
      <c r="AR126" s="162"/>
      <c r="AS126" s="162"/>
      <c r="AT126" s="162"/>
      <c r="AU126" s="162"/>
      <c r="AV126" s="162"/>
      <c r="AW126" s="162" t="s">
        <v>1</v>
      </c>
      <c r="AX126" s="162"/>
      <c r="AY126" s="162"/>
      <c r="AZ126" s="162"/>
      <c r="BA126" s="163"/>
      <c r="BB126" s="163" t="s">
        <v>1</v>
      </c>
      <c r="BC126" s="163"/>
      <c r="BD126" s="163"/>
      <c r="BE126" s="170"/>
      <c r="BF126" s="163"/>
      <c r="BG126" s="163" t="s">
        <v>1</v>
      </c>
      <c r="BH126" s="163"/>
      <c r="BI126" s="163"/>
      <c r="BJ126" s="171"/>
      <c r="BK126" s="163"/>
      <c r="BL126" s="163" t="s">
        <v>1</v>
      </c>
      <c r="BM126" s="163"/>
      <c r="BN126" s="163"/>
      <c r="BO126" s="172"/>
      <c r="BP126" s="163"/>
      <c r="BQ126" s="163" t="s">
        <v>1</v>
      </c>
      <c r="BR126" s="163"/>
      <c r="BS126" s="163"/>
      <c r="BT126" s="173"/>
      <c r="BU126" s="163"/>
      <c r="BV126" s="163" t="s">
        <v>1</v>
      </c>
      <c r="BW126" s="163"/>
      <c r="BX126" s="163"/>
      <c r="BZ126" s="163"/>
      <c r="CA126" s="163" t="s">
        <v>1</v>
      </c>
      <c r="CB126" s="163"/>
      <c r="CC126" s="163"/>
    </row>
    <row r="127" spans="1:82" s="91" customFormat="1" x14ac:dyDescent="0.2">
      <c r="A127" s="76">
        <f t="shared" si="5"/>
        <v>109</v>
      </c>
      <c r="B127" s="156" t="s">
        <v>18</v>
      </c>
      <c r="C127" s="157" t="s">
        <v>20</v>
      </c>
      <c r="D127" s="158" t="s">
        <v>28</v>
      </c>
      <c r="E127" s="168"/>
      <c r="F127" s="169"/>
      <c r="G127" s="161" t="s">
        <v>153</v>
      </c>
      <c r="H127" s="161" t="s">
        <v>0</v>
      </c>
      <c r="I127" s="161"/>
      <c r="J127" s="161"/>
      <c r="K127" s="161"/>
      <c r="L127" s="161"/>
      <c r="M127" s="161" t="s">
        <v>0</v>
      </c>
      <c r="N127" s="161"/>
      <c r="O127" s="161"/>
      <c r="P127" s="161"/>
      <c r="Q127" s="161"/>
      <c r="R127" s="161" t="s">
        <v>0</v>
      </c>
      <c r="S127" s="161"/>
      <c r="T127" s="161"/>
      <c r="U127" s="161"/>
      <c r="V127" s="161"/>
      <c r="W127" s="161" t="s">
        <v>0</v>
      </c>
      <c r="X127" s="161"/>
      <c r="Y127" s="161"/>
      <c r="Z127" s="161"/>
      <c r="AA127" s="161"/>
      <c r="AB127" s="161" t="s">
        <v>0</v>
      </c>
      <c r="AC127" s="161"/>
      <c r="AD127" s="161"/>
      <c r="AE127" s="161"/>
      <c r="AF127" s="161"/>
      <c r="AG127" s="162"/>
      <c r="AH127" s="162" t="s">
        <v>1</v>
      </c>
      <c r="AI127" s="162"/>
      <c r="AJ127" s="162"/>
      <c r="AK127" s="161"/>
      <c r="AL127" s="162"/>
      <c r="AM127" s="162" t="s">
        <v>1</v>
      </c>
      <c r="AN127" s="162"/>
      <c r="AO127" s="162"/>
      <c r="AP127" s="162"/>
      <c r="AQ127" s="162"/>
      <c r="AR127" s="162" t="s">
        <v>1</v>
      </c>
      <c r="AS127" s="162"/>
      <c r="AT127" s="162"/>
      <c r="AU127" s="162"/>
      <c r="AV127" s="162"/>
      <c r="AW127" s="162" t="s">
        <v>1</v>
      </c>
      <c r="AX127" s="162"/>
      <c r="AY127" s="162"/>
      <c r="AZ127" s="162"/>
      <c r="BA127" s="163"/>
      <c r="BB127" s="163" t="s">
        <v>1</v>
      </c>
      <c r="BC127" s="163"/>
      <c r="BD127" s="163"/>
      <c r="BE127" s="170"/>
      <c r="BF127" s="163"/>
      <c r="BG127" s="163" t="s">
        <v>1</v>
      </c>
      <c r="BH127" s="163"/>
      <c r="BI127" s="163"/>
      <c r="BJ127" s="171"/>
      <c r="BK127" s="163"/>
      <c r="BL127" s="163" t="s">
        <v>1</v>
      </c>
      <c r="BM127" s="163"/>
      <c r="BN127" s="163"/>
      <c r="BO127" s="172"/>
      <c r="BP127" s="163"/>
      <c r="BQ127" s="163"/>
      <c r="BR127" s="163"/>
      <c r="BS127" s="163" t="s">
        <v>3</v>
      </c>
      <c r="BT127" s="173"/>
      <c r="BU127" s="163"/>
      <c r="BV127" s="163"/>
      <c r="BW127" s="163"/>
      <c r="BX127" s="163" t="s">
        <v>3</v>
      </c>
      <c r="BZ127" s="163"/>
      <c r="CA127" s="163"/>
      <c r="CB127" s="163"/>
      <c r="CC127" s="163"/>
    </row>
    <row r="128" spans="1:82" s="91" customFormat="1" x14ac:dyDescent="0.2">
      <c r="A128" s="76">
        <f t="shared" si="5"/>
        <v>110</v>
      </c>
      <c r="B128" s="156" t="s">
        <v>18</v>
      </c>
      <c r="C128" s="157" t="s">
        <v>20</v>
      </c>
      <c r="D128" s="158" t="s">
        <v>30</v>
      </c>
      <c r="E128" s="168"/>
      <c r="F128" s="169"/>
      <c r="G128" s="161" t="s">
        <v>154</v>
      </c>
      <c r="H128" s="161" t="s">
        <v>0</v>
      </c>
      <c r="I128" s="161"/>
      <c r="J128" s="161"/>
      <c r="K128" s="161"/>
      <c r="L128" s="161"/>
      <c r="M128" s="161" t="s">
        <v>0</v>
      </c>
      <c r="N128" s="161"/>
      <c r="O128" s="161"/>
      <c r="P128" s="161"/>
      <c r="Q128" s="161"/>
      <c r="R128" s="161" t="s">
        <v>0</v>
      </c>
      <c r="S128" s="161"/>
      <c r="T128" s="161"/>
      <c r="U128" s="161"/>
      <c r="V128" s="161"/>
      <c r="W128" s="161" t="s">
        <v>0</v>
      </c>
      <c r="X128" s="161"/>
      <c r="Y128" s="161"/>
      <c r="Z128" s="161"/>
      <c r="AA128" s="161"/>
      <c r="AB128" s="161"/>
      <c r="AC128" s="161"/>
      <c r="AD128" s="161"/>
      <c r="AE128" s="161" t="s">
        <v>3</v>
      </c>
      <c r="AF128" s="161"/>
      <c r="AG128" s="162"/>
      <c r="AH128" s="162" t="s">
        <v>1</v>
      </c>
      <c r="AI128" s="162"/>
      <c r="AJ128" s="162"/>
      <c r="AK128" s="161"/>
      <c r="AL128" s="162"/>
      <c r="AM128" s="162" t="s">
        <v>1</v>
      </c>
      <c r="AN128" s="162"/>
      <c r="AO128" s="162"/>
      <c r="AP128" s="162"/>
      <c r="AQ128" s="162"/>
      <c r="AR128" s="162" t="s">
        <v>1</v>
      </c>
      <c r="AS128" s="162"/>
      <c r="AT128" s="162"/>
      <c r="AU128" s="162"/>
      <c r="AV128" s="162"/>
      <c r="AW128" s="162" t="s">
        <v>1</v>
      </c>
      <c r="AX128" s="162"/>
      <c r="AY128" s="162"/>
      <c r="AZ128" s="162"/>
      <c r="BA128" s="163"/>
      <c r="BB128" s="163" t="s">
        <v>1</v>
      </c>
      <c r="BC128" s="163"/>
      <c r="BD128" s="163"/>
      <c r="BE128" s="170"/>
      <c r="BF128" s="163"/>
      <c r="BG128" s="163" t="s">
        <v>1</v>
      </c>
      <c r="BH128" s="163"/>
      <c r="BI128" s="163"/>
      <c r="BJ128" s="171"/>
      <c r="BK128" s="163"/>
      <c r="BL128" s="163" t="s">
        <v>1</v>
      </c>
      <c r="BM128" s="163"/>
      <c r="BN128" s="163"/>
      <c r="BO128" s="172"/>
      <c r="BP128" s="163"/>
      <c r="BQ128" s="163" t="s">
        <v>1</v>
      </c>
      <c r="BR128" s="163"/>
      <c r="BS128" s="163"/>
      <c r="BT128" s="173"/>
      <c r="BU128" s="163"/>
      <c r="BV128" s="163" t="s">
        <v>1</v>
      </c>
      <c r="BW128" s="163"/>
      <c r="BX128" s="163"/>
      <c r="BZ128" s="163"/>
      <c r="CA128" s="163" t="s">
        <v>1</v>
      </c>
      <c r="CB128" s="163"/>
      <c r="CC128" s="163"/>
    </row>
    <row r="129" spans="1:82" s="91" customFormat="1" x14ac:dyDescent="0.2">
      <c r="A129" s="76">
        <f t="shared" si="5"/>
        <v>111</v>
      </c>
      <c r="B129" s="156" t="s">
        <v>18</v>
      </c>
      <c r="C129" s="157" t="s">
        <v>20</v>
      </c>
      <c r="D129" s="158">
        <v>12</v>
      </c>
      <c r="E129" s="168"/>
      <c r="F129" s="169"/>
      <c r="G129" s="161" t="s">
        <v>155</v>
      </c>
      <c r="H129" s="161" t="s">
        <v>0</v>
      </c>
      <c r="I129" s="161"/>
      <c r="J129" s="161"/>
      <c r="K129" s="161"/>
      <c r="L129" s="161"/>
      <c r="M129" s="161" t="s">
        <v>0</v>
      </c>
      <c r="N129" s="161"/>
      <c r="O129" s="161"/>
      <c r="P129" s="161"/>
      <c r="Q129" s="161"/>
      <c r="R129" s="161" t="s">
        <v>0</v>
      </c>
      <c r="S129" s="161"/>
      <c r="T129" s="161"/>
      <c r="U129" s="161"/>
      <c r="V129" s="161"/>
      <c r="W129" s="161" t="s">
        <v>0</v>
      </c>
      <c r="X129" s="161"/>
      <c r="Y129" s="161"/>
      <c r="Z129" s="161"/>
      <c r="AA129" s="161"/>
      <c r="AB129" s="161" t="s">
        <v>0</v>
      </c>
      <c r="AC129" s="161"/>
      <c r="AD129" s="161"/>
      <c r="AE129" s="161"/>
      <c r="AF129" s="161"/>
      <c r="AG129" s="162" t="s">
        <v>0</v>
      </c>
      <c r="AH129" s="162"/>
      <c r="AI129" s="162"/>
      <c r="AJ129" s="162"/>
      <c r="AK129" s="161"/>
      <c r="AL129" s="162"/>
      <c r="AM129" s="162" t="s">
        <v>1</v>
      </c>
      <c r="AN129" s="162"/>
      <c r="AO129" s="162"/>
      <c r="AP129" s="162"/>
      <c r="AQ129" s="162" t="s">
        <v>0</v>
      </c>
      <c r="AR129" s="162"/>
      <c r="AS129" s="162"/>
      <c r="AT129" s="162"/>
      <c r="AU129" s="162"/>
      <c r="AV129" s="162"/>
      <c r="AW129" s="162" t="s">
        <v>1</v>
      </c>
      <c r="AX129" s="162"/>
      <c r="AY129" s="162"/>
      <c r="AZ129" s="162"/>
      <c r="BA129" s="163"/>
      <c r="BB129" s="163" t="s">
        <v>1</v>
      </c>
      <c r="BC129" s="163"/>
      <c r="BD129" s="163"/>
      <c r="BE129" s="170"/>
      <c r="BF129" s="163" t="s">
        <v>0</v>
      </c>
      <c r="BG129" s="163"/>
      <c r="BH129" s="163"/>
      <c r="BI129" s="163"/>
      <c r="BJ129" s="171"/>
      <c r="BK129" s="163"/>
      <c r="BL129" s="163"/>
      <c r="BM129" s="163"/>
      <c r="BN129" s="163"/>
      <c r="BO129" s="172"/>
      <c r="BP129" s="163"/>
      <c r="BQ129" s="163"/>
      <c r="BR129" s="163"/>
      <c r="BS129" s="163"/>
      <c r="BT129" s="173"/>
      <c r="BU129" s="163"/>
      <c r="BV129" s="163"/>
      <c r="BW129" s="163"/>
      <c r="BX129" s="163"/>
      <c r="BZ129" s="163"/>
      <c r="CA129" s="163"/>
      <c r="CB129" s="163"/>
      <c r="CC129" s="163"/>
    </row>
    <row r="130" spans="1:82" s="59" customFormat="1" x14ac:dyDescent="0.25">
      <c r="B130" s="60"/>
      <c r="C130" s="180"/>
      <c r="D130" s="147"/>
      <c r="E130" s="148"/>
      <c r="F130" s="149"/>
      <c r="G130" s="150"/>
      <c r="H130" s="150"/>
      <c r="I130" s="150"/>
      <c r="J130" s="150"/>
      <c r="K130" s="150"/>
      <c r="L130" s="150"/>
      <c r="M130" s="150"/>
      <c r="N130" s="150"/>
      <c r="O130" s="150"/>
      <c r="P130" s="150"/>
      <c r="Q130" s="150"/>
      <c r="R130" s="150"/>
      <c r="S130" s="150"/>
      <c r="T130" s="150"/>
      <c r="U130" s="150"/>
      <c r="V130" s="150"/>
      <c r="W130" s="150"/>
      <c r="X130" s="150"/>
      <c r="Y130" s="150"/>
      <c r="Z130" s="150"/>
      <c r="AA130" s="150"/>
      <c r="AB130" s="150" t="s">
        <v>657</v>
      </c>
      <c r="AC130" s="150"/>
      <c r="AD130" s="150"/>
      <c r="AE130" s="150"/>
      <c r="AF130" s="150"/>
      <c r="AG130" s="147"/>
      <c r="AH130" s="147"/>
      <c r="AI130" s="147"/>
      <c r="AJ130" s="147"/>
      <c r="AK130" s="150"/>
      <c r="AL130" s="147"/>
      <c r="AM130" s="147"/>
      <c r="AN130" s="147"/>
      <c r="AO130" s="147"/>
      <c r="AP130" s="147"/>
      <c r="AQ130" s="147"/>
      <c r="AR130" s="147"/>
      <c r="AS130" s="147"/>
      <c r="AT130" s="147"/>
      <c r="AU130" s="147"/>
      <c r="AV130" s="73"/>
      <c r="AW130" s="73"/>
      <c r="AX130" s="73"/>
      <c r="AY130" s="73"/>
      <c r="AZ130" s="164"/>
      <c r="BA130" s="73"/>
      <c r="BB130" s="73"/>
      <c r="BC130" s="73"/>
      <c r="BD130" s="73"/>
      <c r="BE130" s="164"/>
      <c r="BF130" s="73"/>
      <c r="BG130" s="73"/>
      <c r="BH130" s="73"/>
      <c r="BI130" s="73"/>
      <c r="BJ130" s="165"/>
      <c r="BK130" s="75"/>
      <c r="BL130" s="75"/>
      <c r="BM130" s="75"/>
      <c r="BN130" s="75"/>
      <c r="BO130" s="166"/>
      <c r="BP130" s="75"/>
      <c r="BQ130" s="75"/>
      <c r="BR130" s="75"/>
      <c r="BS130" s="75"/>
      <c r="BT130" s="167"/>
      <c r="BU130" s="75"/>
      <c r="BV130" s="75"/>
      <c r="BW130" s="75"/>
      <c r="BX130" s="75"/>
      <c r="BZ130" s="75"/>
      <c r="CA130" s="75"/>
      <c r="CB130" s="75"/>
      <c r="CC130" s="75"/>
    </row>
    <row r="131" spans="1:82" s="59" customFormat="1" x14ac:dyDescent="0.25">
      <c r="B131" s="60" t="s">
        <v>20</v>
      </c>
      <c r="C131" s="79" t="s">
        <v>22</v>
      </c>
      <c r="D131" s="147"/>
      <c r="E131" s="148"/>
      <c r="F131" s="149" t="s">
        <v>157</v>
      </c>
      <c r="G131" s="150"/>
      <c r="H131" s="73">
        <f>COUNTIF(H132:H149,"WTP")</f>
        <v>14</v>
      </c>
      <c r="I131" s="73">
        <f>COUNTIF(I132:I149,"WDP")</f>
        <v>0</v>
      </c>
      <c r="J131" s="73">
        <f>COUNTIF(J132:J149,"TW")</f>
        <v>0</v>
      </c>
      <c r="K131" s="73">
        <f>COUNTIF(K132:K149,"TMP")</f>
        <v>0</v>
      </c>
      <c r="L131" s="151">
        <f>SUM(H131:K131)</f>
        <v>14</v>
      </c>
      <c r="M131" s="73">
        <f>COUNTIF(M132:M149,"WTP")</f>
        <v>18</v>
      </c>
      <c r="N131" s="73">
        <f>COUNTIF(N132:N149,"WDP")</f>
        <v>0</v>
      </c>
      <c r="O131" s="73">
        <f>COUNTIF(O132:O149,"TW")</f>
        <v>0</v>
      </c>
      <c r="P131" s="73">
        <f>COUNTIF(P132:P149,"TMP")</f>
        <v>0</v>
      </c>
      <c r="Q131" s="151">
        <f>SUM(M131:P131)</f>
        <v>18</v>
      </c>
      <c r="R131" s="73">
        <f>COUNTIF(R132:R149,"WTP")</f>
        <v>17</v>
      </c>
      <c r="S131" s="73">
        <f>COUNTIF(S132:S149,"WDP")</f>
        <v>1</v>
      </c>
      <c r="T131" s="73">
        <f>COUNTIF(T132:T149,"TW")</f>
        <v>0</v>
      </c>
      <c r="U131" s="73">
        <f>COUNTIF(U132:U149,"TMP")</f>
        <v>0</v>
      </c>
      <c r="V131" s="151">
        <f>SUM(R131:U131)</f>
        <v>18</v>
      </c>
      <c r="W131" s="73">
        <f>COUNTIF(W132:W149,"WTP")</f>
        <v>17</v>
      </c>
      <c r="X131" s="73">
        <f>COUNTIF(X132:X149,"WDP")</f>
        <v>1</v>
      </c>
      <c r="Y131" s="73">
        <f>COUNTIF(Y132:Y149,"TW")</f>
        <v>0</v>
      </c>
      <c r="Z131" s="73">
        <f>COUNTIF(Z132:Z149,"TMP")</f>
        <v>0</v>
      </c>
      <c r="AA131" s="151">
        <f>SUM(W131:Z131)</f>
        <v>18</v>
      </c>
      <c r="AB131" s="73">
        <f>COUNTIF(AB132:AB149,"WTP")</f>
        <v>13</v>
      </c>
      <c r="AC131" s="73">
        <f>COUNTIF(AC132:AC149,"WDP")</f>
        <v>5</v>
      </c>
      <c r="AD131" s="73">
        <f>COUNTIF(AD132:AD149,"TW")</f>
        <v>0</v>
      </c>
      <c r="AE131" s="73">
        <f>COUNTIF(AE132:AE149,"TMP")</f>
        <v>0</v>
      </c>
      <c r="AF131" s="151">
        <f>SUM(AB131:AE131)</f>
        <v>18</v>
      </c>
      <c r="AG131" s="73">
        <f>COUNTIF(AG132:AG149,"WTP")</f>
        <v>14</v>
      </c>
      <c r="AH131" s="73">
        <f>COUNTIF(AH132:AH149,"WDP")</f>
        <v>2</v>
      </c>
      <c r="AI131" s="73">
        <f>COUNTIF(AI132:AI149,"TW")</f>
        <v>0</v>
      </c>
      <c r="AJ131" s="73">
        <f>COUNTIF(AJ132:AJ149,"TMP")</f>
        <v>2</v>
      </c>
      <c r="AK131" s="147">
        <f>SUM(AG131:AJ131)</f>
        <v>18</v>
      </c>
      <c r="AL131" s="73">
        <f>COUNTIF(AL132:AL149,"WTP")</f>
        <v>8</v>
      </c>
      <c r="AM131" s="73">
        <f>COUNTIF(AM132:AM149,"WDP")</f>
        <v>8</v>
      </c>
      <c r="AN131" s="73">
        <f>COUNTIF(AN132:AN149,"TW")</f>
        <v>0</v>
      </c>
      <c r="AO131" s="73">
        <f>COUNTIF(AO132:AO149,"TMP")</f>
        <v>0</v>
      </c>
      <c r="AP131" s="147">
        <f>SUM(AL131:AO131)</f>
        <v>16</v>
      </c>
      <c r="AQ131" s="73">
        <f>COUNTIF(AQ132:AQ147,"WTP")</f>
        <v>5</v>
      </c>
      <c r="AR131" s="73">
        <f>COUNTIF(AR132:AR147,"WDP")</f>
        <v>10</v>
      </c>
      <c r="AS131" s="73">
        <f>COUNTIF(AS132:AS147,"TW")</f>
        <v>0</v>
      </c>
      <c r="AT131" s="73">
        <f>COUNTIF(AT132:AT147,"TMP")</f>
        <v>1</v>
      </c>
      <c r="AU131" s="151">
        <f>SUM(AQ131:AT131)</f>
        <v>16</v>
      </c>
      <c r="AV131" s="73">
        <f>COUNTIF(AV132:AV147,"WTP")</f>
        <v>4</v>
      </c>
      <c r="AW131" s="73">
        <f>COUNTIF(AW132:AW147,"WDP")</f>
        <v>12</v>
      </c>
      <c r="AX131" s="73">
        <f>COUNTIF(AX132:AX147,"TW")</f>
        <v>0</v>
      </c>
      <c r="AY131" s="73">
        <f>COUNTIF(AY132:AY147,"TMP")</f>
        <v>0</v>
      </c>
      <c r="AZ131" s="74">
        <f>SUM(AV131:AY131)</f>
        <v>16</v>
      </c>
      <c r="BA131" s="73">
        <f>COUNTIF(BA132:BA147,"WTP")</f>
        <v>1</v>
      </c>
      <c r="BB131" s="73">
        <f>COUNTIF(BB132:BB147,"WDP")</f>
        <v>15</v>
      </c>
      <c r="BC131" s="73">
        <f>COUNTIF(BC132:BC147,"TW")</f>
        <v>0</v>
      </c>
      <c r="BD131" s="73">
        <f>COUNTIF(BD132:BD147,"TMP")</f>
        <v>0</v>
      </c>
      <c r="BE131" s="74">
        <f>SUM(BA131:BD131)</f>
        <v>16</v>
      </c>
      <c r="BF131" s="73">
        <f>COUNTIF(BF132:BF147,"WTP")</f>
        <v>0</v>
      </c>
      <c r="BG131" s="73">
        <f>COUNTIF(BG132:BG147,"WDP")</f>
        <v>13</v>
      </c>
      <c r="BH131" s="73">
        <f>COUNTIF(BH132:BH147,"TW")</f>
        <v>3</v>
      </c>
      <c r="BI131" s="73">
        <f>COUNTIF(BI132:BI147,"TMP")</f>
        <v>0</v>
      </c>
      <c r="BJ131" s="152">
        <f>SUM(BF131:BI131)</f>
        <v>16</v>
      </c>
      <c r="BK131" s="75">
        <f>COUNTIF(BK132:BK147,"WTP")</f>
        <v>0</v>
      </c>
      <c r="BL131" s="75">
        <f>COUNTIF(BL132:BL147,"WDP")</f>
        <v>15</v>
      </c>
      <c r="BM131" s="75">
        <f>COUNTIF(BM132:BM147,"TW")</f>
        <v>0</v>
      </c>
      <c r="BN131" s="75">
        <f>COUNTIF(BN132:BN147,"TMP")</f>
        <v>1</v>
      </c>
      <c r="BO131" s="153">
        <f>SUM(BK131:BN131)</f>
        <v>16</v>
      </c>
      <c r="BP131" s="75">
        <f>COUNTIF(BP132:BP147,"WTP")</f>
        <v>0</v>
      </c>
      <c r="BQ131" s="75">
        <f>COUNTIF(BQ132:BQ147,"WDP")</f>
        <v>15</v>
      </c>
      <c r="BR131" s="75">
        <f>COUNTIF(BR132:BR147,"TW")</f>
        <v>0</v>
      </c>
      <c r="BS131" s="75">
        <f>COUNTIF(BS132:BS147,"TMP")</f>
        <v>0</v>
      </c>
      <c r="BT131" s="154">
        <f>SUM(BP131:BS131)</f>
        <v>15</v>
      </c>
      <c r="BU131" s="75">
        <f>COUNTIF(BU132:BU147,"WTP")</f>
        <v>0</v>
      </c>
      <c r="BV131" s="75">
        <f>COUNTIF(BV132:BV147,"WDP")</f>
        <v>14</v>
      </c>
      <c r="BW131" s="75">
        <f>COUNTIF(BW132:BW147,"TW")</f>
        <v>0</v>
      </c>
      <c r="BX131" s="75">
        <f>COUNTIF(BX132:BX147,"TMP")</f>
        <v>1</v>
      </c>
      <c r="BY131" s="155">
        <f>SUM(BU131:BX131)</f>
        <v>15</v>
      </c>
      <c r="BZ131" s="75">
        <f>COUNTIF(BZ132:BZ147,"WTP")</f>
        <v>0</v>
      </c>
      <c r="CA131" s="75">
        <f>COUNTIF(CA132:CA147,"WDP")</f>
        <v>10</v>
      </c>
      <c r="CB131" s="75">
        <f>COUNTIF(CB132:CB147,"TW")</f>
        <v>0</v>
      </c>
      <c r="CC131" s="75">
        <f>COUNTIF(CC132:CC147,"TMP")</f>
        <v>5</v>
      </c>
      <c r="CD131" s="155">
        <f>SUM(BZ131:CC131)</f>
        <v>15</v>
      </c>
    </row>
    <row r="132" spans="1:82" s="91" customFormat="1" x14ac:dyDescent="0.2">
      <c r="A132" s="76">
        <f>A129+1</f>
        <v>112</v>
      </c>
      <c r="B132" s="156" t="s">
        <v>20</v>
      </c>
      <c r="C132" s="157" t="s">
        <v>22</v>
      </c>
      <c r="D132" s="158" t="s">
        <v>8</v>
      </c>
      <c r="E132" s="159"/>
      <c r="F132" s="160"/>
      <c r="G132" s="161" t="s">
        <v>158</v>
      </c>
      <c r="H132" s="161"/>
      <c r="I132" s="161"/>
      <c r="J132" s="161"/>
      <c r="K132" s="161"/>
      <c r="L132" s="161"/>
      <c r="M132" s="161" t="s">
        <v>0</v>
      </c>
      <c r="N132" s="161"/>
      <c r="O132" s="161"/>
      <c r="P132" s="161"/>
      <c r="Q132" s="161"/>
      <c r="R132" s="161" t="s">
        <v>0</v>
      </c>
      <c r="S132" s="161"/>
      <c r="T132" s="161"/>
      <c r="U132" s="161"/>
      <c r="V132" s="161"/>
      <c r="W132" s="161" t="s">
        <v>0</v>
      </c>
      <c r="X132" s="161"/>
      <c r="Y132" s="161"/>
      <c r="Z132" s="161"/>
      <c r="AA132" s="161"/>
      <c r="AB132" s="161" t="s">
        <v>0</v>
      </c>
      <c r="AC132" s="161"/>
      <c r="AD132" s="161"/>
      <c r="AE132" s="161"/>
      <c r="AF132" s="161"/>
      <c r="AG132" s="162" t="s">
        <v>0</v>
      </c>
      <c r="AH132" s="162"/>
      <c r="AI132" s="162"/>
      <c r="AJ132" s="162"/>
      <c r="AK132" s="161"/>
      <c r="AL132" s="162"/>
      <c r="AM132" s="162" t="s">
        <v>1</v>
      </c>
      <c r="AN132" s="162"/>
      <c r="AO132" s="162"/>
      <c r="AP132" s="162"/>
      <c r="AQ132" s="162"/>
      <c r="AR132" s="162" t="s">
        <v>1</v>
      </c>
      <c r="AS132" s="162"/>
      <c r="AT132" s="162"/>
      <c r="AU132" s="162"/>
      <c r="AV132" s="162"/>
      <c r="AW132" s="162" t="s">
        <v>1</v>
      </c>
      <c r="AX132" s="162"/>
      <c r="AY132" s="162"/>
      <c r="AZ132" s="162"/>
      <c r="BA132" s="163"/>
      <c r="BB132" s="163" t="s">
        <v>1</v>
      </c>
      <c r="BC132" s="163"/>
      <c r="BD132" s="163"/>
      <c r="BE132" s="170"/>
      <c r="BF132" s="163"/>
      <c r="BG132" s="163" t="s">
        <v>1</v>
      </c>
      <c r="BH132" s="163"/>
      <c r="BI132" s="163"/>
      <c r="BJ132" s="171"/>
      <c r="BK132" s="163"/>
      <c r="BL132" s="163" t="s">
        <v>1</v>
      </c>
      <c r="BM132" s="163"/>
      <c r="BN132" s="163"/>
      <c r="BO132" s="172"/>
      <c r="BP132" s="163"/>
      <c r="BQ132" s="163" t="s">
        <v>1</v>
      </c>
      <c r="BR132" s="163"/>
      <c r="BS132" s="163"/>
      <c r="BT132" s="173"/>
      <c r="BU132" s="163"/>
      <c r="BV132" s="163" t="s">
        <v>1</v>
      </c>
      <c r="BW132" s="163"/>
      <c r="BX132" s="163"/>
      <c r="BZ132" s="163"/>
      <c r="CA132" s="163" t="s">
        <v>1</v>
      </c>
      <c r="CB132" s="163"/>
      <c r="CC132" s="163"/>
    </row>
    <row r="133" spans="1:82" s="91" customFormat="1" ht="15" x14ac:dyDescent="0.2">
      <c r="A133" s="76">
        <f>A132+1</f>
        <v>113</v>
      </c>
      <c r="B133" s="156" t="s">
        <v>20</v>
      </c>
      <c r="C133" s="157" t="s">
        <v>22</v>
      </c>
      <c r="D133" s="158" t="s">
        <v>12</v>
      </c>
      <c r="E133" s="168"/>
      <c r="F133" s="169"/>
      <c r="G133" s="161" t="s">
        <v>159</v>
      </c>
      <c r="H133" s="161" t="s">
        <v>0</v>
      </c>
      <c r="I133" s="161"/>
      <c r="J133" s="161"/>
      <c r="K133" s="161"/>
      <c r="L133" s="161"/>
      <c r="M133" s="161" t="s">
        <v>0</v>
      </c>
      <c r="N133" s="161"/>
      <c r="O133" s="161"/>
      <c r="P133" s="161"/>
      <c r="Q133" s="161"/>
      <c r="R133" s="161" t="s">
        <v>0</v>
      </c>
      <c r="S133" s="161"/>
      <c r="T133" s="161"/>
      <c r="U133" s="161"/>
      <c r="V133" s="161"/>
      <c r="W133" s="161" t="s">
        <v>0</v>
      </c>
      <c r="X133" s="161"/>
      <c r="Y133" s="161"/>
      <c r="Z133" s="161"/>
      <c r="AA133" s="161"/>
      <c r="AB133" s="161" t="s">
        <v>0</v>
      </c>
      <c r="AC133" s="161"/>
      <c r="AD133" s="161"/>
      <c r="AE133" s="161"/>
      <c r="AF133" s="161"/>
      <c r="AG133" s="162" t="s">
        <v>0</v>
      </c>
      <c r="AH133" s="162"/>
      <c r="AI133" s="162"/>
      <c r="AJ133" s="162"/>
      <c r="AK133" s="161"/>
      <c r="AL133" s="162"/>
      <c r="AM133" s="162" t="s">
        <v>1</v>
      </c>
      <c r="AN133" s="162"/>
      <c r="AO133" s="162"/>
      <c r="AP133" s="162"/>
      <c r="AQ133" s="162"/>
      <c r="AR133" s="162" t="s">
        <v>1</v>
      </c>
      <c r="AS133" s="162"/>
      <c r="AT133" s="162"/>
      <c r="AU133" s="162"/>
      <c r="AV133" s="162"/>
      <c r="AW133" s="162" t="s">
        <v>1</v>
      </c>
      <c r="AX133" s="162"/>
      <c r="AY133" s="162"/>
      <c r="AZ133" s="162"/>
      <c r="BA133" s="163"/>
      <c r="BB133" s="174" t="s">
        <v>1</v>
      </c>
      <c r="BC133" s="163"/>
      <c r="BD133" s="163"/>
      <c r="BE133" s="170"/>
      <c r="BF133" s="163"/>
      <c r="BG133" s="175" t="s">
        <v>1</v>
      </c>
      <c r="BH133" s="163"/>
      <c r="BI133" s="163"/>
      <c r="BJ133" s="171"/>
      <c r="BK133" s="163"/>
      <c r="BL133" s="163" t="s">
        <v>1</v>
      </c>
      <c r="BM133" s="163"/>
      <c r="BN133" s="163"/>
      <c r="BO133" s="172"/>
      <c r="BP133" s="163"/>
      <c r="BQ133" s="163" t="s">
        <v>1</v>
      </c>
      <c r="BR133" s="163"/>
      <c r="BS133" s="163"/>
      <c r="BT133" s="173"/>
      <c r="BU133" s="163"/>
      <c r="BV133" s="163" t="s">
        <v>1</v>
      </c>
      <c r="BW133" s="163"/>
      <c r="BX133" s="163"/>
      <c r="BZ133" s="163"/>
      <c r="CA133" s="163" t="s">
        <v>1</v>
      </c>
      <c r="CB133" s="163"/>
      <c r="CC133" s="163"/>
    </row>
    <row r="134" spans="1:82" s="91" customFormat="1" ht="15" x14ac:dyDescent="0.2">
      <c r="A134" s="76">
        <f t="shared" ref="A134:A149" si="6">A133+1</f>
        <v>114</v>
      </c>
      <c r="B134" s="156" t="s">
        <v>20</v>
      </c>
      <c r="C134" s="157" t="s">
        <v>22</v>
      </c>
      <c r="D134" s="158" t="s">
        <v>14</v>
      </c>
      <c r="E134" s="168"/>
      <c r="F134" s="169"/>
      <c r="G134" s="161" t="s">
        <v>160</v>
      </c>
      <c r="H134" s="161" t="s">
        <v>0</v>
      </c>
      <c r="I134" s="161"/>
      <c r="J134" s="161"/>
      <c r="K134" s="161"/>
      <c r="L134" s="161"/>
      <c r="M134" s="161" t="s">
        <v>0</v>
      </c>
      <c r="N134" s="161"/>
      <c r="O134" s="161"/>
      <c r="P134" s="161"/>
      <c r="Q134" s="161"/>
      <c r="R134" s="161" t="s">
        <v>0</v>
      </c>
      <c r="S134" s="161"/>
      <c r="T134" s="161"/>
      <c r="U134" s="161"/>
      <c r="V134" s="161"/>
      <c r="W134" s="161" t="s">
        <v>0</v>
      </c>
      <c r="X134" s="161"/>
      <c r="Y134" s="161"/>
      <c r="Z134" s="161"/>
      <c r="AA134" s="161"/>
      <c r="AB134" s="161" t="s">
        <v>0</v>
      </c>
      <c r="AC134" s="161"/>
      <c r="AD134" s="161"/>
      <c r="AE134" s="161"/>
      <c r="AF134" s="161"/>
      <c r="AG134" s="162" t="s">
        <v>0</v>
      </c>
      <c r="AH134" s="162"/>
      <c r="AI134" s="162"/>
      <c r="AJ134" s="162"/>
      <c r="AK134" s="161"/>
      <c r="AL134" s="162" t="s">
        <v>0</v>
      </c>
      <c r="AM134" s="162"/>
      <c r="AN134" s="162"/>
      <c r="AO134" s="162"/>
      <c r="AP134" s="162"/>
      <c r="AQ134" s="162"/>
      <c r="AR134" s="162" t="s">
        <v>1</v>
      </c>
      <c r="AS134" s="162"/>
      <c r="AT134" s="162"/>
      <c r="AU134" s="162"/>
      <c r="AV134" s="162"/>
      <c r="AW134" s="162" t="s">
        <v>1</v>
      </c>
      <c r="AX134" s="162"/>
      <c r="AY134" s="162"/>
      <c r="AZ134" s="162"/>
      <c r="BA134" s="163"/>
      <c r="BB134" s="174" t="s">
        <v>1</v>
      </c>
      <c r="BC134" s="163"/>
      <c r="BD134" s="163"/>
      <c r="BE134" s="170"/>
      <c r="BF134" s="163"/>
      <c r="BG134" s="175" t="s">
        <v>1</v>
      </c>
      <c r="BH134" s="163"/>
      <c r="BI134" s="163"/>
      <c r="BJ134" s="171"/>
      <c r="BK134" s="163"/>
      <c r="BL134" s="163" t="s">
        <v>1</v>
      </c>
      <c r="BM134" s="163"/>
      <c r="BN134" s="163"/>
      <c r="BO134" s="172"/>
      <c r="BP134" s="163"/>
      <c r="BQ134" s="163" t="s">
        <v>1</v>
      </c>
      <c r="BR134" s="163"/>
      <c r="BS134" s="163"/>
      <c r="BT134" s="173"/>
      <c r="BU134" s="163"/>
      <c r="BV134" s="163" t="s">
        <v>1</v>
      </c>
      <c r="BW134" s="163"/>
      <c r="BX134" s="163"/>
      <c r="BZ134" s="163"/>
      <c r="CA134" s="163"/>
      <c r="CB134" s="163"/>
      <c r="CC134" s="163" t="s">
        <v>3</v>
      </c>
    </row>
    <row r="135" spans="1:82" s="91" customFormat="1" x14ac:dyDescent="0.2">
      <c r="A135" s="76">
        <f t="shared" si="6"/>
        <v>115</v>
      </c>
      <c r="B135" s="156" t="s">
        <v>20</v>
      </c>
      <c r="C135" s="157" t="s">
        <v>22</v>
      </c>
      <c r="D135" s="158" t="s">
        <v>16</v>
      </c>
      <c r="E135" s="168"/>
      <c r="F135" s="169"/>
      <c r="G135" s="161" t="s">
        <v>161</v>
      </c>
      <c r="H135" s="161" t="s">
        <v>0</v>
      </c>
      <c r="I135" s="161"/>
      <c r="J135" s="161"/>
      <c r="K135" s="161"/>
      <c r="L135" s="161"/>
      <c r="M135" s="161" t="s">
        <v>0</v>
      </c>
      <c r="N135" s="161"/>
      <c r="O135" s="161"/>
      <c r="P135" s="161"/>
      <c r="Q135" s="161"/>
      <c r="R135" s="161" t="s">
        <v>0</v>
      </c>
      <c r="S135" s="161"/>
      <c r="T135" s="161"/>
      <c r="U135" s="161"/>
      <c r="V135" s="161"/>
      <c r="W135" s="161" t="s">
        <v>0</v>
      </c>
      <c r="X135" s="161"/>
      <c r="Y135" s="161"/>
      <c r="Z135" s="161"/>
      <c r="AA135" s="161"/>
      <c r="AB135" s="161"/>
      <c r="AC135" s="161" t="s">
        <v>1</v>
      </c>
      <c r="AD135" s="161"/>
      <c r="AE135" s="161"/>
      <c r="AF135" s="161"/>
      <c r="AG135" s="162" t="s">
        <v>0</v>
      </c>
      <c r="AH135" s="162"/>
      <c r="AI135" s="162"/>
      <c r="AJ135" s="162"/>
      <c r="AK135" s="161"/>
      <c r="AL135" s="162"/>
      <c r="AM135" s="162" t="s">
        <v>1</v>
      </c>
      <c r="AN135" s="162"/>
      <c r="AO135" s="162"/>
      <c r="AP135" s="162"/>
      <c r="AQ135" s="162"/>
      <c r="AR135" s="162" t="s">
        <v>1</v>
      </c>
      <c r="AS135" s="162"/>
      <c r="AT135" s="162"/>
      <c r="AU135" s="162"/>
      <c r="AV135" s="162"/>
      <c r="AW135" s="162" t="s">
        <v>1</v>
      </c>
      <c r="AX135" s="162"/>
      <c r="AY135" s="162"/>
      <c r="AZ135" s="162"/>
      <c r="BA135" s="163"/>
      <c r="BB135" s="163" t="s">
        <v>1</v>
      </c>
      <c r="BC135" s="163"/>
      <c r="BD135" s="163"/>
      <c r="BE135" s="170"/>
      <c r="BF135" s="163"/>
      <c r="BG135" s="163" t="s">
        <v>1</v>
      </c>
      <c r="BH135" s="163"/>
      <c r="BI135" s="163"/>
      <c r="BJ135" s="171"/>
      <c r="BK135" s="163"/>
      <c r="BL135" s="163" t="s">
        <v>1</v>
      </c>
      <c r="BM135" s="163"/>
      <c r="BN135" s="163"/>
      <c r="BO135" s="172"/>
      <c r="BP135" s="163"/>
      <c r="BQ135" s="163" t="s">
        <v>1</v>
      </c>
      <c r="BR135" s="163"/>
      <c r="BS135" s="163"/>
      <c r="BT135" s="173"/>
      <c r="BU135" s="163"/>
      <c r="BV135" s="163" t="s">
        <v>1</v>
      </c>
      <c r="BW135" s="163"/>
      <c r="BX135" s="163"/>
      <c r="BZ135" s="163"/>
      <c r="CA135" s="163"/>
      <c r="CB135" s="163"/>
      <c r="CC135" s="163" t="s">
        <v>3</v>
      </c>
    </row>
    <row r="136" spans="1:82" s="91" customFormat="1" ht="15" x14ac:dyDescent="0.2">
      <c r="A136" s="76">
        <f t="shared" si="6"/>
        <v>116</v>
      </c>
      <c r="B136" s="156" t="s">
        <v>20</v>
      </c>
      <c r="C136" s="157" t="s">
        <v>22</v>
      </c>
      <c r="D136" s="158" t="s">
        <v>18</v>
      </c>
      <c r="E136" s="168"/>
      <c r="F136" s="169"/>
      <c r="G136" s="161" t="s">
        <v>162</v>
      </c>
      <c r="H136" s="161" t="s">
        <v>0</v>
      </c>
      <c r="I136" s="161"/>
      <c r="J136" s="161"/>
      <c r="K136" s="161"/>
      <c r="L136" s="161"/>
      <c r="M136" s="161" t="s">
        <v>0</v>
      </c>
      <c r="N136" s="161"/>
      <c r="O136" s="161"/>
      <c r="P136" s="161"/>
      <c r="Q136" s="161"/>
      <c r="R136" s="161" t="s">
        <v>0</v>
      </c>
      <c r="S136" s="161"/>
      <c r="T136" s="161"/>
      <c r="U136" s="161"/>
      <c r="V136" s="161"/>
      <c r="W136" s="161" t="s">
        <v>0</v>
      </c>
      <c r="X136" s="161"/>
      <c r="Y136" s="161"/>
      <c r="Z136" s="161"/>
      <c r="AA136" s="161"/>
      <c r="AB136" s="161" t="s">
        <v>0</v>
      </c>
      <c r="AC136" s="161"/>
      <c r="AD136" s="161"/>
      <c r="AE136" s="161"/>
      <c r="AF136" s="161"/>
      <c r="AG136" s="162" t="s">
        <v>0</v>
      </c>
      <c r="AH136" s="162"/>
      <c r="AI136" s="162"/>
      <c r="AJ136" s="162"/>
      <c r="AK136" s="161"/>
      <c r="AL136" s="162" t="s">
        <v>0</v>
      </c>
      <c r="AM136" s="162"/>
      <c r="AN136" s="162"/>
      <c r="AO136" s="162"/>
      <c r="AP136" s="162"/>
      <c r="AQ136" s="162"/>
      <c r="AR136" s="162" t="s">
        <v>1</v>
      </c>
      <c r="AS136" s="162"/>
      <c r="AT136" s="162"/>
      <c r="AU136" s="162"/>
      <c r="AV136" s="162"/>
      <c r="AW136" s="162" t="s">
        <v>1</v>
      </c>
      <c r="AX136" s="162"/>
      <c r="AY136" s="162"/>
      <c r="AZ136" s="162"/>
      <c r="BA136" s="163"/>
      <c r="BB136" s="174" t="s">
        <v>1</v>
      </c>
      <c r="BC136" s="163"/>
      <c r="BD136" s="163"/>
      <c r="BE136" s="170"/>
      <c r="BF136" s="163"/>
      <c r="BG136" s="175" t="s">
        <v>1</v>
      </c>
      <c r="BH136" s="163"/>
      <c r="BI136" s="163"/>
      <c r="BJ136" s="171"/>
      <c r="BK136" s="163"/>
      <c r="BL136" s="163" t="s">
        <v>1</v>
      </c>
      <c r="BM136" s="163"/>
      <c r="BN136" s="163"/>
      <c r="BO136" s="172"/>
      <c r="BP136" s="163"/>
      <c r="BQ136" s="163" t="s">
        <v>1</v>
      </c>
      <c r="BR136" s="163"/>
      <c r="BS136" s="163"/>
      <c r="BT136" s="173"/>
      <c r="BU136" s="163"/>
      <c r="BV136" s="163" t="s">
        <v>1</v>
      </c>
      <c r="BW136" s="163"/>
      <c r="BX136" s="163"/>
      <c r="BZ136" s="163"/>
      <c r="CA136" s="163" t="s">
        <v>1</v>
      </c>
      <c r="CB136" s="163"/>
      <c r="CC136" s="163"/>
    </row>
    <row r="137" spans="1:82" s="91" customFormat="1" ht="15" x14ac:dyDescent="0.2">
      <c r="A137" s="76">
        <f t="shared" si="6"/>
        <v>117</v>
      </c>
      <c r="B137" s="156" t="s">
        <v>20</v>
      </c>
      <c r="C137" s="157" t="s">
        <v>22</v>
      </c>
      <c r="D137" s="158" t="s">
        <v>20</v>
      </c>
      <c r="E137" s="168"/>
      <c r="F137" s="169"/>
      <c r="G137" s="161" t="s">
        <v>163</v>
      </c>
      <c r="H137" s="161" t="s">
        <v>0</v>
      </c>
      <c r="I137" s="161"/>
      <c r="J137" s="161"/>
      <c r="K137" s="161"/>
      <c r="L137" s="161"/>
      <c r="M137" s="161" t="s">
        <v>0</v>
      </c>
      <c r="N137" s="161"/>
      <c r="O137" s="161"/>
      <c r="P137" s="161"/>
      <c r="Q137" s="161"/>
      <c r="R137" s="161" t="s">
        <v>0</v>
      </c>
      <c r="S137" s="161"/>
      <c r="T137" s="161"/>
      <c r="U137" s="161"/>
      <c r="V137" s="161"/>
      <c r="W137" s="161" t="s">
        <v>0</v>
      </c>
      <c r="X137" s="161"/>
      <c r="Y137" s="161"/>
      <c r="Z137" s="161"/>
      <c r="AA137" s="161"/>
      <c r="AB137" s="161" t="s">
        <v>0</v>
      </c>
      <c r="AC137" s="161"/>
      <c r="AD137" s="161"/>
      <c r="AE137" s="161"/>
      <c r="AF137" s="161"/>
      <c r="AG137" s="162" t="s">
        <v>0</v>
      </c>
      <c r="AH137" s="162"/>
      <c r="AI137" s="162"/>
      <c r="AJ137" s="162"/>
      <c r="AK137" s="161"/>
      <c r="AL137" s="162" t="s">
        <v>0</v>
      </c>
      <c r="AM137" s="162"/>
      <c r="AN137" s="162"/>
      <c r="AO137" s="162"/>
      <c r="AP137" s="162"/>
      <c r="AQ137" s="162" t="s">
        <v>0</v>
      </c>
      <c r="AR137" s="162"/>
      <c r="AS137" s="162"/>
      <c r="AT137" s="162"/>
      <c r="AU137" s="162"/>
      <c r="AV137" s="162" t="s">
        <v>0</v>
      </c>
      <c r="AW137" s="162"/>
      <c r="AX137" s="162"/>
      <c r="AY137" s="162"/>
      <c r="AZ137" s="162"/>
      <c r="BA137" s="163"/>
      <c r="BB137" s="174" t="s">
        <v>1</v>
      </c>
      <c r="BC137" s="163"/>
      <c r="BD137" s="163"/>
      <c r="BE137" s="170"/>
      <c r="BF137" s="163"/>
      <c r="BG137" s="175" t="s">
        <v>1</v>
      </c>
      <c r="BH137" s="163"/>
      <c r="BI137" s="163"/>
      <c r="BJ137" s="171"/>
      <c r="BK137" s="163"/>
      <c r="BL137" s="163" t="s">
        <v>1</v>
      </c>
      <c r="BM137" s="163"/>
      <c r="BN137" s="163"/>
      <c r="BO137" s="172"/>
      <c r="BP137" s="163"/>
      <c r="BQ137" s="163" t="s">
        <v>1</v>
      </c>
      <c r="BR137" s="163"/>
      <c r="BS137" s="163"/>
      <c r="BT137" s="173"/>
      <c r="BU137" s="163"/>
      <c r="BV137" s="163" t="s">
        <v>1</v>
      </c>
      <c r="BW137" s="163"/>
      <c r="BX137" s="163"/>
      <c r="BZ137" s="163"/>
      <c r="CA137" s="163" t="s">
        <v>1</v>
      </c>
      <c r="CB137" s="163"/>
      <c r="CC137" s="163"/>
    </row>
    <row r="138" spans="1:82" s="91" customFormat="1" ht="15" x14ac:dyDescent="0.2">
      <c r="A138" s="76">
        <f t="shared" si="6"/>
        <v>118</v>
      </c>
      <c r="B138" s="156" t="s">
        <v>20</v>
      </c>
      <c r="C138" s="157" t="s">
        <v>22</v>
      </c>
      <c r="D138" s="158" t="s">
        <v>22</v>
      </c>
      <c r="E138" s="168"/>
      <c r="F138" s="169"/>
      <c r="G138" s="161" t="s">
        <v>164</v>
      </c>
      <c r="H138" s="161" t="s">
        <v>0</v>
      </c>
      <c r="I138" s="161"/>
      <c r="J138" s="161"/>
      <c r="K138" s="161"/>
      <c r="L138" s="161"/>
      <c r="M138" s="161" t="s">
        <v>0</v>
      </c>
      <c r="N138" s="161"/>
      <c r="O138" s="161"/>
      <c r="P138" s="161"/>
      <c r="Q138" s="161"/>
      <c r="R138" s="161" t="s">
        <v>0</v>
      </c>
      <c r="S138" s="161"/>
      <c r="T138" s="161"/>
      <c r="U138" s="161"/>
      <c r="V138" s="161"/>
      <c r="W138" s="161" t="s">
        <v>0</v>
      </c>
      <c r="X138" s="161"/>
      <c r="Y138" s="161"/>
      <c r="Z138" s="161"/>
      <c r="AA138" s="161"/>
      <c r="AB138" s="161" t="s">
        <v>0</v>
      </c>
      <c r="AC138" s="161"/>
      <c r="AD138" s="161"/>
      <c r="AE138" s="161"/>
      <c r="AF138" s="161"/>
      <c r="AG138" s="162"/>
      <c r="AH138" s="162" t="s">
        <v>1</v>
      </c>
      <c r="AI138" s="162"/>
      <c r="AJ138" s="162"/>
      <c r="AK138" s="161"/>
      <c r="AL138" s="187"/>
      <c r="AM138" s="162" t="s">
        <v>1</v>
      </c>
      <c r="AN138" s="162"/>
      <c r="AO138" s="162"/>
      <c r="AP138" s="162"/>
      <c r="AQ138" s="162"/>
      <c r="AR138" s="162" t="s">
        <v>1</v>
      </c>
      <c r="AS138" s="162"/>
      <c r="AT138" s="162"/>
      <c r="AU138" s="162"/>
      <c r="AV138" s="162"/>
      <c r="AW138" s="162" t="s">
        <v>1</v>
      </c>
      <c r="AX138" s="162"/>
      <c r="AY138" s="162"/>
      <c r="AZ138" s="162"/>
      <c r="BA138" s="163"/>
      <c r="BB138" s="174" t="s">
        <v>1</v>
      </c>
      <c r="BC138" s="174"/>
      <c r="BD138" s="163"/>
      <c r="BE138" s="170"/>
      <c r="BF138" s="163"/>
      <c r="BG138" s="175"/>
      <c r="BH138" s="175" t="s">
        <v>2</v>
      </c>
      <c r="BI138" s="163"/>
      <c r="BJ138" s="171"/>
      <c r="BK138" s="163"/>
      <c r="BL138" s="163" t="s">
        <v>1</v>
      </c>
      <c r="BM138" s="163"/>
      <c r="BN138" s="163"/>
      <c r="BO138" s="172"/>
      <c r="BP138" s="163"/>
      <c r="BQ138" s="163" t="s">
        <v>1</v>
      </c>
      <c r="BR138" s="163"/>
      <c r="BS138" s="163"/>
      <c r="BT138" s="173"/>
      <c r="BU138" s="163"/>
      <c r="BV138" s="163" t="s">
        <v>1</v>
      </c>
      <c r="BW138" s="163"/>
      <c r="BX138" s="163"/>
      <c r="BZ138" s="163"/>
      <c r="CA138" s="163" t="s">
        <v>1</v>
      </c>
      <c r="CB138" s="163"/>
      <c r="CC138" s="163"/>
    </row>
    <row r="139" spans="1:82" s="91" customFormat="1" x14ac:dyDescent="0.2">
      <c r="A139" s="76">
        <f t="shared" si="6"/>
        <v>119</v>
      </c>
      <c r="B139" s="156" t="s">
        <v>20</v>
      </c>
      <c r="C139" s="157" t="s">
        <v>22</v>
      </c>
      <c r="D139" s="158" t="s">
        <v>24</v>
      </c>
      <c r="E139" s="168"/>
      <c r="F139" s="169"/>
      <c r="G139" s="161" t="s">
        <v>165</v>
      </c>
      <c r="H139" s="161" t="s">
        <v>0</v>
      </c>
      <c r="I139" s="161"/>
      <c r="J139" s="161"/>
      <c r="K139" s="161"/>
      <c r="L139" s="161"/>
      <c r="M139" s="161" t="s">
        <v>0</v>
      </c>
      <c r="N139" s="161"/>
      <c r="O139" s="161"/>
      <c r="P139" s="161"/>
      <c r="Q139" s="161"/>
      <c r="R139" s="161" t="s">
        <v>0</v>
      </c>
      <c r="S139" s="161"/>
      <c r="T139" s="161"/>
      <c r="U139" s="161"/>
      <c r="V139" s="161"/>
      <c r="W139" s="161" t="s">
        <v>0</v>
      </c>
      <c r="X139" s="161"/>
      <c r="Y139" s="161"/>
      <c r="Z139" s="161"/>
      <c r="AA139" s="161"/>
      <c r="AB139" s="161" t="s">
        <v>0</v>
      </c>
      <c r="AC139" s="161"/>
      <c r="AD139" s="161"/>
      <c r="AE139" s="161"/>
      <c r="AF139" s="161"/>
      <c r="AG139" s="162" t="s">
        <v>0</v>
      </c>
      <c r="AH139" s="162"/>
      <c r="AI139" s="162"/>
      <c r="AJ139" s="162"/>
      <c r="AK139" s="161"/>
      <c r="AL139" s="162" t="s">
        <v>0</v>
      </c>
      <c r="AM139" s="162"/>
      <c r="AN139" s="162"/>
      <c r="AO139" s="162"/>
      <c r="AP139" s="162"/>
      <c r="AQ139" s="162" t="s">
        <v>0</v>
      </c>
      <c r="AR139" s="162"/>
      <c r="AS139" s="162"/>
      <c r="AT139" s="162"/>
      <c r="AU139" s="162"/>
      <c r="AV139" s="162" t="s">
        <v>0</v>
      </c>
      <c r="AW139" s="162"/>
      <c r="AX139" s="162"/>
      <c r="AY139" s="162"/>
      <c r="AZ139" s="162"/>
      <c r="BA139" s="163" t="s">
        <v>0</v>
      </c>
      <c r="BB139" s="163"/>
      <c r="BC139" s="163"/>
      <c r="BD139" s="163"/>
      <c r="BE139" s="170"/>
      <c r="BF139" s="163"/>
      <c r="BG139" s="163" t="s">
        <v>1</v>
      </c>
      <c r="BH139" s="163"/>
      <c r="BI139" s="163"/>
      <c r="BJ139" s="171"/>
      <c r="BK139" s="163"/>
      <c r="BL139" s="163" t="s">
        <v>1</v>
      </c>
      <c r="BM139" s="163"/>
      <c r="BN139" s="163"/>
      <c r="BO139" s="172"/>
      <c r="BP139" s="163"/>
      <c r="BQ139" s="163" t="s">
        <v>1</v>
      </c>
      <c r="BR139" s="163"/>
      <c r="BS139" s="163"/>
      <c r="BT139" s="173"/>
      <c r="BU139" s="163"/>
      <c r="BV139" s="163"/>
      <c r="BW139" s="163"/>
      <c r="BX139" s="163" t="s">
        <v>3</v>
      </c>
      <c r="BZ139" s="163"/>
      <c r="CA139" s="163" t="s">
        <v>1</v>
      </c>
      <c r="CB139" s="163"/>
      <c r="CC139" s="163"/>
    </row>
    <row r="140" spans="1:82" s="91" customFormat="1" ht="15" x14ac:dyDescent="0.2">
      <c r="A140" s="76">
        <f t="shared" si="6"/>
        <v>120</v>
      </c>
      <c r="B140" s="156" t="s">
        <v>20</v>
      </c>
      <c r="C140" s="157" t="s">
        <v>22</v>
      </c>
      <c r="D140" s="158" t="s">
        <v>26</v>
      </c>
      <c r="E140" s="168"/>
      <c r="F140" s="169"/>
      <c r="G140" s="161" t="s">
        <v>166</v>
      </c>
      <c r="H140" s="161"/>
      <c r="I140" s="161"/>
      <c r="J140" s="161"/>
      <c r="K140" s="161"/>
      <c r="L140" s="161"/>
      <c r="M140" s="161" t="s">
        <v>0</v>
      </c>
      <c r="N140" s="161"/>
      <c r="O140" s="161"/>
      <c r="P140" s="161"/>
      <c r="Q140" s="161"/>
      <c r="R140" s="161" t="s">
        <v>0</v>
      </c>
      <c r="S140" s="161"/>
      <c r="T140" s="161"/>
      <c r="U140" s="161"/>
      <c r="V140" s="161"/>
      <c r="W140" s="161" t="s">
        <v>0</v>
      </c>
      <c r="X140" s="161"/>
      <c r="Y140" s="161"/>
      <c r="Z140" s="161"/>
      <c r="AA140" s="161"/>
      <c r="AB140" s="161" t="s">
        <v>0</v>
      </c>
      <c r="AC140" s="161"/>
      <c r="AD140" s="161"/>
      <c r="AE140" s="161"/>
      <c r="AF140" s="161"/>
      <c r="AG140" s="162" t="s">
        <v>0</v>
      </c>
      <c r="AH140" s="162"/>
      <c r="AI140" s="162"/>
      <c r="AJ140" s="162"/>
      <c r="AK140" s="161"/>
      <c r="AL140" s="162"/>
      <c r="AM140" s="162" t="s">
        <v>1</v>
      </c>
      <c r="AN140" s="162"/>
      <c r="AO140" s="162"/>
      <c r="AP140" s="162"/>
      <c r="AQ140" s="162"/>
      <c r="AR140" s="162" t="s">
        <v>1</v>
      </c>
      <c r="AS140" s="162"/>
      <c r="AT140" s="162"/>
      <c r="AU140" s="162"/>
      <c r="AV140" s="162"/>
      <c r="AW140" s="162" t="s">
        <v>1</v>
      </c>
      <c r="AX140" s="162"/>
      <c r="AY140" s="162"/>
      <c r="AZ140" s="162"/>
      <c r="BA140" s="163"/>
      <c r="BB140" s="174" t="s">
        <v>1</v>
      </c>
      <c r="BC140" s="163"/>
      <c r="BD140" s="163"/>
      <c r="BE140" s="170"/>
      <c r="BF140" s="163"/>
      <c r="BG140" s="175" t="s">
        <v>1</v>
      </c>
      <c r="BH140" s="163"/>
      <c r="BI140" s="163"/>
      <c r="BJ140" s="171"/>
      <c r="BK140" s="163"/>
      <c r="BL140" s="163" t="s">
        <v>1</v>
      </c>
      <c r="BM140" s="163"/>
      <c r="BN140" s="163"/>
      <c r="BO140" s="172"/>
      <c r="BP140" s="163"/>
      <c r="BQ140" s="163" t="s">
        <v>1</v>
      </c>
      <c r="BR140" s="163"/>
      <c r="BS140" s="163"/>
      <c r="BT140" s="173"/>
      <c r="BU140" s="163"/>
      <c r="BV140" s="163" t="s">
        <v>1</v>
      </c>
      <c r="BW140" s="163"/>
      <c r="BX140" s="163"/>
      <c r="BZ140" s="163"/>
      <c r="CA140" s="163"/>
      <c r="CB140" s="163"/>
      <c r="CC140" s="163" t="s">
        <v>3</v>
      </c>
    </row>
    <row r="141" spans="1:82" s="91" customFormat="1" x14ac:dyDescent="0.2">
      <c r="A141" s="76">
        <f t="shared" si="6"/>
        <v>121</v>
      </c>
      <c r="B141" s="156" t="s">
        <v>20</v>
      </c>
      <c r="C141" s="157" t="s">
        <v>22</v>
      </c>
      <c r="D141" s="158" t="s">
        <v>28</v>
      </c>
      <c r="E141" s="168"/>
      <c r="F141" s="169"/>
      <c r="G141" s="161" t="s">
        <v>167</v>
      </c>
      <c r="H141" s="161" t="s">
        <v>0</v>
      </c>
      <c r="I141" s="161"/>
      <c r="J141" s="161"/>
      <c r="K141" s="161"/>
      <c r="L141" s="161"/>
      <c r="M141" s="161" t="s">
        <v>0</v>
      </c>
      <c r="N141" s="161"/>
      <c r="O141" s="161"/>
      <c r="P141" s="161"/>
      <c r="Q141" s="161"/>
      <c r="R141" s="161" t="s">
        <v>0</v>
      </c>
      <c r="S141" s="161"/>
      <c r="T141" s="161"/>
      <c r="U141" s="161"/>
      <c r="V141" s="161"/>
      <c r="W141" s="161" t="s">
        <v>0</v>
      </c>
      <c r="X141" s="161"/>
      <c r="Y141" s="161"/>
      <c r="Z141" s="161"/>
      <c r="AA141" s="161"/>
      <c r="AB141" s="161" t="s">
        <v>0</v>
      </c>
      <c r="AC141" s="161"/>
      <c r="AD141" s="161"/>
      <c r="AE141" s="161"/>
      <c r="AF141" s="161"/>
      <c r="AG141" s="162" t="s">
        <v>0</v>
      </c>
      <c r="AH141" s="162"/>
      <c r="AI141" s="162"/>
      <c r="AJ141" s="162"/>
      <c r="AK141" s="161"/>
      <c r="AL141" s="162" t="s">
        <v>0</v>
      </c>
      <c r="AM141" s="162"/>
      <c r="AN141" s="162"/>
      <c r="AO141" s="162"/>
      <c r="AP141" s="162"/>
      <c r="AQ141" s="162" t="s">
        <v>0</v>
      </c>
      <c r="AR141" s="162"/>
      <c r="AS141" s="162"/>
      <c r="AT141" s="162"/>
      <c r="AU141" s="162"/>
      <c r="AV141" s="162" t="s">
        <v>0</v>
      </c>
      <c r="AW141" s="162"/>
      <c r="AX141" s="162"/>
      <c r="AY141" s="162"/>
      <c r="AZ141" s="162"/>
      <c r="BA141" s="163"/>
      <c r="BB141" s="163" t="s">
        <v>1</v>
      </c>
      <c r="BC141" s="163"/>
      <c r="BD141" s="163"/>
      <c r="BE141" s="170"/>
      <c r="BF141" s="163"/>
      <c r="BG141" s="163" t="s">
        <v>1</v>
      </c>
      <c r="BH141" s="163"/>
      <c r="BI141" s="163"/>
      <c r="BJ141" s="171"/>
      <c r="BK141" s="163"/>
      <c r="BL141" s="163" t="s">
        <v>1</v>
      </c>
      <c r="BM141" s="163"/>
      <c r="BN141" s="163"/>
      <c r="BO141" s="172"/>
      <c r="BP141" s="163"/>
      <c r="BQ141" s="163" t="s">
        <v>1</v>
      </c>
      <c r="BR141" s="163"/>
      <c r="BS141" s="163"/>
      <c r="BT141" s="173"/>
      <c r="BU141" s="163"/>
      <c r="BV141" s="163" t="s">
        <v>1</v>
      </c>
      <c r="BW141" s="163"/>
      <c r="BX141" s="163"/>
      <c r="BZ141" s="163"/>
      <c r="CA141" s="163" t="s">
        <v>1</v>
      </c>
      <c r="CB141" s="163"/>
      <c r="CC141" s="163"/>
    </row>
    <row r="142" spans="1:82" s="91" customFormat="1" ht="15" x14ac:dyDescent="0.2">
      <c r="A142" s="76">
        <f t="shared" si="6"/>
        <v>122</v>
      </c>
      <c r="B142" s="156" t="s">
        <v>20</v>
      </c>
      <c r="C142" s="157" t="s">
        <v>22</v>
      </c>
      <c r="D142" s="158" t="s">
        <v>30</v>
      </c>
      <c r="E142" s="168"/>
      <c r="F142" s="169"/>
      <c r="G142" s="161" t="s">
        <v>168</v>
      </c>
      <c r="H142" s="161" t="s">
        <v>0</v>
      </c>
      <c r="I142" s="161"/>
      <c r="J142" s="161"/>
      <c r="K142" s="161"/>
      <c r="L142" s="161"/>
      <c r="M142" s="161" t="s">
        <v>0</v>
      </c>
      <c r="N142" s="161"/>
      <c r="O142" s="161"/>
      <c r="P142" s="161"/>
      <c r="Q142" s="161"/>
      <c r="R142" s="161" t="s">
        <v>0</v>
      </c>
      <c r="S142" s="161"/>
      <c r="T142" s="161"/>
      <c r="U142" s="161"/>
      <c r="V142" s="161"/>
      <c r="W142" s="161" t="s">
        <v>0</v>
      </c>
      <c r="X142" s="161"/>
      <c r="Y142" s="161"/>
      <c r="Z142" s="161"/>
      <c r="AA142" s="161"/>
      <c r="AB142" s="161" t="s">
        <v>0</v>
      </c>
      <c r="AC142" s="161"/>
      <c r="AD142" s="161"/>
      <c r="AE142" s="161"/>
      <c r="AF142" s="161"/>
      <c r="AG142" s="162" t="s">
        <v>0</v>
      </c>
      <c r="AH142" s="162"/>
      <c r="AI142" s="162"/>
      <c r="AJ142" s="162"/>
      <c r="AK142" s="161"/>
      <c r="AL142" s="162" t="s">
        <v>0</v>
      </c>
      <c r="AM142" s="162"/>
      <c r="AN142" s="162"/>
      <c r="AO142" s="162"/>
      <c r="AP142" s="162"/>
      <c r="AQ142" s="162"/>
      <c r="AR142" s="162" t="s">
        <v>1</v>
      </c>
      <c r="AS142" s="162"/>
      <c r="AT142" s="162"/>
      <c r="AU142" s="162"/>
      <c r="AV142" s="162"/>
      <c r="AW142" s="162" t="s">
        <v>1</v>
      </c>
      <c r="AX142" s="162"/>
      <c r="AY142" s="162"/>
      <c r="AZ142" s="162"/>
      <c r="BA142" s="163"/>
      <c r="BB142" s="174" t="s">
        <v>1</v>
      </c>
      <c r="BC142" s="163"/>
      <c r="BD142" s="163"/>
      <c r="BE142" s="170"/>
      <c r="BF142" s="163"/>
      <c r="BG142" s="175" t="s">
        <v>1</v>
      </c>
      <c r="BH142" s="163"/>
      <c r="BI142" s="163"/>
      <c r="BJ142" s="171"/>
      <c r="BK142" s="163"/>
      <c r="BL142" s="163" t="s">
        <v>1</v>
      </c>
      <c r="BM142" s="163"/>
      <c r="BN142" s="163"/>
      <c r="BO142" s="172"/>
      <c r="BP142" s="163"/>
      <c r="BQ142" s="163" t="s">
        <v>1</v>
      </c>
      <c r="BR142" s="163"/>
      <c r="BS142" s="163"/>
      <c r="BT142" s="173"/>
      <c r="BU142" s="163"/>
      <c r="BV142" s="163" t="s">
        <v>1</v>
      </c>
      <c r="BW142" s="163"/>
      <c r="BX142" s="163"/>
      <c r="BZ142" s="163"/>
      <c r="CA142" s="163" t="s">
        <v>1</v>
      </c>
      <c r="CB142" s="163"/>
      <c r="CC142" s="163"/>
    </row>
    <row r="143" spans="1:82" s="91" customFormat="1" x14ac:dyDescent="0.2">
      <c r="A143" s="76">
        <f t="shared" si="6"/>
        <v>123</v>
      </c>
      <c r="B143" s="156" t="s">
        <v>20</v>
      </c>
      <c r="C143" s="157" t="s">
        <v>22</v>
      </c>
      <c r="D143" s="158" t="s">
        <v>32</v>
      </c>
      <c r="E143" s="168"/>
      <c r="F143" s="169"/>
      <c r="G143" s="161" t="s">
        <v>169</v>
      </c>
      <c r="H143" s="161" t="s">
        <v>0</v>
      </c>
      <c r="I143" s="161"/>
      <c r="J143" s="161"/>
      <c r="K143" s="161"/>
      <c r="L143" s="161"/>
      <c r="M143" s="161" t="s">
        <v>0</v>
      </c>
      <c r="N143" s="161"/>
      <c r="O143" s="161"/>
      <c r="P143" s="161"/>
      <c r="Q143" s="161"/>
      <c r="R143" s="161" t="s">
        <v>0</v>
      </c>
      <c r="S143" s="161"/>
      <c r="T143" s="161"/>
      <c r="U143" s="161"/>
      <c r="V143" s="161"/>
      <c r="W143" s="161" t="s">
        <v>0</v>
      </c>
      <c r="X143" s="161"/>
      <c r="Y143" s="161"/>
      <c r="Z143" s="161"/>
      <c r="AA143" s="161"/>
      <c r="AB143" s="161" t="s">
        <v>0</v>
      </c>
      <c r="AC143" s="161"/>
      <c r="AD143" s="161"/>
      <c r="AE143" s="161"/>
      <c r="AF143" s="161"/>
      <c r="AG143" s="162" t="s">
        <v>0</v>
      </c>
      <c r="AH143" s="162"/>
      <c r="AI143" s="162"/>
      <c r="AJ143" s="162"/>
      <c r="AK143" s="161"/>
      <c r="AL143" s="162" t="s">
        <v>0</v>
      </c>
      <c r="AM143" s="162"/>
      <c r="AN143" s="162"/>
      <c r="AO143" s="162"/>
      <c r="AP143" s="162"/>
      <c r="AQ143" s="162" t="s">
        <v>0</v>
      </c>
      <c r="AR143" s="162"/>
      <c r="AS143" s="162"/>
      <c r="AT143" s="162"/>
      <c r="AU143" s="162"/>
      <c r="AV143" s="162" t="s">
        <v>0</v>
      </c>
      <c r="AW143" s="162"/>
      <c r="AX143" s="162"/>
      <c r="AY143" s="162"/>
      <c r="AZ143" s="162"/>
      <c r="BA143" s="163"/>
      <c r="BB143" s="163" t="s">
        <v>1</v>
      </c>
      <c r="BC143" s="163"/>
      <c r="BD143" s="163"/>
      <c r="BE143" s="170"/>
      <c r="BF143" s="163"/>
      <c r="BG143" s="163"/>
      <c r="BH143" s="163" t="s">
        <v>2</v>
      </c>
      <c r="BI143" s="163"/>
      <c r="BJ143" s="171"/>
      <c r="BK143" s="163"/>
      <c r="BL143" s="163"/>
      <c r="BM143" s="163"/>
      <c r="BN143" s="163" t="s">
        <v>3</v>
      </c>
      <c r="BO143" s="172"/>
      <c r="BP143" s="163"/>
      <c r="BQ143" s="163" t="s">
        <v>1</v>
      </c>
      <c r="BR143" s="163"/>
      <c r="BS143" s="163"/>
      <c r="BT143" s="173"/>
      <c r="BU143" s="163"/>
      <c r="BV143" s="163" t="s">
        <v>1</v>
      </c>
      <c r="BW143" s="163"/>
      <c r="BX143" s="163"/>
      <c r="BZ143" s="163"/>
      <c r="CA143" s="163"/>
      <c r="CB143" s="163"/>
      <c r="CC143" s="163" t="s">
        <v>3</v>
      </c>
    </row>
    <row r="144" spans="1:82" s="91" customFormat="1" x14ac:dyDescent="0.2">
      <c r="A144" s="76">
        <f t="shared" si="6"/>
        <v>124</v>
      </c>
      <c r="B144" s="156" t="s">
        <v>20</v>
      </c>
      <c r="C144" s="157" t="s">
        <v>22</v>
      </c>
      <c r="D144" s="158" t="s">
        <v>34</v>
      </c>
      <c r="E144" s="168"/>
      <c r="F144" s="169"/>
      <c r="G144" s="161" t="s">
        <v>170</v>
      </c>
      <c r="H144" s="161" t="s">
        <v>0</v>
      </c>
      <c r="I144" s="161"/>
      <c r="J144" s="161" t="s">
        <v>657</v>
      </c>
      <c r="K144" s="161"/>
      <c r="L144" s="161"/>
      <c r="M144" s="161" t="s">
        <v>0</v>
      </c>
      <c r="N144" s="161"/>
      <c r="O144" s="161"/>
      <c r="P144" s="161"/>
      <c r="Q144" s="161"/>
      <c r="R144" s="161" t="s">
        <v>0</v>
      </c>
      <c r="S144" s="161"/>
      <c r="T144" s="161"/>
      <c r="U144" s="161"/>
      <c r="V144" s="161"/>
      <c r="W144" s="161" t="s">
        <v>0</v>
      </c>
      <c r="X144" s="161"/>
      <c r="Y144" s="161"/>
      <c r="Z144" s="161"/>
      <c r="AA144" s="161"/>
      <c r="AB144" s="161"/>
      <c r="AC144" s="161" t="s">
        <v>1</v>
      </c>
      <c r="AD144" s="161"/>
      <c r="AE144" s="161"/>
      <c r="AF144" s="161"/>
      <c r="AG144" s="162" t="s">
        <v>0</v>
      </c>
      <c r="AH144" s="162"/>
      <c r="AI144" s="162"/>
      <c r="AJ144" s="162"/>
      <c r="AK144" s="161"/>
      <c r="AL144" s="162"/>
      <c r="AM144" s="162" t="s">
        <v>1</v>
      </c>
      <c r="AN144" s="162"/>
      <c r="AO144" s="162"/>
      <c r="AP144" s="162"/>
      <c r="AQ144" s="162"/>
      <c r="AR144" s="162" t="s">
        <v>1</v>
      </c>
      <c r="AS144" s="162"/>
      <c r="AT144" s="162"/>
      <c r="AU144" s="162"/>
      <c r="AV144" s="162"/>
      <c r="AW144" s="162" t="s">
        <v>1</v>
      </c>
      <c r="AX144" s="162"/>
      <c r="AY144" s="162"/>
      <c r="AZ144" s="162"/>
      <c r="BA144" s="163"/>
      <c r="BB144" s="163" t="s">
        <v>1</v>
      </c>
      <c r="BC144" s="163"/>
      <c r="BD144" s="163"/>
      <c r="BE144" s="170"/>
      <c r="BF144" s="163"/>
      <c r="BG144" s="163" t="s">
        <v>1</v>
      </c>
      <c r="BH144" s="163"/>
      <c r="BI144" s="163"/>
      <c r="BJ144" s="171"/>
      <c r="BK144" s="163"/>
      <c r="BL144" s="163" t="s">
        <v>1</v>
      </c>
      <c r="BM144" s="163"/>
      <c r="BN144" s="163"/>
      <c r="BO144" s="172"/>
      <c r="BP144" s="163"/>
      <c r="BQ144" s="163" t="s">
        <v>1</v>
      </c>
      <c r="BR144" s="163"/>
      <c r="BS144" s="163"/>
      <c r="BT144" s="173"/>
      <c r="BU144" s="163"/>
      <c r="BV144" s="163" t="s">
        <v>1</v>
      </c>
      <c r="BW144" s="163"/>
      <c r="BX144" s="163"/>
      <c r="BZ144" s="163"/>
      <c r="CA144" s="163" t="s">
        <v>1</v>
      </c>
      <c r="CB144" s="163"/>
      <c r="CC144" s="163"/>
    </row>
    <row r="145" spans="1:82" s="91" customFormat="1" ht="15" x14ac:dyDescent="0.2">
      <c r="A145" s="76">
        <f t="shared" si="6"/>
        <v>125</v>
      </c>
      <c r="B145" s="156" t="s">
        <v>20</v>
      </c>
      <c r="C145" s="157" t="s">
        <v>22</v>
      </c>
      <c r="D145" s="158" t="s">
        <v>36</v>
      </c>
      <c r="E145" s="168"/>
      <c r="F145" s="169"/>
      <c r="G145" s="161" t="s">
        <v>171</v>
      </c>
      <c r="H145" s="161" t="s">
        <v>0</v>
      </c>
      <c r="I145" s="161"/>
      <c r="J145" s="161"/>
      <c r="K145" s="161"/>
      <c r="L145" s="161"/>
      <c r="M145" s="161" t="s">
        <v>0</v>
      </c>
      <c r="N145" s="161"/>
      <c r="O145" s="161"/>
      <c r="P145" s="161"/>
      <c r="Q145" s="161"/>
      <c r="R145" s="161" t="s">
        <v>0</v>
      </c>
      <c r="S145" s="161"/>
      <c r="T145" s="161"/>
      <c r="U145" s="161"/>
      <c r="V145" s="161"/>
      <c r="W145" s="161" t="s">
        <v>0</v>
      </c>
      <c r="X145" s="161"/>
      <c r="Y145" s="161"/>
      <c r="Z145" s="161"/>
      <c r="AA145" s="161"/>
      <c r="AB145" s="161" t="s">
        <v>0</v>
      </c>
      <c r="AC145" s="161"/>
      <c r="AD145" s="161"/>
      <c r="AE145" s="161"/>
      <c r="AF145" s="161"/>
      <c r="AG145" s="162" t="s">
        <v>0</v>
      </c>
      <c r="AH145" s="162"/>
      <c r="AI145" s="162"/>
      <c r="AJ145" s="162"/>
      <c r="AK145" s="161"/>
      <c r="AL145" s="162" t="s">
        <v>0</v>
      </c>
      <c r="AM145" s="162"/>
      <c r="AN145" s="162"/>
      <c r="AO145" s="162"/>
      <c r="AP145" s="162"/>
      <c r="AQ145" s="162" t="s">
        <v>0</v>
      </c>
      <c r="AR145" s="162"/>
      <c r="AS145" s="162"/>
      <c r="AT145" s="162"/>
      <c r="AU145" s="162"/>
      <c r="AV145" s="162"/>
      <c r="AW145" s="162" t="s">
        <v>1</v>
      </c>
      <c r="AX145" s="162"/>
      <c r="AY145" s="162"/>
      <c r="AZ145" s="162"/>
      <c r="BA145" s="163"/>
      <c r="BB145" s="174" t="s">
        <v>1</v>
      </c>
      <c r="BC145" s="163"/>
      <c r="BD145" s="163"/>
      <c r="BE145" s="170"/>
      <c r="BF145" s="163"/>
      <c r="BG145" s="175" t="s">
        <v>1</v>
      </c>
      <c r="BH145" s="163"/>
      <c r="BI145" s="163"/>
      <c r="BJ145" s="171"/>
      <c r="BK145" s="163"/>
      <c r="BL145" s="163" t="s">
        <v>1</v>
      </c>
      <c r="BM145" s="163"/>
      <c r="BN145" s="163"/>
      <c r="BO145" s="172"/>
      <c r="BP145" s="163"/>
      <c r="BQ145" s="163" t="s">
        <v>1</v>
      </c>
      <c r="BR145" s="163"/>
      <c r="BS145" s="163"/>
      <c r="BT145" s="173"/>
      <c r="BU145" s="163"/>
      <c r="BV145" s="163" t="s">
        <v>1</v>
      </c>
      <c r="BW145" s="163"/>
      <c r="BX145" s="163"/>
      <c r="BZ145" s="163"/>
      <c r="CA145" s="163" t="s">
        <v>1</v>
      </c>
      <c r="CB145" s="163"/>
      <c r="CC145" s="163"/>
    </row>
    <row r="146" spans="1:82" s="91" customFormat="1" ht="15" x14ac:dyDescent="0.2">
      <c r="A146" s="76">
        <f t="shared" si="6"/>
        <v>126</v>
      </c>
      <c r="B146" s="156" t="s">
        <v>20</v>
      </c>
      <c r="C146" s="157" t="s">
        <v>22</v>
      </c>
      <c r="D146" s="158" t="s">
        <v>38</v>
      </c>
      <c r="E146" s="168"/>
      <c r="F146" s="169"/>
      <c r="G146" s="161" t="s">
        <v>172</v>
      </c>
      <c r="H146" s="161" t="s">
        <v>0</v>
      </c>
      <c r="I146" s="161"/>
      <c r="J146" s="161"/>
      <c r="K146" s="161"/>
      <c r="L146" s="161"/>
      <c r="M146" s="161" t="s">
        <v>0</v>
      </c>
      <c r="N146" s="161"/>
      <c r="O146" s="161"/>
      <c r="P146" s="161"/>
      <c r="Q146" s="161"/>
      <c r="R146" s="161" t="s">
        <v>0</v>
      </c>
      <c r="S146" s="161"/>
      <c r="T146" s="161"/>
      <c r="U146" s="161"/>
      <c r="V146" s="161"/>
      <c r="W146" s="161" t="s">
        <v>0</v>
      </c>
      <c r="X146" s="161"/>
      <c r="Y146" s="161"/>
      <c r="Z146" s="161"/>
      <c r="AA146" s="161"/>
      <c r="AB146" s="161" t="s">
        <v>0</v>
      </c>
      <c r="AC146" s="161"/>
      <c r="AD146" s="161"/>
      <c r="AE146" s="161"/>
      <c r="AF146" s="161"/>
      <c r="AG146" s="162" t="s">
        <v>0</v>
      </c>
      <c r="AH146" s="162"/>
      <c r="AI146" s="162"/>
      <c r="AJ146" s="162"/>
      <c r="AK146" s="161"/>
      <c r="AL146" s="162"/>
      <c r="AM146" s="162" t="s">
        <v>1</v>
      </c>
      <c r="AN146" s="162"/>
      <c r="AO146" s="162"/>
      <c r="AP146" s="162"/>
      <c r="AQ146" s="162"/>
      <c r="AR146" s="162" t="s">
        <v>1</v>
      </c>
      <c r="AS146" s="162"/>
      <c r="AT146" s="162"/>
      <c r="AU146" s="162"/>
      <c r="AV146" s="162"/>
      <c r="AW146" s="162" t="s">
        <v>1</v>
      </c>
      <c r="AX146" s="162"/>
      <c r="AY146" s="162"/>
      <c r="AZ146" s="162"/>
      <c r="BA146" s="163"/>
      <c r="BB146" s="174" t="s">
        <v>1</v>
      </c>
      <c r="BC146" s="163"/>
      <c r="BD146" s="163"/>
      <c r="BE146" s="170"/>
      <c r="BF146" s="163"/>
      <c r="BG146" s="175" t="s">
        <v>1</v>
      </c>
      <c r="BH146" s="163"/>
      <c r="BI146" s="163"/>
      <c r="BJ146" s="171"/>
      <c r="BK146" s="163"/>
      <c r="BL146" s="163" t="s">
        <v>1</v>
      </c>
      <c r="BM146" s="163"/>
      <c r="BN146" s="163"/>
      <c r="BO146" s="172"/>
      <c r="BP146" s="163"/>
      <c r="BQ146" s="163" t="s">
        <v>1</v>
      </c>
      <c r="BR146" s="163"/>
      <c r="BS146" s="163"/>
      <c r="BT146" s="173"/>
      <c r="BU146" s="163"/>
      <c r="BV146" s="163" t="s">
        <v>1</v>
      </c>
      <c r="BW146" s="163"/>
      <c r="BX146" s="163"/>
      <c r="BZ146" s="163"/>
      <c r="CA146" s="163"/>
      <c r="CB146" s="163"/>
      <c r="CC146" s="163" t="s">
        <v>3</v>
      </c>
    </row>
    <row r="147" spans="1:82" s="91" customFormat="1" x14ac:dyDescent="0.2">
      <c r="A147" s="76">
        <f t="shared" si="6"/>
        <v>127</v>
      </c>
      <c r="B147" s="188" t="s">
        <v>20</v>
      </c>
      <c r="C147" s="189" t="s">
        <v>22</v>
      </c>
      <c r="D147" s="190" t="s">
        <v>40</v>
      </c>
      <c r="E147" s="191"/>
      <c r="F147" s="192"/>
      <c r="G147" s="193" t="s">
        <v>173</v>
      </c>
      <c r="H147" s="193" t="s">
        <v>0</v>
      </c>
      <c r="I147" s="193"/>
      <c r="J147" s="193"/>
      <c r="K147" s="193"/>
      <c r="L147" s="193"/>
      <c r="M147" s="193" t="s">
        <v>0</v>
      </c>
      <c r="N147" s="193"/>
      <c r="O147" s="193"/>
      <c r="P147" s="193"/>
      <c r="Q147" s="193"/>
      <c r="R147" s="193" t="s">
        <v>0</v>
      </c>
      <c r="S147" s="193"/>
      <c r="T147" s="193"/>
      <c r="U147" s="193"/>
      <c r="V147" s="193"/>
      <c r="W147" s="193" t="s">
        <v>0</v>
      </c>
      <c r="X147" s="193"/>
      <c r="Y147" s="193"/>
      <c r="Z147" s="193"/>
      <c r="AA147" s="193"/>
      <c r="AB147" s="193"/>
      <c r="AC147" s="193" t="s">
        <v>1</v>
      </c>
      <c r="AD147" s="193"/>
      <c r="AE147" s="193"/>
      <c r="AF147" s="193"/>
      <c r="AG147" s="194"/>
      <c r="AH147" s="194" t="s">
        <v>1</v>
      </c>
      <c r="AI147" s="194"/>
      <c r="AJ147" s="194"/>
      <c r="AK147" s="193"/>
      <c r="AL147" s="194"/>
      <c r="AM147" s="194" t="s">
        <v>1</v>
      </c>
      <c r="AN147" s="194"/>
      <c r="AO147" s="194"/>
      <c r="AP147" s="194"/>
      <c r="AQ147" s="194"/>
      <c r="AR147" s="194"/>
      <c r="AS147" s="194"/>
      <c r="AT147" s="194" t="s">
        <v>3</v>
      </c>
      <c r="AU147" s="194"/>
      <c r="AV147" s="162"/>
      <c r="AW147" s="162" t="s">
        <v>1</v>
      </c>
      <c r="AX147" s="162"/>
      <c r="AY147" s="162"/>
      <c r="AZ147" s="162"/>
      <c r="BA147" s="163"/>
      <c r="BB147" s="163" t="s">
        <v>1</v>
      </c>
      <c r="BC147" s="163"/>
      <c r="BD147" s="163"/>
      <c r="BE147" s="170"/>
      <c r="BF147" s="163"/>
      <c r="BG147" s="163"/>
      <c r="BH147" s="163" t="s">
        <v>2</v>
      </c>
      <c r="BI147" s="163"/>
      <c r="BJ147" s="171"/>
      <c r="BK147" s="163"/>
      <c r="BL147" s="163" t="s">
        <v>1</v>
      </c>
      <c r="BM147" s="163"/>
      <c r="BN147" s="163"/>
      <c r="BO147" s="172"/>
      <c r="BP147" s="163"/>
      <c r="BQ147" s="163"/>
      <c r="BR147" s="163"/>
      <c r="BS147" s="163"/>
      <c r="BT147" s="173"/>
      <c r="BU147" s="163"/>
      <c r="BV147" s="163"/>
      <c r="BW147" s="163"/>
      <c r="BX147" s="163"/>
      <c r="BZ147" s="163"/>
      <c r="CA147" s="163"/>
      <c r="CB147" s="163"/>
      <c r="CC147" s="163"/>
    </row>
    <row r="148" spans="1:82" s="91" customFormat="1" x14ac:dyDescent="0.2">
      <c r="A148" s="76">
        <f t="shared" si="6"/>
        <v>128</v>
      </c>
      <c r="B148" s="188" t="s">
        <v>20</v>
      </c>
      <c r="C148" s="189"/>
      <c r="D148" s="190">
        <v>17</v>
      </c>
      <c r="E148" s="191"/>
      <c r="F148" s="192"/>
      <c r="G148" s="193" t="s">
        <v>671</v>
      </c>
      <c r="H148" s="193"/>
      <c r="I148" s="193"/>
      <c r="J148" s="193"/>
      <c r="K148" s="193"/>
      <c r="L148" s="193"/>
      <c r="M148" s="193" t="s">
        <v>0</v>
      </c>
      <c r="N148" s="193"/>
      <c r="O148" s="193"/>
      <c r="P148" s="193"/>
      <c r="Q148" s="193"/>
      <c r="R148" s="193"/>
      <c r="S148" s="193" t="s">
        <v>1</v>
      </c>
      <c r="T148" s="193"/>
      <c r="U148" s="193"/>
      <c r="V148" s="193"/>
      <c r="W148" s="193" t="s">
        <v>0</v>
      </c>
      <c r="X148" s="193"/>
      <c r="Y148" s="193"/>
      <c r="Z148" s="193"/>
      <c r="AA148" s="193"/>
      <c r="AB148" s="193"/>
      <c r="AC148" s="193" t="s">
        <v>1</v>
      </c>
      <c r="AD148" s="193"/>
      <c r="AE148" s="193"/>
      <c r="AF148" s="193"/>
      <c r="AG148" s="194"/>
      <c r="AH148" s="194"/>
      <c r="AI148" s="194"/>
      <c r="AJ148" s="194" t="s">
        <v>3</v>
      </c>
      <c r="AK148" s="193"/>
      <c r="AL148" s="194"/>
      <c r="AM148" s="194"/>
      <c r="AN148" s="194"/>
      <c r="AO148" s="194"/>
      <c r="AP148" s="194"/>
      <c r="AQ148" s="194"/>
      <c r="AR148" s="194"/>
      <c r="AS148" s="194"/>
      <c r="AT148" s="194"/>
      <c r="AU148" s="194"/>
      <c r="AV148" s="162"/>
      <c r="AW148" s="162"/>
      <c r="AX148" s="162"/>
      <c r="AY148" s="162"/>
      <c r="AZ148" s="186"/>
      <c r="BA148" s="163"/>
      <c r="BB148" s="163"/>
      <c r="BC148" s="163"/>
      <c r="BD148" s="163"/>
      <c r="BE148" s="170"/>
      <c r="BF148" s="163"/>
      <c r="BG148" s="163"/>
      <c r="BH148" s="163"/>
      <c r="BI148" s="163"/>
      <c r="BJ148" s="171"/>
      <c r="BK148" s="163"/>
      <c r="BL148" s="163"/>
      <c r="BM148" s="163"/>
      <c r="BN148" s="163"/>
      <c r="BO148" s="172"/>
      <c r="BP148" s="163"/>
      <c r="BQ148" s="163"/>
      <c r="BR148" s="163"/>
      <c r="BS148" s="163"/>
      <c r="BT148" s="173"/>
      <c r="BU148" s="163"/>
      <c r="BV148" s="163"/>
      <c r="BW148" s="163"/>
      <c r="BX148" s="163"/>
      <c r="BZ148" s="163"/>
      <c r="CA148" s="163"/>
      <c r="CB148" s="163"/>
      <c r="CC148" s="163"/>
    </row>
    <row r="149" spans="1:82" s="91" customFormat="1" x14ac:dyDescent="0.2">
      <c r="A149" s="76">
        <f t="shared" si="6"/>
        <v>129</v>
      </c>
      <c r="B149" s="188" t="s">
        <v>20</v>
      </c>
      <c r="C149" s="189"/>
      <c r="D149" s="190">
        <v>18</v>
      </c>
      <c r="E149" s="191"/>
      <c r="F149" s="192"/>
      <c r="G149" s="193" t="s">
        <v>672</v>
      </c>
      <c r="H149" s="193"/>
      <c r="I149" s="193"/>
      <c r="J149" s="193"/>
      <c r="K149" s="193"/>
      <c r="L149" s="193"/>
      <c r="M149" s="193" t="s">
        <v>0</v>
      </c>
      <c r="N149" s="193"/>
      <c r="O149" s="193"/>
      <c r="P149" s="193"/>
      <c r="Q149" s="193"/>
      <c r="R149" s="193" t="s">
        <v>0</v>
      </c>
      <c r="S149" s="193"/>
      <c r="T149" s="193"/>
      <c r="U149" s="193"/>
      <c r="V149" s="193"/>
      <c r="W149" s="193"/>
      <c r="X149" s="193" t="s">
        <v>1</v>
      </c>
      <c r="Y149" s="193"/>
      <c r="Z149" s="193"/>
      <c r="AA149" s="193"/>
      <c r="AB149" s="193"/>
      <c r="AC149" s="193" t="s">
        <v>1</v>
      </c>
      <c r="AD149" s="193"/>
      <c r="AE149" s="193"/>
      <c r="AF149" s="193"/>
      <c r="AG149" s="194"/>
      <c r="AH149" s="194"/>
      <c r="AI149" s="194"/>
      <c r="AJ149" s="194" t="s">
        <v>3</v>
      </c>
      <c r="AK149" s="193"/>
      <c r="AL149" s="194"/>
      <c r="AM149" s="194"/>
      <c r="AN149" s="194"/>
      <c r="AO149" s="194"/>
      <c r="AP149" s="194"/>
      <c r="AQ149" s="194"/>
      <c r="AR149" s="194"/>
      <c r="AS149" s="194"/>
      <c r="AT149" s="194"/>
      <c r="AU149" s="194"/>
      <c r="AV149" s="162"/>
      <c r="AW149" s="162"/>
      <c r="AX149" s="162"/>
      <c r="AY149" s="162"/>
      <c r="AZ149" s="186"/>
      <c r="BA149" s="163"/>
      <c r="BB149" s="163"/>
      <c r="BC149" s="163"/>
      <c r="BD149" s="163"/>
      <c r="BE149" s="170"/>
      <c r="BF149" s="163"/>
      <c r="BG149" s="163"/>
      <c r="BH149" s="163"/>
      <c r="BI149" s="163"/>
      <c r="BJ149" s="171"/>
      <c r="BK149" s="163"/>
      <c r="BL149" s="163"/>
      <c r="BM149" s="163"/>
      <c r="BN149" s="163"/>
      <c r="BO149" s="172"/>
      <c r="BP149" s="163"/>
      <c r="BQ149" s="163"/>
      <c r="BR149" s="163"/>
      <c r="BS149" s="163"/>
      <c r="BT149" s="173"/>
      <c r="BU149" s="163"/>
      <c r="BV149" s="163"/>
      <c r="BW149" s="163"/>
      <c r="BX149" s="163"/>
      <c r="BZ149" s="163"/>
      <c r="CA149" s="163"/>
      <c r="CB149" s="163"/>
      <c r="CC149" s="163"/>
    </row>
    <row r="150" spans="1:82" s="91" customFormat="1" x14ac:dyDescent="0.2">
      <c r="A150" s="76"/>
      <c r="B150" s="188"/>
      <c r="C150" s="189"/>
      <c r="D150" s="190"/>
      <c r="E150" s="191"/>
      <c r="F150" s="192"/>
      <c r="G150" s="193"/>
      <c r="H150" s="193"/>
      <c r="I150" s="193"/>
      <c r="J150" s="193"/>
      <c r="K150" s="193"/>
      <c r="L150" s="193"/>
      <c r="M150" s="193"/>
      <c r="N150" s="193"/>
      <c r="O150" s="193"/>
      <c r="P150" s="193"/>
      <c r="Q150" s="193"/>
      <c r="R150" s="193"/>
      <c r="S150" s="193"/>
      <c r="T150" s="193"/>
      <c r="U150" s="193"/>
      <c r="V150" s="193"/>
      <c r="W150" s="193"/>
      <c r="X150" s="193"/>
      <c r="Y150" s="193"/>
      <c r="Z150" s="193"/>
      <c r="AA150" s="193"/>
      <c r="AB150" s="193"/>
      <c r="AC150" s="193"/>
      <c r="AD150" s="193"/>
      <c r="AE150" s="193"/>
      <c r="AF150" s="193"/>
      <c r="AG150" s="194"/>
      <c r="AH150" s="194"/>
      <c r="AI150" s="194"/>
      <c r="AJ150" s="194"/>
      <c r="AK150" s="193"/>
      <c r="AL150" s="194"/>
      <c r="AM150" s="194"/>
      <c r="AN150" s="194"/>
      <c r="AO150" s="194"/>
      <c r="AP150" s="194"/>
      <c r="AQ150" s="194"/>
      <c r="AR150" s="194"/>
      <c r="AS150" s="194"/>
      <c r="AT150" s="194"/>
      <c r="AU150" s="194"/>
      <c r="AV150" s="162"/>
      <c r="AW150" s="162"/>
      <c r="AX150" s="162"/>
      <c r="AY150" s="162"/>
      <c r="AZ150" s="186"/>
      <c r="BA150" s="163"/>
      <c r="BB150" s="163"/>
      <c r="BC150" s="163"/>
      <c r="BD150" s="163"/>
      <c r="BE150" s="170"/>
      <c r="BF150" s="163"/>
      <c r="BG150" s="163"/>
      <c r="BH150" s="163"/>
      <c r="BI150" s="163"/>
      <c r="BJ150" s="171"/>
      <c r="BK150" s="163"/>
      <c r="BL150" s="163"/>
      <c r="BM150" s="163"/>
      <c r="BN150" s="163"/>
      <c r="BO150" s="172"/>
      <c r="BP150" s="163"/>
      <c r="BQ150" s="163"/>
      <c r="BR150" s="163"/>
      <c r="BS150" s="163"/>
      <c r="BT150" s="173"/>
      <c r="BU150" s="163"/>
      <c r="BV150" s="163"/>
      <c r="BW150" s="163"/>
      <c r="BX150" s="163"/>
      <c r="BZ150" s="163"/>
      <c r="CA150" s="163"/>
      <c r="CB150" s="163"/>
      <c r="CC150" s="163"/>
    </row>
    <row r="151" spans="1:82" s="59" customFormat="1" x14ac:dyDescent="0.25">
      <c r="B151" s="195" t="s">
        <v>20</v>
      </c>
      <c r="C151" s="196" t="s">
        <v>24</v>
      </c>
      <c r="D151" s="197"/>
      <c r="E151" s="198"/>
      <c r="F151" s="199" t="s">
        <v>699</v>
      </c>
      <c r="G151" s="200"/>
      <c r="H151" s="201">
        <f>COUNTIF(H152:H159,"WTP")</f>
        <v>7</v>
      </c>
      <c r="I151" s="201">
        <f>COUNTIF(I152:I159,"WDP")</f>
        <v>1</v>
      </c>
      <c r="J151" s="201">
        <f>COUNTIF(J152:J159,"TW")</f>
        <v>0</v>
      </c>
      <c r="K151" s="201">
        <f>COUNTIF(K152:K159,"TMP")</f>
        <v>0</v>
      </c>
      <c r="L151" s="197">
        <f>SUM(H151:K151)</f>
        <v>8</v>
      </c>
      <c r="M151" s="201">
        <f>COUNTIF(M152:M159,"WTP")</f>
        <v>4</v>
      </c>
      <c r="N151" s="201">
        <f>COUNTIF(N152:N159,"WDP")</f>
        <v>4</v>
      </c>
      <c r="O151" s="201">
        <f>COUNTIF(O152:O159,"TW")</f>
        <v>0</v>
      </c>
      <c r="P151" s="201">
        <f>COUNTIF(P152:P159,"TMP")</f>
        <v>0</v>
      </c>
      <c r="Q151" s="197">
        <f>SUM(M151:P151)</f>
        <v>8</v>
      </c>
      <c r="R151" s="201">
        <f>COUNTIF(R152:R159,"WTP")</f>
        <v>4</v>
      </c>
      <c r="S151" s="201">
        <f>COUNTIF(S152:S159,"WDP")</f>
        <v>4</v>
      </c>
      <c r="T151" s="201">
        <f>COUNTIF(T152:T159,"TW")</f>
        <v>0</v>
      </c>
      <c r="U151" s="201">
        <f>COUNTIF(U152:U159,"TMP")</f>
        <v>0</v>
      </c>
      <c r="V151" s="197">
        <f>SUM(R151:U151)</f>
        <v>8</v>
      </c>
      <c r="W151" s="201">
        <f>COUNTIF(W152:W159,"WTP")</f>
        <v>3</v>
      </c>
      <c r="X151" s="201">
        <f>COUNTIF(X152:X159,"WDP")</f>
        <v>5</v>
      </c>
      <c r="Y151" s="201">
        <f>COUNTIF(Y152:Y159,"TW")</f>
        <v>0</v>
      </c>
      <c r="Z151" s="201">
        <f>COUNTIF(Z152:Z159,"TMP")</f>
        <v>0</v>
      </c>
      <c r="AA151" s="197">
        <f>SUM(W151:Z151)</f>
        <v>8</v>
      </c>
      <c r="AB151" s="201">
        <f>COUNTIF(AB152:AB159,"WTP")</f>
        <v>0</v>
      </c>
      <c r="AC151" s="201">
        <f>COUNTIF(AC152:AC159,"WDP")</f>
        <v>8</v>
      </c>
      <c r="AD151" s="201">
        <f>COUNTIF(AD152:AD159,"TW")</f>
        <v>0</v>
      </c>
      <c r="AE151" s="201">
        <f>COUNTIF(AE152:AE159,"TMP")</f>
        <v>0</v>
      </c>
      <c r="AF151" s="202">
        <f>SUM(AB151:AE151)</f>
        <v>8</v>
      </c>
      <c r="AG151" s="201">
        <f>COUNTIF(AG152:AG159,"WTP")</f>
        <v>1</v>
      </c>
      <c r="AH151" s="201">
        <f>COUNTIF(AH152:AH159,"WDP")</f>
        <v>5</v>
      </c>
      <c r="AI151" s="201">
        <f>COUNTIF(AI152:AI159,"TW")</f>
        <v>1</v>
      </c>
      <c r="AJ151" s="201">
        <f>COUNTIF(AJ152:AJ159,"TMP")</f>
        <v>1</v>
      </c>
      <c r="AK151" s="197">
        <f>SUM(AG151:AJ151)</f>
        <v>8</v>
      </c>
      <c r="AL151" s="201">
        <f>COUNTIF(AL152:AL159,"WTP")</f>
        <v>3</v>
      </c>
      <c r="AM151" s="201">
        <f>COUNTIF(AM152:AM159,"WDP")</f>
        <v>5</v>
      </c>
      <c r="AN151" s="201">
        <f>COUNTIF(AN152:AN159,"TW")</f>
        <v>0</v>
      </c>
      <c r="AO151" s="201">
        <f>COUNTIF(AO152:AO159,"TMP")</f>
        <v>0</v>
      </c>
      <c r="AP151" s="197">
        <f>SUM(AL151:AO151)</f>
        <v>8</v>
      </c>
      <c r="AQ151" s="201">
        <f>COUNTIF(AQ152:AQ159,"WTP")</f>
        <v>2</v>
      </c>
      <c r="AR151" s="201">
        <f>COUNTIF(AR152:AR159,"WDP")</f>
        <v>6</v>
      </c>
      <c r="AS151" s="201">
        <f>COUNTIF(AS152:AS159,"TW")</f>
        <v>0</v>
      </c>
      <c r="AT151" s="201">
        <f>COUNTIF(AT152:AT159,"TMP")</f>
        <v>0</v>
      </c>
      <c r="AU151" s="202">
        <f>SUM(AQ151:AT151)</f>
        <v>8</v>
      </c>
      <c r="AV151" s="73">
        <f>COUNTIF(AV152:AV159,"WTP")</f>
        <v>2</v>
      </c>
      <c r="AW151" s="73">
        <f>COUNTIF(AW152:AW159,"WDP")</f>
        <v>6</v>
      </c>
      <c r="AX151" s="73">
        <f>COUNTIF(AX152:AX159,"TW")</f>
        <v>0</v>
      </c>
      <c r="AY151" s="73">
        <f>COUNTIF(AY152:AY159,"TMP")</f>
        <v>0</v>
      </c>
      <c r="AZ151" s="74">
        <f>SUM(AV151:AY151)</f>
        <v>8</v>
      </c>
      <c r="BA151" s="73">
        <f>COUNTIF(BA152:BA159,"WTP")</f>
        <v>0</v>
      </c>
      <c r="BB151" s="73">
        <f>COUNTIF(BB152:BB159,"WDP")</f>
        <v>8</v>
      </c>
      <c r="BC151" s="73">
        <f>COUNTIF(BC152:BC159,"TW")</f>
        <v>0</v>
      </c>
      <c r="BD151" s="73">
        <f>COUNTIF(BD152:BD159,"TMP")</f>
        <v>0</v>
      </c>
      <c r="BE151" s="74">
        <f>SUM(BA151:BD151)</f>
        <v>8</v>
      </c>
      <c r="BF151" s="73">
        <f>COUNTIF(BF152:BF159,"WTP")</f>
        <v>0</v>
      </c>
      <c r="BG151" s="73">
        <f>COUNTIF(BG152:BG159,"WDP")</f>
        <v>8</v>
      </c>
      <c r="BH151" s="73">
        <f>COUNTIF(BH152:BH159,"TW")</f>
        <v>0</v>
      </c>
      <c r="BI151" s="73">
        <f>COUNTIF(BI152:BI159,"TMP")</f>
        <v>0</v>
      </c>
      <c r="BJ151" s="152">
        <f>SUM(BF151:BI151)</f>
        <v>8</v>
      </c>
      <c r="BK151" s="75">
        <f>COUNTIF(BK152:BK159,"WTP")</f>
        <v>0</v>
      </c>
      <c r="BL151" s="75">
        <f>COUNTIF(BL152:BL159,"WDP")</f>
        <v>7</v>
      </c>
      <c r="BM151" s="75">
        <f>COUNTIF(BM152:BM159,"TW")</f>
        <v>0</v>
      </c>
      <c r="BN151" s="75">
        <f>COUNTIF(BN152:BN159,"TMP")</f>
        <v>1</v>
      </c>
      <c r="BO151" s="153">
        <f>SUM(BK151:BN151)</f>
        <v>8</v>
      </c>
      <c r="BP151" s="75">
        <f>COUNTIF(BP152:BP159,"WTP")</f>
        <v>0</v>
      </c>
      <c r="BQ151" s="75">
        <f>COUNTIF(BQ152:BQ159,"WDP")</f>
        <v>8</v>
      </c>
      <c r="BR151" s="75">
        <f>COUNTIF(BR152:BR159,"TW")</f>
        <v>0</v>
      </c>
      <c r="BS151" s="75">
        <f>COUNTIF(BS152:BS159,"TMP")</f>
        <v>0</v>
      </c>
      <c r="BT151" s="154">
        <f>SUM(BP151:BS151)</f>
        <v>8</v>
      </c>
      <c r="BU151" s="75">
        <f>COUNTIF(BU152:BU159,"WTP")</f>
        <v>0</v>
      </c>
      <c r="BV151" s="75">
        <f>COUNTIF(BV152:BV159,"WDP")</f>
        <v>8</v>
      </c>
      <c r="BW151" s="75">
        <f>COUNTIF(BW152:BW159,"TW")</f>
        <v>0</v>
      </c>
      <c r="BX151" s="75">
        <f>COUNTIF(BX152:BX159,"TMP")</f>
        <v>0</v>
      </c>
      <c r="BY151" s="155">
        <f>SUM(BU151:BX151)</f>
        <v>8</v>
      </c>
      <c r="BZ151" s="75">
        <f>COUNTIF(BZ152:BZ159,"WTP")</f>
        <v>1</v>
      </c>
      <c r="CA151" s="75">
        <f>COUNTIF(CA152:CA159,"WDP")</f>
        <v>5</v>
      </c>
      <c r="CB151" s="75">
        <f>COUNTIF(CB152:CB159,"TW")</f>
        <v>0</v>
      </c>
      <c r="CC151" s="75">
        <f>COUNTIF(CC152:CC159,"TMP")</f>
        <v>0</v>
      </c>
      <c r="CD151" s="155">
        <f>SUM(BZ151:CC151)</f>
        <v>6</v>
      </c>
    </row>
    <row r="152" spans="1:82" s="91" customFormat="1" ht="15" x14ac:dyDescent="0.2">
      <c r="A152" s="76">
        <f>A149+1</f>
        <v>130</v>
      </c>
      <c r="B152" s="188" t="s">
        <v>20</v>
      </c>
      <c r="C152" s="189" t="s">
        <v>24</v>
      </c>
      <c r="D152" s="190" t="s">
        <v>8</v>
      </c>
      <c r="E152" s="203"/>
      <c r="F152" s="204"/>
      <c r="G152" s="193" t="s">
        <v>175</v>
      </c>
      <c r="H152" s="193" t="s">
        <v>0</v>
      </c>
      <c r="I152" s="193"/>
      <c r="J152" s="193"/>
      <c r="K152" s="193"/>
      <c r="L152" s="193"/>
      <c r="M152" s="193" t="s">
        <v>0</v>
      </c>
      <c r="N152" s="193"/>
      <c r="O152" s="193"/>
      <c r="P152" s="193"/>
      <c r="Q152" s="193"/>
      <c r="R152" s="193" t="s">
        <v>0</v>
      </c>
      <c r="S152" s="193"/>
      <c r="T152" s="193"/>
      <c r="U152" s="193"/>
      <c r="V152" s="193"/>
      <c r="W152" s="193"/>
      <c r="X152" s="193" t="s">
        <v>1</v>
      </c>
      <c r="Y152" s="193"/>
      <c r="Z152" s="193"/>
      <c r="AA152" s="193"/>
      <c r="AB152" s="193"/>
      <c r="AC152" s="193" t="s">
        <v>1</v>
      </c>
      <c r="AD152" s="193"/>
      <c r="AE152" s="193"/>
      <c r="AF152" s="193"/>
      <c r="AG152" s="194"/>
      <c r="AH152" s="194" t="s">
        <v>1</v>
      </c>
      <c r="AI152" s="194"/>
      <c r="AJ152" s="194"/>
      <c r="AK152" s="193"/>
      <c r="AL152" s="194"/>
      <c r="AM152" s="194" t="s">
        <v>1</v>
      </c>
      <c r="AN152" s="194"/>
      <c r="AO152" s="194"/>
      <c r="AP152" s="194"/>
      <c r="AQ152" s="194"/>
      <c r="AR152" s="194" t="s">
        <v>1</v>
      </c>
      <c r="AS152" s="194"/>
      <c r="AT152" s="194"/>
      <c r="AU152" s="194"/>
      <c r="AV152" s="162"/>
      <c r="AW152" s="162" t="s">
        <v>1</v>
      </c>
      <c r="AX152" s="162"/>
      <c r="AY152" s="162"/>
      <c r="AZ152" s="162"/>
      <c r="BA152" s="163"/>
      <c r="BB152" s="174" t="s">
        <v>1</v>
      </c>
      <c r="BC152" s="163"/>
      <c r="BD152" s="163"/>
      <c r="BE152" s="170"/>
      <c r="BF152" s="163"/>
      <c r="BG152" s="175" t="s">
        <v>1</v>
      </c>
      <c r="BH152" s="163"/>
      <c r="BI152" s="163"/>
      <c r="BJ152" s="171"/>
      <c r="BK152" s="163"/>
      <c r="BL152" s="163" t="s">
        <v>1</v>
      </c>
      <c r="BM152" s="163"/>
      <c r="BN152" s="163"/>
      <c r="BO152" s="172"/>
      <c r="BP152" s="163"/>
      <c r="BQ152" s="163" t="s">
        <v>1</v>
      </c>
      <c r="BR152" s="163"/>
      <c r="BS152" s="163"/>
      <c r="BT152" s="173"/>
      <c r="BU152" s="163"/>
      <c r="BV152" s="163" t="s">
        <v>1</v>
      </c>
      <c r="BW152" s="163"/>
      <c r="BX152" s="163"/>
      <c r="BZ152" s="163"/>
      <c r="CA152" s="163" t="s">
        <v>1</v>
      </c>
      <c r="CB152" s="163"/>
      <c r="CC152" s="163"/>
    </row>
    <row r="153" spans="1:82" s="91" customFormat="1" ht="15" x14ac:dyDescent="0.2">
      <c r="A153" s="76">
        <f>A152+1</f>
        <v>131</v>
      </c>
      <c r="B153" s="188" t="s">
        <v>20</v>
      </c>
      <c r="C153" s="189" t="s">
        <v>24</v>
      </c>
      <c r="D153" s="190" t="s">
        <v>12</v>
      </c>
      <c r="E153" s="191"/>
      <c r="F153" s="192"/>
      <c r="G153" s="193" t="s">
        <v>176</v>
      </c>
      <c r="H153" s="193" t="s">
        <v>0</v>
      </c>
      <c r="I153" s="193"/>
      <c r="J153" s="193"/>
      <c r="K153" s="193"/>
      <c r="L153" s="193"/>
      <c r="M153" s="193" t="s">
        <v>0</v>
      </c>
      <c r="N153" s="193"/>
      <c r="O153" s="193"/>
      <c r="P153" s="193"/>
      <c r="Q153" s="193"/>
      <c r="R153" s="193" t="s">
        <v>0</v>
      </c>
      <c r="S153" s="193"/>
      <c r="T153" s="193"/>
      <c r="U153" s="193"/>
      <c r="V153" s="193"/>
      <c r="W153" s="193" t="s">
        <v>0</v>
      </c>
      <c r="X153" s="193"/>
      <c r="Y153" s="193"/>
      <c r="Z153" s="193"/>
      <c r="AA153" s="193"/>
      <c r="AB153" s="193"/>
      <c r="AC153" s="193" t="s">
        <v>1</v>
      </c>
      <c r="AD153" s="193"/>
      <c r="AE153" s="193"/>
      <c r="AF153" s="193"/>
      <c r="AG153" s="194"/>
      <c r="AH153" s="194" t="s">
        <v>1</v>
      </c>
      <c r="AI153" s="194"/>
      <c r="AJ153" s="194"/>
      <c r="AK153" s="193"/>
      <c r="AL153" s="194" t="s">
        <v>0</v>
      </c>
      <c r="AM153" s="194"/>
      <c r="AN153" s="194"/>
      <c r="AO153" s="194"/>
      <c r="AP153" s="194"/>
      <c r="AQ153" s="194" t="s">
        <v>0</v>
      </c>
      <c r="AR153" s="194"/>
      <c r="AS153" s="194"/>
      <c r="AT153" s="194"/>
      <c r="AU153" s="194"/>
      <c r="AV153" s="162" t="s">
        <v>0</v>
      </c>
      <c r="AW153" s="162"/>
      <c r="AX153" s="162"/>
      <c r="AY153" s="162"/>
      <c r="AZ153" s="162"/>
      <c r="BA153" s="163"/>
      <c r="BB153" s="174" t="s">
        <v>1</v>
      </c>
      <c r="BC153" s="163"/>
      <c r="BD153" s="163"/>
      <c r="BE153" s="170"/>
      <c r="BF153" s="163"/>
      <c r="BG153" s="175" t="s">
        <v>1</v>
      </c>
      <c r="BH153" s="163"/>
      <c r="BI153" s="163"/>
      <c r="BJ153" s="171"/>
      <c r="BK153" s="163"/>
      <c r="BL153" s="163" t="s">
        <v>1</v>
      </c>
      <c r="BM153" s="163"/>
      <c r="BN153" s="163"/>
      <c r="BO153" s="172"/>
      <c r="BP153" s="163"/>
      <c r="BQ153" s="163" t="s">
        <v>1</v>
      </c>
      <c r="BR153" s="163"/>
      <c r="BS153" s="163"/>
      <c r="BT153" s="173"/>
      <c r="BU153" s="163"/>
      <c r="BV153" s="163" t="s">
        <v>1</v>
      </c>
      <c r="BW153" s="163"/>
      <c r="BX153" s="163"/>
      <c r="BZ153" s="163"/>
      <c r="CA153" s="163" t="s">
        <v>1</v>
      </c>
      <c r="CB153" s="163"/>
      <c r="CC153" s="163"/>
    </row>
    <row r="154" spans="1:82" s="91" customFormat="1" ht="15" x14ac:dyDescent="0.2">
      <c r="A154" s="76">
        <f t="shared" ref="A154:A159" si="7">A153+1</f>
        <v>132</v>
      </c>
      <c r="B154" s="188" t="s">
        <v>20</v>
      </c>
      <c r="C154" s="189" t="s">
        <v>24</v>
      </c>
      <c r="D154" s="190" t="s">
        <v>14</v>
      </c>
      <c r="E154" s="191"/>
      <c r="F154" s="192"/>
      <c r="G154" s="193" t="s">
        <v>177</v>
      </c>
      <c r="H154" s="193"/>
      <c r="I154" s="193" t="s">
        <v>1</v>
      </c>
      <c r="J154" s="193"/>
      <c r="K154" s="193"/>
      <c r="L154" s="193"/>
      <c r="M154" s="193"/>
      <c r="N154" s="193" t="s">
        <v>1</v>
      </c>
      <c r="O154" s="193"/>
      <c r="P154" s="193"/>
      <c r="Q154" s="193"/>
      <c r="R154" s="193"/>
      <c r="S154" s="193" t="s">
        <v>1</v>
      </c>
      <c r="T154" s="193"/>
      <c r="U154" s="193"/>
      <c r="V154" s="193"/>
      <c r="W154" s="193"/>
      <c r="X154" s="193" t="s">
        <v>1</v>
      </c>
      <c r="Y154" s="193"/>
      <c r="Z154" s="193"/>
      <c r="AA154" s="193"/>
      <c r="AB154" s="193"/>
      <c r="AC154" s="193" t="s">
        <v>1</v>
      </c>
      <c r="AD154" s="193"/>
      <c r="AE154" s="193"/>
      <c r="AF154" s="193"/>
      <c r="AG154" s="194"/>
      <c r="AH154" s="194" t="s">
        <v>1</v>
      </c>
      <c r="AI154" s="194"/>
      <c r="AJ154" s="194"/>
      <c r="AK154" s="193"/>
      <c r="AL154" s="194"/>
      <c r="AM154" s="194" t="s">
        <v>1</v>
      </c>
      <c r="AN154" s="194"/>
      <c r="AO154" s="194"/>
      <c r="AP154" s="194"/>
      <c r="AQ154" s="194"/>
      <c r="AR154" s="194" t="s">
        <v>1</v>
      </c>
      <c r="AS154" s="194"/>
      <c r="AT154" s="194"/>
      <c r="AU154" s="194"/>
      <c r="AV154" s="162"/>
      <c r="AW154" s="162" t="s">
        <v>1</v>
      </c>
      <c r="AX154" s="162"/>
      <c r="AY154" s="162"/>
      <c r="AZ154" s="162"/>
      <c r="BA154" s="163"/>
      <c r="BB154" s="174" t="s">
        <v>1</v>
      </c>
      <c r="BC154" s="163"/>
      <c r="BD154" s="163"/>
      <c r="BE154" s="170"/>
      <c r="BF154" s="163"/>
      <c r="BG154" s="175" t="s">
        <v>1</v>
      </c>
      <c r="BH154" s="163"/>
      <c r="BI154" s="163"/>
      <c r="BJ154" s="171"/>
      <c r="BK154" s="163"/>
      <c r="BL154" s="163" t="s">
        <v>1</v>
      </c>
      <c r="BM154" s="163"/>
      <c r="BN154" s="163"/>
      <c r="BO154" s="172"/>
      <c r="BP154" s="163"/>
      <c r="BQ154" s="163" t="s">
        <v>1</v>
      </c>
      <c r="BR154" s="163"/>
      <c r="BS154" s="163"/>
      <c r="BT154" s="173"/>
      <c r="BU154" s="163"/>
      <c r="BV154" s="163" t="s">
        <v>1</v>
      </c>
      <c r="BW154" s="163"/>
      <c r="BX154" s="163"/>
      <c r="BZ154" s="163" t="s">
        <v>0</v>
      </c>
      <c r="CA154" s="163"/>
      <c r="CB154" s="163"/>
      <c r="CC154" s="163"/>
    </row>
    <row r="155" spans="1:82" s="91" customFormat="1" ht="15" x14ac:dyDescent="0.2">
      <c r="A155" s="76">
        <f t="shared" si="7"/>
        <v>133</v>
      </c>
      <c r="B155" s="188" t="s">
        <v>20</v>
      </c>
      <c r="C155" s="189" t="s">
        <v>24</v>
      </c>
      <c r="D155" s="190" t="s">
        <v>16</v>
      </c>
      <c r="E155" s="191"/>
      <c r="F155" s="192"/>
      <c r="G155" s="193" t="s">
        <v>178</v>
      </c>
      <c r="H155" s="193" t="s">
        <v>0</v>
      </c>
      <c r="I155" s="193"/>
      <c r="J155" s="193"/>
      <c r="K155" s="193"/>
      <c r="L155" s="193"/>
      <c r="M155" s="193" t="s">
        <v>0</v>
      </c>
      <c r="N155" s="193"/>
      <c r="O155" s="193"/>
      <c r="P155" s="193"/>
      <c r="Q155" s="193"/>
      <c r="R155" s="193" t="s">
        <v>0</v>
      </c>
      <c r="S155" s="193"/>
      <c r="T155" s="193"/>
      <c r="U155" s="193"/>
      <c r="V155" s="193"/>
      <c r="W155" s="193"/>
      <c r="X155" s="193" t="s">
        <v>1</v>
      </c>
      <c r="Y155" s="193"/>
      <c r="Z155" s="193"/>
      <c r="AA155" s="193"/>
      <c r="AB155" s="193"/>
      <c r="AC155" s="193" t="s">
        <v>1</v>
      </c>
      <c r="AD155" s="193"/>
      <c r="AE155" s="193"/>
      <c r="AF155" s="193"/>
      <c r="AG155" s="194"/>
      <c r="AH155" s="194" t="s">
        <v>1</v>
      </c>
      <c r="AI155" s="194"/>
      <c r="AJ155" s="194"/>
      <c r="AK155" s="193"/>
      <c r="AL155" s="194"/>
      <c r="AM155" s="194" t="s">
        <v>1</v>
      </c>
      <c r="AN155" s="194"/>
      <c r="AO155" s="194"/>
      <c r="AP155" s="194"/>
      <c r="AQ155" s="194"/>
      <c r="AR155" s="194" t="s">
        <v>1</v>
      </c>
      <c r="AS155" s="194"/>
      <c r="AT155" s="194"/>
      <c r="AU155" s="194"/>
      <c r="AV155" s="162"/>
      <c r="AW155" s="162" t="s">
        <v>1</v>
      </c>
      <c r="AX155" s="162"/>
      <c r="AY155" s="162"/>
      <c r="AZ155" s="162"/>
      <c r="BA155" s="163"/>
      <c r="BB155" s="174" t="s">
        <v>1</v>
      </c>
      <c r="BC155" s="163"/>
      <c r="BD155" s="163"/>
      <c r="BE155" s="170"/>
      <c r="BF155" s="163"/>
      <c r="BG155" s="175" t="s">
        <v>1</v>
      </c>
      <c r="BH155" s="163"/>
      <c r="BI155" s="163"/>
      <c r="BJ155" s="171"/>
      <c r="BK155" s="163"/>
      <c r="BL155" s="163"/>
      <c r="BM155" s="163"/>
      <c r="BN155" s="163" t="s">
        <v>3</v>
      </c>
      <c r="BO155" s="172"/>
      <c r="BP155" s="163"/>
      <c r="BQ155" s="163" t="s">
        <v>1</v>
      </c>
      <c r="BR155" s="163"/>
      <c r="BS155" s="163"/>
      <c r="BT155" s="173"/>
      <c r="BU155" s="163"/>
      <c r="BV155" s="163" t="s">
        <v>1</v>
      </c>
      <c r="BW155" s="163"/>
      <c r="BX155" s="163"/>
      <c r="BZ155" s="163"/>
      <c r="CA155" s="163" t="s">
        <v>1</v>
      </c>
      <c r="CB155" s="163"/>
      <c r="CC155" s="163"/>
    </row>
    <row r="156" spans="1:82" s="91" customFormat="1" ht="15" x14ac:dyDescent="0.2">
      <c r="A156" s="76">
        <f t="shared" si="7"/>
        <v>134</v>
      </c>
      <c r="B156" s="188" t="s">
        <v>20</v>
      </c>
      <c r="C156" s="189" t="s">
        <v>24</v>
      </c>
      <c r="D156" s="190" t="s">
        <v>18</v>
      </c>
      <c r="E156" s="191"/>
      <c r="F156" s="192"/>
      <c r="G156" s="193" t="s">
        <v>179</v>
      </c>
      <c r="H156" s="193" t="s">
        <v>0</v>
      </c>
      <c r="I156" s="193"/>
      <c r="J156" s="193"/>
      <c r="K156" s="193"/>
      <c r="L156" s="193"/>
      <c r="M156" s="193"/>
      <c r="N156" s="193" t="s">
        <v>1</v>
      </c>
      <c r="O156" s="193"/>
      <c r="P156" s="193"/>
      <c r="Q156" s="193"/>
      <c r="R156" s="193"/>
      <c r="S156" s="193" t="s">
        <v>1</v>
      </c>
      <c r="T156" s="193"/>
      <c r="U156" s="193"/>
      <c r="V156" s="193"/>
      <c r="W156" s="193"/>
      <c r="X156" s="193" t="s">
        <v>1</v>
      </c>
      <c r="Y156" s="193"/>
      <c r="Z156" s="193"/>
      <c r="AA156" s="193"/>
      <c r="AB156" s="193"/>
      <c r="AC156" s="193" t="s">
        <v>1</v>
      </c>
      <c r="AD156" s="193"/>
      <c r="AE156" s="193"/>
      <c r="AF156" s="193"/>
      <c r="AG156" s="194"/>
      <c r="AH156" s="194"/>
      <c r="AI156" s="194"/>
      <c r="AJ156" s="194" t="s">
        <v>3</v>
      </c>
      <c r="AK156" s="193"/>
      <c r="AL156" s="194"/>
      <c r="AM156" s="194" t="s">
        <v>1</v>
      </c>
      <c r="AN156" s="194"/>
      <c r="AO156" s="194"/>
      <c r="AP156" s="194"/>
      <c r="AQ156" s="194"/>
      <c r="AR156" s="194" t="s">
        <v>1</v>
      </c>
      <c r="AS156" s="194"/>
      <c r="AT156" s="194"/>
      <c r="AU156" s="194"/>
      <c r="AV156" s="162"/>
      <c r="AW156" s="162" t="s">
        <v>1</v>
      </c>
      <c r="AX156" s="162"/>
      <c r="AY156" s="162"/>
      <c r="AZ156" s="162"/>
      <c r="BA156" s="163"/>
      <c r="BB156" s="174" t="s">
        <v>1</v>
      </c>
      <c r="BC156" s="163"/>
      <c r="BD156" s="163"/>
      <c r="BE156" s="170"/>
      <c r="BF156" s="163"/>
      <c r="BG156" s="175" t="s">
        <v>1</v>
      </c>
      <c r="BH156" s="163"/>
      <c r="BI156" s="163"/>
      <c r="BJ156" s="171"/>
      <c r="BK156" s="163"/>
      <c r="BL156" s="163" t="s">
        <v>1</v>
      </c>
      <c r="BM156" s="163"/>
      <c r="BN156" s="163"/>
      <c r="BO156" s="172"/>
      <c r="BP156" s="163"/>
      <c r="BQ156" s="163" t="s">
        <v>1</v>
      </c>
      <c r="BR156" s="163"/>
      <c r="BS156" s="163"/>
      <c r="BT156" s="173"/>
      <c r="BU156" s="163"/>
      <c r="BV156" s="163" t="s">
        <v>1</v>
      </c>
      <c r="BW156" s="163"/>
      <c r="BX156" s="163"/>
      <c r="BZ156" s="163"/>
      <c r="CA156" s="163" t="s">
        <v>1</v>
      </c>
      <c r="CB156" s="163"/>
      <c r="CC156" s="163"/>
    </row>
    <row r="157" spans="1:82" s="91" customFormat="1" ht="15" x14ac:dyDescent="0.2">
      <c r="A157" s="76">
        <f t="shared" si="7"/>
        <v>135</v>
      </c>
      <c r="B157" s="188" t="s">
        <v>20</v>
      </c>
      <c r="C157" s="189" t="s">
        <v>24</v>
      </c>
      <c r="D157" s="190" t="s">
        <v>20</v>
      </c>
      <c r="E157" s="191"/>
      <c r="F157" s="192"/>
      <c r="G157" s="193" t="s">
        <v>180</v>
      </c>
      <c r="H157" s="193" t="s">
        <v>0</v>
      </c>
      <c r="I157" s="193"/>
      <c r="J157" s="193"/>
      <c r="K157" s="193"/>
      <c r="L157" s="193"/>
      <c r="M157" s="193" t="s">
        <v>0</v>
      </c>
      <c r="N157" s="193"/>
      <c r="O157" s="193"/>
      <c r="P157" s="193"/>
      <c r="Q157" s="193"/>
      <c r="R157" s="193" t="s">
        <v>0</v>
      </c>
      <c r="S157" s="193"/>
      <c r="T157" s="193"/>
      <c r="U157" s="193"/>
      <c r="V157" s="193"/>
      <c r="W157" s="193" t="s">
        <v>0</v>
      </c>
      <c r="X157" s="193"/>
      <c r="Y157" s="193"/>
      <c r="Z157" s="193"/>
      <c r="AA157" s="193"/>
      <c r="AB157" s="193"/>
      <c r="AC157" s="193" t="s">
        <v>1</v>
      </c>
      <c r="AD157" s="193"/>
      <c r="AE157" s="193"/>
      <c r="AF157" s="193"/>
      <c r="AG157" s="194"/>
      <c r="AH157" s="194" t="s">
        <v>1</v>
      </c>
      <c r="AI157" s="194"/>
      <c r="AJ157" s="194"/>
      <c r="AK157" s="193"/>
      <c r="AL157" s="194" t="s">
        <v>0</v>
      </c>
      <c r="AM157" s="194"/>
      <c r="AN157" s="194"/>
      <c r="AO157" s="194"/>
      <c r="AP157" s="194"/>
      <c r="AQ157" s="194" t="s">
        <v>0</v>
      </c>
      <c r="AR157" s="194"/>
      <c r="AS157" s="194"/>
      <c r="AT157" s="194"/>
      <c r="AU157" s="194"/>
      <c r="AV157" s="162" t="s">
        <v>0</v>
      </c>
      <c r="AW157" s="162"/>
      <c r="AX157" s="162"/>
      <c r="AY157" s="162"/>
      <c r="AZ157" s="162"/>
      <c r="BA157" s="163"/>
      <c r="BB157" s="174" t="s">
        <v>1</v>
      </c>
      <c r="BC157" s="163"/>
      <c r="BD157" s="163"/>
      <c r="BE157" s="170"/>
      <c r="BF157" s="163"/>
      <c r="BG157" s="175" t="s">
        <v>1</v>
      </c>
      <c r="BH157" s="163"/>
      <c r="BI157" s="163"/>
      <c r="BJ157" s="171"/>
      <c r="BK157" s="163"/>
      <c r="BL157" s="163" t="s">
        <v>1</v>
      </c>
      <c r="BM157" s="163"/>
      <c r="BN157" s="163"/>
      <c r="BO157" s="172"/>
      <c r="BP157" s="163"/>
      <c r="BQ157" s="163" t="s">
        <v>1</v>
      </c>
      <c r="BR157" s="163"/>
      <c r="BS157" s="163"/>
      <c r="BT157" s="173"/>
      <c r="BU157" s="163"/>
      <c r="BV157" s="163" t="s">
        <v>1</v>
      </c>
      <c r="BW157" s="163"/>
      <c r="BX157" s="163"/>
      <c r="BZ157" s="163"/>
      <c r="CA157" s="163"/>
      <c r="CB157" s="163"/>
      <c r="CC157" s="163"/>
    </row>
    <row r="158" spans="1:82" s="91" customFormat="1" ht="15" x14ac:dyDescent="0.2">
      <c r="A158" s="76">
        <f t="shared" si="7"/>
        <v>136</v>
      </c>
      <c r="B158" s="188" t="s">
        <v>20</v>
      </c>
      <c r="C158" s="189" t="s">
        <v>24</v>
      </c>
      <c r="D158" s="190" t="s">
        <v>22</v>
      </c>
      <c r="E158" s="191"/>
      <c r="F158" s="192"/>
      <c r="G158" s="193" t="s">
        <v>181</v>
      </c>
      <c r="H158" s="193" t="s">
        <v>0</v>
      </c>
      <c r="I158" s="193"/>
      <c r="J158" s="193"/>
      <c r="K158" s="193"/>
      <c r="L158" s="193"/>
      <c r="M158" s="193"/>
      <c r="N158" s="193" t="s">
        <v>1</v>
      </c>
      <c r="O158" s="193"/>
      <c r="P158" s="193"/>
      <c r="Q158" s="193"/>
      <c r="R158" s="193"/>
      <c r="S158" s="193" t="s">
        <v>1</v>
      </c>
      <c r="T158" s="193"/>
      <c r="U158" s="193"/>
      <c r="V158" s="193"/>
      <c r="W158" s="193" t="s">
        <v>0</v>
      </c>
      <c r="X158" s="193"/>
      <c r="Y158" s="193"/>
      <c r="Z158" s="193"/>
      <c r="AA158" s="193"/>
      <c r="AB158" s="193"/>
      <c r="AC158" s="193" t="s">
        <v>1</v>
      </c>
      <c r="AD158" s="193"/>
      <c r="AE158" s="193"/>
      <c r="AF158" s="193"/>
      <c r="AG158" s="194" t="s">
        <v>0</v>
      </c>
      <c r="AH158" s="194"/>
      <c r="AI158" s="194"/>
      <c r="AJ158" s="194"/>
      <c r="AK158" s="193"/>
      <c r="AL158" s="194" t="s">
        <v>0</v>
      </c>
      <c r="AM158" s="194"/>
      <c r="AN158" s="194"/>
      <c r="AO158" s="194"/>
      <c r="AP158" s="194"/>
      <c r="AQ158" s="194"/>
      <c r="AR158" s="194" t="s">
        <v>1</v>
      </c>
      <c r="AS158" s="194"/>
      <c r="AT158" s="194"/>
      <c r="AU158" s="194"/>
      <c r="AV158" s="162"/>
      <c r="AW158" s="162" t="s">
        <v>1</v>
      </c>
      <c r="AX158" s="162"/>
      <c r="AY158" s="162"/>
      <c r="AZ158" s="162"/>
      <c r="BA158" s="163"/>
      <c r="BB158" s="174" t="s">
        <v>1</v>
      </c>
      <c r="BC158" s="163"/>
      <c r="BD158" s="163"/>
      <c r="BE158" s="170"/>
      <c r="BF158" s="163"/>
      <c r="BG158" s="175" t="s">
        <v>1</v>
      </c>
      <c r="BH158" s="163"/>
      <c r="BI158" s="163"/>
      <c r="BJ158" s="171"/>
      <c r="BK158" s="163"/>
      <c r="BL158" s="163" t="s">
        <v>1</v>
      </c>
      <c r="BM158" s="163"/>
      <c r="BN158" s="163"/>
      <c r="BO158" s="172"/>
      <c r="BP158" s="163"/>
      <c r="BQ158" s="163" t="s">
        <v>1</v>
      </c>
      <c r="BR158" s="163"/>
      <c r="BS158" s="163"/>
      <c r="BT158" s="173"/>
      <c r="BU158" s="163"/>
      <c r="BV158" s="163" t="s">
        <v>1</v>
      </c>
      <c r="BW158" s="163"/>
      <c r="BX158" s="163"/>
      <c r="BZ158" s="163"/>
      <c r="CA158" s="163"/>
      <c r="CB158" s="163"/>
      <c r="CC158" s="163"/>
    </row>
    <row r="159" spans="1:82" s="91" customFormat="1" ht="15" x14ac:dyDescent="0.2">
      <c r="A159" s="76">
        <f t="shared" si="7"/>
        <v>137</v>
      </c>
      <c r="B159" s="188" t="s">
        <v>20</v>
      </c>
      <c r="C159" s="189" t="s">
        <v>24</v>
      </c>
      <c r="D159" s="190" t="s">
        <v>24</v>
      </c>
      <c r="E159" s="191"/>
      <c r="F159" s="192"/>
      <c r="G159" s="193" t="s">
        <v>182</v>
      </c>
      <c r="H159" s="193" t="s">
        <v>0</v>
      </c>
      <c r="I159" s="193"/>
      <c r="J159" s="193"/>
      <c r="K159" s="193"/>
      <c r="L159" s="193"/>
      <c r="M159" s="193"/>
      <c r="N159" s="193" t="s">
        <v>1</v>
      </c>
      <c r="O159" s="193"/>
      <c r="P159" s="193"/>
      <c r="Q159" s="193"/>
      <c r="R159" s="193"/>
      <c r="S159" s="193" t="s">
        <v>1</v>
      </c>
      <c r="T159" s="193"/>
      <c r="U159" s="193"/>
      <c r="V159" s="193"/>
      <c r="W159" s="193"/>
      <c r="X159" s="193" t="s">
        <v>1</v>
      </c>
      <c r="Y159" s="193"/>
      <c r="Z159" s="193"/>
      <c r="AA159" s="193"/>
      <c r="AB159" s="193"/>
      <c r="AC159" s="193" t="s">
        <v>1</v>
      </c>
      <c r="AD159" s="193"/>
      <c r="AE159" s="193"/>
      <c r="AF159" s="193"/>
      <c r="AG159" s="194"/>
      <c r="AH159" s="194"/>
      <c r="AI159" s="194" t="s">
        <v>2</v>
      </c>
      <c r="AJ159" s="194"/>
      <c r="AK159" s="193"/>
      <c r="AL159" s="194"/>
      <c r="AM159" s="194" t="s">
        <v>1</v>
      </c>
      <c r="AN159" s="194"/>
      <c r="AO159" s="194"/>
      <c r="AP159" s="194"/>
      <c r="AQ159" s="194"/>
      <c r="AR159" s="194" t="s">
        <v>1</v>
      </c>
      <c r="AS159" s="194"/>
      <c r="AT159" s="194"/>
      <c r="AU159" s="194"/>
      <c r="AV159" s="162"/>
      <c r="AW159" s="162" t="s">
        <v>1</v>
      </c>
      <c r="AX159" s="162"/>
      <c r="AY159" s="162"/>
      <c r="AZ159" s="162"/>
      <c r="BA159" s="163"/>
      <c r="BB159" s="174" t="s">
        <v>1</v>
      </c>
      <c r="BC159" s="163"/>
      <c r="BD159" s="163"/>
      <c r="BE159" s="170"/>
      <c r="BF159" s="163"/>
      <c r="BG159" s="175" t="s">
        <v>1</v>
      </c>
      <c r="BH159" s="163"/>
      <c r="BI159" s="163"/>
      <c r="BJ159" s="171"/>
      <c r="BK159" s="163"/>
      <c r="BL159" s="163" t="s">
        <v>1</v>
      </c>
      <c r="BM159" s="163"/>
      <c r="BN159" s="163"/>
      <c r="BO159" s="172"/>
      <c r="BP159" s="163"/>
      <c r="BQ159" s="163" t="s">
        <v>1</v>
      </c>
      <c r="BR159" s="163"/>
      <c r="BS159" s="163"/>
      <c r="BT159" s="173"/>
      <c r="BU159" s="163"/>
      <c r="BV159" s="163" t="s">
        <v>1</v>
      </c>
      <c r="BW159" s="163"/>
      <c r="BX159" s="163"/>
      <c r="BZ159" s="163"/>
      <c r="CA159" s="163" t="s">
        <v>1</v>
      </c>
      <c r="CB159" s="163"/>
      <c r="CC159" s="163"/>
    </row>
    <row r="160" spans="1:82" s="59" customFormat="1" x14ac:dyDescent="0.25">
      <c r="B160" s="195"/>
      <c r="C160" s="205"/>
      <c r="D160" s="197"/>
      <c r="E160" s="198"/>
      <c r="F160" s="199"/>
      <c r="G160" s="200"/>
      <c r="H160" s="200"/>
      <c r="I160" s="200"/>
      <c r="J160" s="200"/>
      <c r="K160" s="200"/>
      <c r="L160" s="200"/>
      <c r="M160" s="200"/>
      <c r="N160" s="200"/>
      <c r="O160" s="200"/>
      <c r="P160" s="200"/>
      <c r="Q160" s="200"/>
      <c r="R160" s="200"/>
      <c r="S160" s="200"/>
      <c r="T160" s="200"/>
      <c r="U160" s="200"/>
      <c r="V160" s="200"/>
      <c r="W160" s="200"/>
      <c r="X160" s="200"/>
      <c r="Y160" s="200"/>
      <c r="Z160" s="200"/>
      <c r="AA160" s="200"/>
      <c r="AB160" s="200"/>
      <c r="AC160" s="200"/>
      <c r="AD160" s="200"/>
      <c r="AE160" s="200"/>
      <c r="AF160" s="200"/>
      <c r="AG160" s="197"/>
      <c r="AH160" s="197"/>
      <c r="AI160" s="197"/>
      <c r="AJ160" s="197"/>
      <c r="AK160" s="200"/>
      <c r="AL160" s="197"/>
      <c r="AM160" s="197"/>
      <c r="AN160" s="197"/>
      <c r="AO160" s="197"/>
      <c r="AP160" s="197"/>
      <c r="AQ160" s="197"/>
      <c r="AR160" s="197"/>
      <c r="AS160" s="197"/>
      <c r="AT160" s="197"/>
      <c r="AU160" s="197"/>
      <c r="AV160" s="73"/>
      <c r="AW160" s="73"/>
      <c r="AX160" s="73"/>
      <c r="AY160" s="73"/>
      <c r="AZ160" s="164"/>
      <c r="BA160" s="73"/>
      <c r="BB160" s="73"/>
      <c r="BC160" s="73"/>
      <c r="BD160" s="73"/>
      <c r="BE160" s="164"/>
      <c r="BF160" s="73"/>
      <c r="BG160" s="73"/>
      <c r="BH160" s="73"/>
      <c r="BI160" s="73"/>
      <c r="BJ160" s="165"/>
      <c r="BK160" s="75"/>
      <c r="BL160" s="75"/>
      <c r="BM160" s="75"/>
      <c r="BN160" s="75"/>
      <c r="BO160" s="166"/>
      <c r="BP160" s="75"/>
      <c r="BQ160" s="75"/>
      <c r="BR160" s="75"/>
      <c r="BS160" s="75"/>
      <c r="BT160" s="167"/>
      <c r="BU160" s="75"/>
      <c r="BV160" s="75"/>
      <c r="BW160" s="75"/>
      <c r="BX160" s="75"/>
      <c r="BZ160" s="75"/>
      <c r="CA160" s="75"/>
      <c r="CB160" s="75"/>
      <c r="CC160" s="75"/>
    </row>
    <row r="161" spans="1:82" s="59" customFormat="1" x14ac:dyDescent="0.25">
      <c r="B161" s="195" t="s">
        <v>22</v>
      </c>
      <c r="C161" s="196" t="s">
        <v>26</v>
      </c>
      <c r="D161" s="197"/>
      <c r="E161" s="198"/>
      <c r="F161" s="199" t="s">
        <v>185</v>
      </c>
      <c r="G161" s="200"/>
      <c r="H161" s="201">
        <f>COUNTIF(H162:H172,"WTP")</f>
        <v>10</v>
      </c>
      <c r="I161" s="201">
        <f>COUNTIF(I162:I172,"WDP")</f>
        <v>1</v>
      </c>
      <c r="J161" s="201">
        <f>COUNTIF(J162:J172,"TW")</f>
        <v>0</v>
      </c>
      <c r="K161" s="201">
        <f>COUNTIF(K162:K172,"TMP")</f>
        <v>0</v>
      </c>
      <c r="L161" s="197">
        <f>SUM(H161:K161)</f>
        <v>11</v>
      </c>
      <c r="M161" s="201">
        <f>COUNTIF(M162:M172,"WTP")</f>
        <v>7</v>
      </c>
      <c r="N161" s="201">
        <f>COUNTIF(N162:N172,"WDP")</f>
        <v>4</v>
      </c>
      <c r="O161" s="201">
        <f>COUNTIF(O162:O172,"TW")</f>
        <v>0</v>
      </c>
      <c r="P161" s="201">
        <f>COUNTIF(P162:P172,"TMP")</f>
        <v>0</v>
      </c>
      <c r="Q161" s="197">
        <f>SUM(M161:P161)</f>
        <v>11</v>
      </c>
      <c r="R161" s="201">
        <f>COUNTIF(R162:R172,"WTP")</f>
        <v>4</v>
      </c>
      <c r="S161" s="201">
        <f>COUNTIF(S162:S172,"WDP")</f>
        <v>7</v>
      </c>
      <c r="T161" s="201">
        <f>COUNTIF(T162:T172,"TW")</f>
        <v>0</v>
      </c>
      <c r="U161" s="201">
        <f>COUNTIF(U162:U172,"TMP")</f>
        <v>0</v>
      </c>
      <c r="V161" s="197">
        <f>SUM(R161:U161)</f>
        <v>11</v>
      </c>
      <c r="W161" s="201">
        <f>COUNTIF(W162:W172,"WTP")</f>
        <v>2</v>
      </c>
      <c r="X161" s="201">
        <f>COUNTIF(X162:X172,"WDP")</f>
        <v>9</v>
      </c>
      <c r="Y161" s="201">
        <f>COUNTIF(Y162:Y172,"TW")</f>
        <v>0</v>
      </c>
      <c r="Z161" s="201">
        <f>COUNTIF(Z162:Z172,"TMP")</f>
        <v>0</v>
      </c>
      <c r="AA161" s="197">
        <f>SUM(W161:Z161)</f>
        <v>11</v>
      </c>
      <c r="AB161" s="201">
        <f>COUNTIF(AB162:AB172,"WTP")</f>
        <v>2</v>
      </c>
      <c r="AC161" s="201">
        <f>COUNTIF(AC162:AC172,"WDP")</f>
        <v>9</v>
      </c>
      <c r="AD161" s="201">
        <f>COUNTIF(AD162:AD172,"TW")</f>
        <v>0</v>
      </c>
      <c r="AE161" s="201">
        <f>COUNTIF(AE162:AE172,"TMP")</f>
        <v>0</v>
      </c>
      <c r="AF161" s="202">
        <f>SUM(AB161:AE161)</f>
        <v>11</v>
      </c>
      <c r="AG161" s="201">
        <f>COUNTIF(AG162:AG172,"WTP")</f>
        <v>5</v>
      </c>
      <c r="AH161" s="201">
        <f>COUNTIF(AH162:AH172,"WDP")</f>
        <v>5</v>
      </c>
      <c r="AI161" s="201">
        <f>COUNTIF(AI162:AI172,"TW")</f>
        <v>1</v>
      </c>
      <c r="AJ161" s="201">
        <f>COUNTIF(AJ162:AJ172,"TMP")</f>
        <v>0</v>
      </c>
      <c r="AK161" s="197">
        <f>SUM(AG161:AJ161)</f>
        <v>11</v>
      </c>
      <c r="AL161" s="201">
        <f>COUNTIF(AL162:AL172,"WTP")</f>
        <v>6</v>
      </c>
      <c r="AM161" s="201">
        <f>COUNTIF(AM162:AM172,"WDP")</f>
        <v>5</v>
      </c>
      <c r="AN161" s="201">
        <f>COUNTIF(AN162:AN172,"TW")</f>
        <v>0</v>
      </c>
      <c r="AO161" s="201">
        <f>COUNTIF(AO162:AO172,"TMP")</f>
        <v>0</v>
      </c>
      <c r="AP161" s="197">
        <f>SUM(AL161:AO161)</f>
        <v>11</v>
      </c>
      <c r="AQ161" s="201">
        <f>COUNTIF(AQ162:AQ172,"WTP")</f>
        <v>6</v>
      </c>
      <c r="AR161" s="201">
        <f>COUNTIF(AR162:AR172,"WDP")</f>
        <v>4</v>
      </c>
      <c r="AS161" s="201">
        <f>COUNTIF(AS162:AS172,"TW")</f>
        <v>0</v>
      </c>
      <c r="AT161" s="201">
        <f>COUNTIF(AT162:AT172,"TMP")</f>
        <v>1</v>
      </c>
      <c r="AU161" s="202">
        <f>SUM(AQ161:AT161)</f>
        <v>11</v>
      </c>
      <c r="AV161" s="73">
        <f>COUNTIF(AV162:AV172,"WTP")</f>
        <v>5</v>
      </c>
      <c r="AW161" s="73">
        <f>COUNTIF(AW162:AW172,"WDP")</f>
        <v>5</v>
      </c>
      <c r="AX161" s="73">
        <f>COUNTIF(AX162:AX172,"TW")</f>
        <v>1</v>
      </c>
      <c r="AY161" s="73">
        <f>COUNTIF(AY162:AY172,"TMP")</f>
        <v>0</v>
      </c>
      <c r="AZ161" s="74">
        <f>SUM(AV161:AY161)</f>
        <v>11</v>
      </c>
      <c r="BA161" s="73">
        <f>COUNTIF(BA162:BA172,"WTP")</f>
        <v>3</v>
      </c>
      <c r="BB161" s="73">
        <f>COUNTIF(BB162:BB172,"WDP")</f>
        <v>8</v>
      </c>
      <c r="BC161" s="73">
        <f>COUNTIF(BC162:BC172,"TW")</f>
        <v>0</v>
      </c>
      <c r="BD161" s="73">
        <f>COUNTIF(BD162:BD172,"TMP")</f>
        <v>0</v>
      </c>
      <c r="BE161" s="74">
        <f>SUM(BA161:BD161)</f>
        <v>11</v>
      </c>
      <c r="BF161" s="73">
        <f>COUNTIF(BF162:BF172,"WTP")</f>
        <v>2</v>
      </c>
      <c r="BG161" s="73">
        <f>COUNTIF(BG162:BG172,"WDP")</f>
        <v>7</v>
      </c>
      <c r="BH161" s="73">
        <f>COUNTIF(BH162:BH172,"TW")</f>
        <v>0</v>
      </c>
      <c r="BI161" s="73">
        <f>COUNTIF(BI162:BI172,"TMP")</f>
        <v>2</v>
      </c>
      <c r="BJ161" s="152">
        <f>SUM(BF161:BI161)</f>
        <v>11</v>
      </c>
      <c r="BK161" s="75">
        <f>COUNTIF(BK162:BK172,"WTP")</f>
        <v>1</v>
      </c>
      <c r="BL161" s="75">
        <f>COUNTIF(BL162:BL172,"WDP")</f>
        <v>6</v>
      </c>
      <c r="BM161" s="75">
        <f>COUNTIF(BM162:BM172,"TW")</f>
        <v>0</v>
      </c>
      <c r="BN161" s="75">
        <f>COUNTIF(BN162:BN172,"TMP")</f>
        <v>3</v>
      </c>
      <c r="BO161" s="153">
        <f>SUM(BK161:BN161)</f>
        <v>10</v>
      </c>
      <c r="BP161" s="75">
        <f>COUNTIF(BP162:BP172,"WTP")</f>
        <v>0</v>
      </c>
      <c r="BQ161" s="75">
        <f>COUNTIF(BQ162:BQ172,"WDP")</f>
        <v>10</v>
      </c>
      <c r="BR161" s="75">
        <f>COUNTIF(BR162:BR172,"TW")</f>
        <v>0</v>
      </c>
      <c r="BS161" s="75">
        <f>COUNTIF(BS162:BS172,"TMP")</f>
        <v>0</v>
      </c>
      <c r="BT161" s="154">
        <f>SUM(BP161:BS161)</f>
        <v>10</v>
      </c>
      <c r="BU161" s="75">
        <f>COUNTIF(BU162:BU172,"WTP")</f>
        <v>0</v>
      </c>
      <c r="BV161" s="75">
        <f>COUNTIF(BV162:BV172,"WDP")</f>
        <v>7</v>
      </c>
      <c r="BW161" s="75">
        <f>COUNTIF(BW162:BW172,"TW")</f>
        <v>0</v>
      </c>
      <c r="BX161" s="75">
        <f>COUNTIF(BX162:BX172,"TMP")</f>
        <v>3</v>
      </c>
      <c r="BY161" s="155">
        <f>SUM(BU161:BX161)</f>
        <v>10</v>
      </c>
      <c r="BZ161" s="75">
        <f>COUNTIF(BZ162:BZ172,"WTP")</f>
        <v>0</v>
      </c>
      <c r="CA161" s="75">
        <f>COUNTIF(CA162:CA172,"WDP")</f>
        <v>5</v>
      </c>
      <c r="CB161" s="75">
        <f>COUNTIF(CB162:CB172,"TW")</f>
        <v>0</v>
      </c>
      <c r="CC161" s="75">
        <f>COUNTIF(CC162:CC172,"TMP")</f>
        <v>1</v>
      </c>
      <c r="CD161" s="155">
        <f>SUM(BZ161:CC161)</f>
        <v>6</v>
      </c>
    </row>
    <row r="162" spans="1:82" s="91" customFormat="1" x14ac:dyDescent="0.2">
      <c r="A162" s="76">
        <f>A159+1</f>
        <v>138</v>
      </c>
      <c r="B162" s="188" t="s">
        <v>22</v>
      </c>
      <c r="C162" s="189" t="s">
        <v>26</v>
      </c>
      <c r="D162" s="190" t="s">
        <v>8</v>
      </c>
      <c r="E162" s="203"/>
      <c r="F162" s="204"/>
      <c r="G162" s="193" t="s">
        <v>186</v>
      </c>
      <c r="H162" s="193" t="s">
        <v>0</v>
      </c>
      <c r="I162" s="193"/>
      <c r="J162" s="193"/>
      <c r="K162" s="193"/>
      <c r="L162" s="193"/>
      <c r="M162" s="193" t="s">
        <v>0</v>
      </c>
      <c r="N162" s="193"/>
      <c r="O162" s="193"/>
      <c r="P162" s="193"/>
      <c r="Q162" s="193"/>
      <c r="R162" s="193" t="s">
        <v>0</v>
      </c>
      <c r="S162" s="193"/>
      <c r="T162" s="193"/>
      <c r="U162" s="193"/>
      <c r="V162" s="193"/>
      <c r="W162" s="193"/>
      <c r="X162" s="193" t="s">
        <v>1</v>
      </c>
      <c r="Y162" s="193"/>
      <c r="Z162" s="193"/>
      <c r="AA162" s="193"/>
      <c r="AB162" s="193"/>
      <c r="AC162" s="193" t="s">
        <v>1</v>
      </c>
      <c r="AD162" s="193"/>
      <c r="AE162" s="193"/>
      <c r="AF162" s="193"/>
      <c r="AG162" s="194" t="s">
        <v>0</v>
      </c>
      <c r="AH162" s="194"/>
      <c r="AI162" s="194"/>
      <c r="AJ162" s="194"/>
      <c r="AK162" s="193"/>
      <c r="AL162" s="194" t="s">
        <v>0</v>
      </c>
      <c r="AM162" s="194"/>
      <c r="AN162" s="194"/>
      <c r="AO162" s="194"/>
      <c r="AP162" s="194"/>
      <c r="AQ162" s="194" t="s">
        <v>0</v>
      </c>
      <c r="AR162" s="194"/>
      <c r="AS162" s="194"/>
      <c r="AT162" s="194"/>
      <c r="AU162" s="194"/>
      <c r="AV162" s="162" t="s">
        <v>0</v>
      </c>
      <c r="AW162" s="162"/>
      <c r="AX162" s="162"/>
      <c r="AY162" s="162"/>
      <c r="AZ162" s="162"/>
      <c r="BA162" s="163"/>
      <c r="BB162" s="163" t="s">
        <v>1</v>
      </c>
      <c r="BC162" s="163"/>
      <c r="BD162" s="163"/>
      <c r="BE162" s="170"/>
      <c r="BF162" s="163"/>
      <c r="BG162" s="163" t="s">
        <v>1</v>
      </c>
      <c r="BH162" s="163"/>
      <c r="BI162" s="163"/>
      <c r="BJ162" s="171"/>
      <c r="BK162" s="163"/>
      <c r="BL162" s="163" t="s">
        <v>1</v>
      </c>
      <c r="BM162" s="163"/>
      <c r="BN162" s="163"/>
      <c r="BO162" s="172"/>
      <c r="BP162" s="163"/>
      <c r="BQ162" s="163" t="s">
        <v>1</v>
      </c>
      <c r="BR162" s="163"/>
      <c r="BS162" s="163"/>
      <c r="BT162" s="173"/>
      <c r="BU162" s="163"/>
      <c r="BV162" s="163" t="s">
        <v>1</v>
      </c>
      <c r="BW162" s="163"/>
      <c r="BX162" s="163"/>
      <c r="BZ162" s="163"/>
      <c r="CA162" s="163" t="s">
        <v>1</v>
      </c>
      <c r="CB162" s="163"/>
      <c r="CC162" s="163"/>
    </row>
    <row r="163" spans="1:82" s="91" customFormat="1" x14ac:dyDescent="0.2">
      <c r="A163" s="76">
        <f>A162+1</f>
        <v>139</v>
      </c>
      <c r="B163" s="188" t="s">
        <v>22</v>
      </c>
      <c r="C163" s="189" t="s">
        <v>26</v>
      </c>
      <c r="D163" s="190" t="s">
        <v>12</v>
      </c>
      <c r="E163" s="191"/>
      <c r="F163" s="192"/>
      <c r="G163" s="193" t="s">
        <v>187</v>
      </c>
      <c r="H163" s="193"/>
      <c r="I163" s="193" t="s">
        <v>1</v>
      </c>
      <c r="J163" s="193"/>
      <c r="K163" s="193"/>
      <c r="L163" s="193"/>
      <c r="M163" s="193" t="s">
        <v>657</v>
      </c>
      <c r="N163" s="193" t="s">
        <v>1</v>
      </c>
      <c r="O163" s="193"/>
      <c r="P163" s="193"/>
      <c r="Q163" s="193"/>
      <c r="R163" s="193"/>
      <c r="S163" s="193" t="s">
        <v>1</v>
      </c>
      <c r="T163" s="193"/>
      <c r="U163" s="193"/>
      <c r="V163" s="193"/>
      <c r="W163" s="193"/>
      <c r="X163" s="193" t="s">
        <v>1</v>
      </c>
      <c r="Y163" s="193"/>
      <c r="Z163" s="193"/>
      <c r="AA163" s="193"/>
      <c r="AB163" s="193"/>
      <c r="AC163" s="193" t="s">
        <v>1</v>
      </c>
      <c r="AD163" s="193"/>
      <c r="AE163" s="193"/>
      <c r="AF163" s="193"/>
      <c r="AG163" s="194" t="s">
        <v>0</v>
      </c>
      <c r="AH163" s="194"/>
      <c r="AI163" s="194"/>
      <c r="AJ163" s="194"/>
      <c r="AK163" s="193"/>
      <c r="AL163" s="194"/>
      <c r="AM163" s="194" t="s">
        <v>1</v>
      </c>
      <c r="AN163" s="194"/>
      <c r="AO163" s="194"/>
      <c r="AP163" s="194"/>
      <c r="AQ163" s="194"/>
      <c r="AR163" s="194" t="s">
        <v>1</v>
      </c>
      <c r="AS163" s="194"/>
      <c r="AT163" s="194"/>
      <c r="AU163" s="194"/>
      <c r="AV163" s="162"/>
      <c r="AW163" s="162" t="s">
        <v>1</v>
      </c>
      <c r="AX163" s="162"/>
      <c r="AY163" s="162"/>
      <c r="AZ163" s="162"/>
      <c r="BA163" s="163"/>
      <c r="BB163" s="163" t="s">
        <v>1</v>
      </c>
      <c r="BC163" s="163"/>
      <c r="BD163" s="163"/>
      <c r="BE163" s="170"/>
      <c r="BF163" s="163"/>
      <c r="BG163" s="163" t="s">
        <v>1</v>
      </c>
      <c r="BH163" s="163"/>
      <c r="BI163" s="163"/>
      <c r="BJ163" s="171"/>
      <c r="BK163" s="163"/>
      <c r="BL163" s="163"/>
      <c r="BM163" s="163"/>
      <c r="BN163" s="163" t="s">
        <v>3</v>
      </c>
      <c r="BO163" s="172"/>
      <c r="BP163" s="163"/>
      <c r="BQ163" s="163" t="s">
        <v>1</v>
      </c>
      <c r="BR163" s="163"/>
      <c r="BS163" s="163"/>
      <c r="BT163" s="173"/>
      <c r="BU163" s="163"/>
      <c r="BV163" s="163" t="s">
        <v>1</v>
      </c>
      <c r="BW163" s="163"/>
      <c r="BX163" s="163"/>
      <c r="BZ163" s="163"/>
      <c r="CA163" s="163" t="s">
        <v>1</v>
      </c>
      <c r="CB163" s="163"/>
      <c r="CC163" s="163"/>
    </row>
    <row r="164" spans="1:82" s="91" customFormat="1" x14ac:dyDescent="0.2">
      <c r="A164" s="76">
        <f t="shared" ref="A164:A172" si="8">A163+1</f>
        <v>140</v>
      </c>
      <c r="B164" s="188" t="s">
        <v>22</v>
      </c>
      <c r="C164" s="189" t="s">
        <v>26</v>
      </c>
      <c r="D164" s="190" t="s">
        <v>14</v>
      </c>
      <c r="E164" s="191"/>
      <c r="F164" s="192"/>
      <c r="G164" s="193" t="s">
        <v>188</v>
      </c>
      <c r="H164" s="193" t="s">
        <v>0</v>
      </c>
      <c r="I164" s="193"/>
      <c r="J164" s="193"/>
      <c r="K164" s="193"/>
      <c r="L164" s="193"/>
      <c r="M164" s="193" t="s">
        <v>0</v>
      </c>
      <c r="N164" s="193"/>
      <c r="O164" s="193"/>
      <c r="P164" s="193"/>
      <c r="Q164" s="193"/>
      <c r="R164" s="193" t="s">
        <v>0</v>
      </c>
      <c r="S164" s="193"/>
      <c r="T164" s="193"/>
      <c r="U164" s="193"/>
      <c r="V164" s="193"/>
      <c r="W164" s="193"/>
      <c r="X164" s="193" t="s">
        <v>1</v>
      </c>
      <c r="Y164" s="193"/>
      <c r="Z164" s="193"/>
      <c r="AA164" s="193"/>
      <c r="AB164" s="193"/>
      <c r="AC164" s="193" t="s">
        <v>1</v>
      </c>
      <c r="AD164" s="193"/>
      <c r="AE164" s="193"/>
      <c r="AF164" s="193"/>
      <c r="AG164" s="194" t="s">
        <v>0</v>
      </c>
      <c r="AH164" s="194"/>
      <c r="AI164" s="194"/>
      <c r="AJ164" s="194"/>
      <c r="AK164" s="193"/>
      <c r="AL164" s="194" t="s">
        <v>0</v>
      </c>
      <c r="AM164" s="194"/>
      <c r="AN164" s="194"/>
      <c r="AO164" s="194"/>
      <c r="AP164" s="194"/>
      <c r="AQ164" s="194" t="s">
        <v>0</v>
      </c>
      <c r="AR164" s="194"/>
      <c r="AS164" s="194"/>
      <c r="AT164" s="194"/>
      <c r="AU164" s="194"/>
      <c r="AV164" s="162"/>
      <c r="AW164" s="162" t="s">
        <v>1</v>
      </c>
      <c r="AX164" s="162"/>
      <c r="AY164" s="162"/>
      <c r="AZ164" s="162"/>
      <c r="BA164" s="163"/>
      <c r="BB164" s="163" t="s">
        <v>1</v>
      </c>
      <c r="BC164" s="163"/>
      <c r="BD164" s="163"/>
      <c r="BE164" s="170"/>
      <c r="BF164" s="163"/>
      <c r="BG164" s="163" t="s">
        <v>1</v>
      </c>
      <c r="BH164" s="163"/>
      <c r="BI164" s="163"/>
      <c r="BJ164" s="171"/>
      <c r="BK164" s="163"/>
      <c r="BL164" s="163" t="s">
        <v>1</v>
      </c>
      <c r="BM164" s="163"/>
      <c r="BN164" s="163"/>
      <c r="BO164" s="172"/>
      <c r="BP164" s="163"/>
      <c r="BQ164" s="163" t="s">
        <v>1</v>
      </c>
      <c r="BR164" s="163"/>
      <c r="BS164" s="163"/>
      <c r="BT164" s="173"/>
      <c r="BU164" s="163"/>
      <c r="BV164" s="163" t="s">
        <v>1</v>
      </c>
      <c r="BW164" s="163"/>
      <c r="BX164" s="163"/>
      <c r="BZ164" s="163"/>
      <c r="CA164" s="163" t="s">
        <v>1</v>
      </c>
      <c r="CB164" s="163"/>
      <c r="CC164" s="163"/>
    </row>
    <row r="165" spans="1:82" s="91" customFormat="1" x14ac:dyDescent="0.2">
      <c r="A165" s="76">
        <f t="shared" si="8"/>
        <v>141</v>
      </c>
      <c r="B165" s="188" t="s">
        <v>22</v>
      </c>
      <c r="C165" s="189" t="s">
        <v>26</v>
      </c>
      <c r="D165" s="190" t="s">
        <v>16</v>
      </c>
      <c r="E165" s="191"/>
      <c r="F165" s="192"/>
      <c r="G165" s="193" t="s">
        <v>189</v>
      </c>
      <c r="H165" s="193" t="s">
        <v>0</v>
      </c>
      <c r="I165" s="193"/>
      <c r="J165" s="193"/>
      <c r="K165" s="193"/>
      <c r="L165" s="193"/>
      <c r="M165" s="193" t="s">
        <v>0</v>
      </c>
      <c r="N165" s="193"/>
      <c r="O165" s="193"/>
      <c r="P165" s="193"/>
      <c r="Q165" s="193"/>
      <c r="R165" s="193"/>
      <c r="S165" s="193" t="s">
        <v>1</v>
      </c>
      <c r="T165" s="193"/>
      <c r="U165" s="193"/>
      <c r="V165" s="193"/>
      <c r="W165" s="193"/>
      <c r="X165" s="193" t="s">
        <v>1</v>
      </c>
      <c r="Y165" s="193"/>
      <c r="Z165" s="193"/>
      <c r="AA165" s="193"/>
      <c r="AB165" s="193"/>
      <c r="AC165" s="193" t="s">
        <v>1</v>
      </c>
      <c r="AD165" s="193"/>
      <c r="AE165" s="193"/>
      <c r="AF165" s="193"/>
      <c r="AG165" s="194"/>
      <c r="AH165" s="194" t="s">
        <v>1</v>
      </c>
      <c r="AI165" s="194"/>
      <c r="AJ165" s="194"/>
      <c r="AK165" s="193"/>
      <c r="AL165" s="194"/>
      <c r="AM165" s="194" t="s">
        <v>1</v>
      </c>
      <c r="AN165" s="194"/>
      <c r="AO165" s="194"/>
      <c r="AP165" s="194"/>
      <c r="AQ165" s="194"/>
      <c r="AR165" s="194" t="s">
        <v>1</v>
      </c>
      <c r="AS165" s="194"/>
      <c r="AT165" s="194"/>
      <c r="AU165" s="194"/>
      <c r="AV165" s="162"/>
      <c r="AW165" s="162" t="s">
        <v>1</v>
      </c>
      <c r="AX165" s="162"/>
      <c r="AY165" s="162"/>
      <c r="AZ165" s="162"/>
      <c r="BA165" s="163"/>
      <c r="BB165" s="163" t="s">
        <v>1</v>
      </c>
      <c r="BC165" s="163"/>
      <c r="BD165" s="163"/>
      <c r="BE165" s="170"/>
      <c r="BF165" s="163"/>
      <c r="BG165" s="163" t="s">
        <v>1</v>
      </c>
      <c r="BH165" s="163"/>
      <c r="BI165" s="163"/>
      <c r="BJ165" s="171"/>
      <c r="BK165" s="163"/>
      <c r="BL165" s="163" t="s">
        <v>1</v>
      </c>
      <c r="BM165" s="163"/>
      <c r="BN165" s="163"/>
      <c r="BO165" s="172"/>
      <c r="BP165" s="163"/>
      <c r="BQ165" s="163" t="s">
        <v>1</v>
      </c>
      <c r="BR165" s="163"/>
      <c r="BS165" s="163"/>
      <c r="BT165" s="173"/>
      <c r="BU165" s="163"/>
      <c r="BV165" s="163" t="s">
        <v>1</v>
      </c>
      <c r="BW165" s="163"/>
      <c r="BX165" s="163"/>
      <c r="BZ165" s="163"/>
      <c r="CA165" s="163"/>
      <c r="CB165" s="163"/>
      <c r="CC165" s="163" t="s">
        <v>3</v>
      </c>
    </row>
    <row r="166" spans="1:82" s="91" customFormat="1" x14ac:dyDescent="0.2">
      <c r="A166" s="76">
        <f t="shared" si="8"/>
        <v>142</v>
      </c>
      <c r="B166" s="188" t="s">
        <v>22</v>
      </c>
      <c r="C166" s="189" t="s">
        <v>26</v>
      </c>
      <c r="D166" s="190" t="s">
        <v>18</v>
      </c>
      <c r="E166" s="191"/>
      <c r="F166" s="192"/>
      <c r="G166" s="193" t="s">
        <v>190</v>
      </c>
      <c r="H166" s="193" t="s">
        <v>0</v>
      </c>
      <c r="I166" s="193"/>
      <c r="J166" s="193"/>
      <c r="K166" s="193"/>
      <c r="L166" s="193"/>
      <c r="M166" s="193" t="s">
        <v>0</v>
      </c>
      <c r="N166" s="193"/>
      <c r="O166" s="193"/>
      <c r="P166" s="193"/>
      <c r="Q166" s="193"/>
      <c r="R166" s="193"/>
      <c r="S166" s="193" t="s">
        <v>1</v>
      </c>
      <c r="T166" s="193"/>
      <c r="U166" s="193"/>
      <c r="V166" s="193"/>
      <c r="W166" s="193"/>
      <c r="X166" s="193" t="s">
        <v>1</v>
      </c>
      <c r="Y166" s="193"/>
      <c r="Z166" s="193"/>
      <c r="AA166" s="193"/>
      <c r="AB166" s="193"/>
      <c r="AC166" s="193" t="s">
        <v>1</v>
      </c>
      <c r="AD166" s="193"/>
      <c r="AE166" s="193"/>
      <c r="AF166" s="193"/>
      <c r="AG166" s="194"/>
      <c r="AH166" s="194" t="s">
        <v>1</v>
      </c>
      <c r="AI166" s="194"/>
      <c r="AJ166" s="194"/>
      <c r="AK166" s="193"/>
      <c r="AL166" s="194"/>
      <c r="AM166" s="194" t="s">
        <v>1</v>
      </c>
      <c r="AN166" s="194"/>
      <c r="AO166" s="194"/>
      <c r="AP166" s="194"/>
      <c r="AQ166" s="194"/>
      <c r="AR166" s="194" t="s">
        <v>1</v>
      </c>
      <c r="AS166" s="194"/>
      <c r="AT166" s="194"/>
      <c r="AU166" s="194"/>
      <c r="AV166" s="162" t="s">
        <v>0</v>
      </c>
      <c r="AW166" s="162"/>
      <c r="AX166" s="162"/>
      <c r="AY166" s="162"/>
      <c r="AZ166" s="162"/>
      <c r="BA166" s="163"/>
      <c r="BB166" s="163" t="s">
        <v>1</v>
      </c>
      <c r="BC166" s="163"/>
      <c r="BD166" s="163"/>
      <c r="BE166" s="170"/>
      <c r="BF166" s="163"/>
      <c r="BG166" s="163" t="s">
        <v>1</v>
      </c>
      <c r="BH166" s="163"/>
      <c r="BI166" s="163"/>
      <c r="BJ166" s="171"/>
      <c r="BK166" s="163"/>
      <c r="BL166" s="163" t="s">
        <v>1</v>
      </c>
      <c r="BM166" s="163"/>
      <c r="BN166" s="163"/>
      <c r="BO166" s="172"/>
      <c r="BP166" s="163"/>
      <c r="BQ166" s="163" t="s">
        <v>1</v>
      </c>
      <c r="BR166" s="163"/>
      <c r="BS166" s="163"/>
      <c r="BT166" s="173"/>
      <c r="BU166" s="163"/>
      <c r="BV166" s="163" t="s">
        <v>1</v>
      </c>
      <c r="BW166" s="163"/>
      <c r="BX166" s="163"/>
      <c r="BZ166" s="163"/>
      <c r="CA166" s="163" t="s">
        <v>1</v>
      </c>
      <c r="CB166" s="163"/>
      <c r="CC166" s="163"/>
    </row>
    <row r="167" spans="1:82" s="91" customFormat="1" x14ac:dyDescent="0.2">
      <c r="A167" s="76">
        <f t="shared" si="8"/>
        <v>143</v>
      </c>
      <c r="B167" s="188" t="s">
        <v>22</v>
      </c>
      <c r="C167" s="189" t="s">
        <v>26</v>
      </c>
      <c r="D167" s="190" t="s">
        <v>20</v>
      </c>
      <c r="E167" s="191"/>
      <c r="F167" s="192"/>
      <c r="G167" s="193" t="s">
        <v>191</v>
      </c>
      <c r="H167" s="193" t="s">
        <v>0</v>
      </c>
      <c r="I167" s="193"/>
      <c r="J167" s="193"/>
      <c r="K167" s="193"/>
      <c r="L167" s="193"/>
      <c r="M167" s="193"/>
      <c r="N167" s="193" t="s">
        <v>1</v>
      </c>
      <c r="O167" s="193"/>
      <c r="P167" s="193"/>
      <c r="Q167" s="193"/>
      <c r="R167" s="193"/>
      <c r="S167" s="193" t="s">
        <v>1</v>
      </c>
      <c r="T167" s="193"/>
      <c r="U167" s="193"/>
      <c r="V167" s="193"/>
      <c r="W167" s="193" t="s">
        <v>0</v>
      </c>
      <c r="X167" s="193"/>
      <c r="Y167" s="193"/>
      <c r="Z167" s="193"/>
      <c r="AA167" s="193"/>
      <c r="AB167" s="193"/>
      <c r="AC167" s="193" t="s">
        <v>1</v>
      </c>
      <c r="AD167" s="193"/>
      <c r="AE167" s="193"/>
      <c r="AF167" s="193"/>
      <c r="AG167" s="194" t="s">
        <v>0</v>
      </c>
      <c r="AH167" s="194"/>
      <c r="AI167" s="194"/>
      <c r="AJ167" s="194"/>
      <c r="AK167" s="193"/>
      <c r="AL167" s="194" t="s">
        <v>0</v>
      </c>
      <c r="AM167" s="194"/>
      <c r="AN167" s="194"/>
      <c r="AO167" s="194"/>
      <c r="AP167" s="194"/>
      <c r="AQ167" s="194" t="s">
        <v>0</v>
      </c>
      <c r="AR167" s="194"/>
      <c r="AS167" s="194"/>
      <c r="AT167" s="194"/>
      <c r="AU167" s="194"/>
      <c r="AV167" s="162" t="s">
        <v>0</v>
      </c>
      <c r="AW167" s="162"/>
      <c r="AX167" s="162"/>
      <c r="AY167" s="162"/>
      <c r="AZ167" s="162"/>
      <c r="BA167" s="163" t="s">
        <v>0</v>
      </c>
      <c r="BB167" s="163"/>
      <c r="BC167" s="163"/>
      <c r="BD167" s="163"/>
      <c r="BE167" s="170"/>
      <c r="BF167" s="163" t="s">
        <v>0</v>
      </c>
      <c r="BG167" s="163"/>
      <c r="BH167" s="163"/>
      <c r="BI167" s="163"/>
      <c r="BJ167" s="171"/>
      <c r="BK167" s="163"/>
      <c r="BL167" s="163" t="s">
        <v>1</v>
      </c>
      <c r="BM167" s="163"/>
      <c r="BN167" s="163"/>
      <c r="BO167" s="172"/>
      <c r="BP167" s="163"/>
      <c r="BQ167" s="163" t="s">
        <v>1</v>
      </c>
      <c r="BR167" s="163"/>
      <c r="BS167" s="163"/>
      <c r="BT167" s="173"/>
      <c r="BU167" s="163"/>
      <c r="BV167" s="163" t="s">
        <v>1</v>
      </c>
      <c r="BW167" s="163"/>
      <c r="BX167" s="163"/>
      <c r="BZ167" s="163"/>
      <c r="CA167" s="163"/>
      <c r="CB167" s="163"/>
      <c r="CC167" s="163"/>
    </row>
    <row r="168" spans="1:82" s="91" customFormat="1" x14ac:dyDescent="0.2">
      <c r="A168" s="76">
        <f t="shared" si="8"/>
        <v>144</v>
      </c>
      <c r="B168" s="188" t="s">
        <v>22</v>
      </c>
      <c r="C168" s="189" t="s">
        <v>26</v>
      </c>
      <c r="D168" s="190" t="s">
        <v>22</v>
      </c>
      <c r="E168" s="191"/>
      <c r="F168" s="192"/>
      <c r="G168" s="193" t="s">
        <v>192</v>
      </c>
      <c r="H168" s="193" t="s">
        <v>0</v>
      </c>
      <c r="I168" s="193"/>
      <c r="J168" s="193"/>
      <c r="K168" s="193"/>
      <c r="L168" s="193"/>
      <c r="M168" s="193"/>
      <c r="N168" s="193" t="s">
        <v>1</v>
      </c>
      <c r="O168" s="193"/>
      <c r="P168" s="193"/>
      <c r="Q168" s="193"/>
      <c r="R168" s="193"/>
      <c r="S168" s="193" t="s">
        <v>1</v>
      </c>
      <c r="T168" s="193"/>
      <c r="U168" s="193"/>
      <c r="V168" s="193"/>
      <c r="W168" s="193"/>
      <c r="X168" s="193" t="s">
        <v>1</v>
      </c>
      <c r="Y168" s="193"/>
      <c r="Z168" s="193"/>
      <c r="AA168" s="193"/>
      <c r="AB168" s="193"/>
      <c r="AC168" s="193" t="s">
        <v>1</v>
      </c>
      <c r="AD168" s="193"/>
      <c r="AE168" s="193"/>
      <c r="AF168" s="193"/>
      <c r="AG168" s="194"/>
      <c r="AH168" s="194"/>
      <c r="AI168" s="194" t="s">
        <v>2</v>
      </c>
      <c r="AJ168" s="194"/>
      <c r="AK168" s="193"/>
      <c r="AL168" s="194"/>
      <c r="AM168" s="194" t="s">
        <v>1</v>
      </c>
      <c r="AN168" s="194"/>
      <c r="AO168" s="194"/>
      <c r="AP168" s="194"/>
      <c r="AQ168" s="194"/>
      <c r="AR168" s="194" t="s">
        <v>1</v>
      </c>
      <c r="AS168" s="194"/>
      <c r="AT168" s="194"/>
      <c r="AU168" s="194"/>
      <c r="AV168" s="162"/>
      <c r="AW168" s="162"/>
      <c r="AX168" s="162" t="s">
        <v>2</v>
      </c>
      <c r="AY168" s="162"/>
      <c r="AZ168" s="162"/>
      <c r="BA168" s="163"/>
      <c r="BB168" s="163" t="s">
        <v>1</v>
      </c>
      <c r="BC168" s="163"/>
      <c r="BD168" s="163"/>
      <c r="BE168" s="170"/>
      <c r="BF168" s="163"/>
      <c r="BG168" s="163" t="s">
        <v>1</v>
      </c>
      <c r="BH168" s="163"/>
      <c r="BI168" s="163"/>
      <c r="BJ168" s="171"/>
      <c r="BK168" s="163"/>
      <c r="BL168" s="163" t="s">
        <v>1</v>
      </c>
      <c r="BM168" s="163"/>
      <c r="BN168" s="163"/>
      <c r="BO168" s="172"/>
      <c r="BP168" s="163"/>
      <c r="BQ168" s="163" t="s">
        <v>1</v>
      </c>
      <c r="BR168" s="163"/>
      <c r="BS168" s="163"/>
      <c r="BT168" s="173"/>
      <c r="BU168" s="163"/>
      <c r="BV168" s="163"/>
      <c r="BW168" s="163"/>
      <c r="BX168" s="163" t="s">
        <v>3</v>
      </c>
      <c r="BZ168" s="163"/>
      <c r="CA168" s="163"/>
      <c r="CB168" s="163"/>
      <c r="CC168" s="163"/>
    </row>
    <row r="169" spans="1:82" s="91" customFormat="1" x14ac:dyDescent="0.2">
      <c r="A169" s="76">
        <f t="shared" si="8"/>
        <v>145</v>
      </c>
      <c r="B169" s="188" t="s">
        <v>22</v>
      </c>
      <c r="C169" s="189" t="s">
        <v>26</v>
      </c>
      <c r="D169" s="190" t="s">
        <v>24</v>
      </c>
      <c r="E169" s="191"/>
      <c r="F169" s="192"/>
      <c r="G169" s="193" t="s">
        <v>193</v>
      </c>
      <c r="H169" s="193" t="s">
        <v>0</v>
      </c>
      <c r="I169" s="193"/>
      <c r="J169" s="193"/>
      <c r="K169" s="193"/>
      <c r="L169" s="193"/>
      <c r="M169" s="193" t="s">
        <v>0</v>
      </c>
      <c r="N169" s="193"/>
      <c r="O169" s="193"/>
      <c r="P169" s="193"/>
      <c r="Q169" s="193"/>
      <c r="R169" s="193" t="s">
        <v>0</v>
      </c>
      <c r="S169" s="193"/>
      <c r="T169" s="193"/>
      <c r="U169" s="193"/>
      <c r="V169" s="193"/>
      <c r="W169" s="193"/>
      <c r="X169" s="193" t="s">
        <v>1</v>
      </c>
      <c r="Y169" s="193"/>
      <c r="Z169" s="193"/>
      <c r="AA169" s="193"/>
      <c r="AB169" s="193"/>
      <c r="AC169" s="193" t="s">
        <v>1</v>
      </c>
      <c r="AD169" s="193"/>
      <c r="AE169" s="193"/>
      <c r="AF169" s="193"/>
      <c r="AG169" s="194"/>
      <c r="AH169" s="194" t="s">
        <v>1</v>
      </c>
      <c r="AI169" s="194"/>
      <c r="AJ169" s="194"/>
      <c r="AK169" s="193"/>
      <c r="AL169" s="194" t="s">
        <v>0</v>
      </c>
      <c r="AM169" s="194"/>
      <c r="AN169" s="194"/>
      <c r="AO169" s="194"/>
      <c r="AP169" s="194"/>
      <c r="AQ169" s="194" t="s">
        <v>0</v>
      </c>
      <c r="AR169" s="194"/>
      <c r="AS169" s="194"/>
      <c r="AT169" s="194"/>
      <c r="AU169" s="194"/>
      <c r="AV169" s="162" t="s">
        <v>0</v>
      </c>
      <c r="AW169" s="162"/>
      <c r="AX169" s="162"/>
      <c r="AY169" s="162"/>
      <c r="AZ169" s="162"/>
      <c r="BA169" s="163" t="s">
        <v>0</v>
      </c>
      <c r="BB169" s="163"/>
      <c r="BC169" s="163"/>
      <c r="BD169" s="163"/>
      <c r="BE169" s="170"/>
      <c r="BF169" s="163" t="s">
        <v>0</v>
      </c>
      <c r="BG169" s="163"/>
      <c r="BH169" s="163"/>
      <c r="BI169" s="163"/>
      <c r="BJ169" s="171"/>
      <c r="BK169" s="163" t="s">
        <v>0</v>
      </c>
      <c r="BL169" s="163"/>
      <c r="BM169" s="163"/>
      <c r="BN169" s="163"/>
      <c r="BO169" s="172"/>
      <c r="BP169" s="163"/>
      <c r="BQ169" s="163" t="s">
        <v>1</v>
      </c>
      <c r="BR169" s="163"/>
      <c r="BS169" s="163"/>
      <c r="BT169" s="173"/>
      <c r="BU169" s="163"/>
      <c r="BV169" s="163"/>
      <c r="BW169" s="163"/>
      <c r="BX169" s="163" t="s">
        <v>3</v>
      </c>
      <c r="BZ169" s="163"/>
      <c r="CA169" s="163"/>
      <c r="CB169" s="163"/>
      <c r="CC169" s="163"/>
    </row>
    <row r="170" spans="1:82" s="91" customFormat="1" x14ac:dyDescent="0.2">
      <c r="A170" s="76">
        <f t="shared" si="8"/>
        <v>146</v>
      </c>
      <c r="B170" s="188" t="s">
        <v>22</v>
      </c>
      <c r="C170" s="189" t="s">
        <v>26</v>
      </c>
      <c r="D170" s="190" t="s">
        <v>26</v>
      </c>
      <c r="E170" s="191"/>
      <c r="F170" s="192"/>
      <c r="G170" s="193" t="s">
        <v>194</v>
      </c>
      <c r="H170" s="193" t="s">
        <v>0</v>
      </c>
      <c r="I170" s="193"/>
      <c r="J170" s="193"/>
      <c r="K170" s="193"/>
      <c r="L170" s="193"/>
      <c r="M170" s="193" t="s">
        <v>0</v>
      </c>
      <c r="N170" s="193"/>
      <c r="O170" s="193"/>
      <c r="P170" s="193"/>
      <c r="Q170" s="193"/>
      <c r="R170" s="193" t="s">
        <v>0</v>
      </c>
      <c r="S170" s="193"/>
      <c r="T170" s="193"/>
      <c r="U170" s="193"/>
      <c r="V170" s="193"/>
      <c r="W170" s="193" t="s">
        <v>0</v>
      </c>
      <c r="X170" s="193"/>
      <c r="Y170" s="193"/>
      <c r="Z170" s="193"/>
      <c r="AA170" s="193"/>
      <c r="AB170" s="193"/>
      <c r="AC170" s="193" t="s">
        <v>1</v>
      </c>
      <c r="AD170" s="193"/>
      <c r="AE170" s="193"/>
      <c r="AF170" s="193"/>
      <c r="AG170" s="194"/>
      <c r="AH170" s="194" t="s">
        <v>1</v>
      </c>
      <c r="AI170" s="194"/>
      <c r="AJ170" s="194"/>
      <c r="AK170" s="193"/>
      <c r="AL170" s="194" t="s">
        <v>0</v>
      </c>
      <c r="AM170" s="194"/>
      <c r="AN170" s="194"/>
      <c r="AO170" s="194"/>
      <c r="AP170" s="194"/>
      <c r="AQ170" s="194" t="s">
        <v>0</v>
      </c>
      <c r="AR170" s="194"/>
      <c r="AS170" s="194"/>
      <c r="AT170" s="194"/>
      <c r="AU170" s="194"/>
      <c r="AV170" s="162"/>
      <c r="AW170" s="162" t="s">
        <v>1</v>
      </c>
      <c r="AX170" s="162"/>
      <c r="AY170" s="162"/>
      <c r="AZ170" s="162"/>
      <c r="BA170" s="163"/>
      <c r="BB170" s="163" t="s">
        <v>1</v>
      </c>
      <c r="BC170" s="163"/>
      <c r="BD170" s="163"/>
      <c r="BE170" s="170"/>
      <c r="BF170" s="163"/>
      <c r="BG170" s="163"/>
      <c r="BH170" s="163"/>
      <c r="BI170" s="163" t="s">
        <v>3</v>
      </c>
      <c r="BJ170" s="171"/>
      <c r="BK170" s="163"/>
      <c r="BL170" s="163"/>
      <c r="BM170" s="163"/>
      <c r="BN170" s="163" t="s">
        <v>3</v>
      </c>
      <c r="BO170" s="172"/>
      <c r="BP170" s="163"/>
      <c r="BQ170" s="163" t="s">
        <v>1</v>
      </c>
      <c r="BR170" s="163"/>
      <c r="BS170" s="163"/>
      <c r="BT170" s="173"/>
      <c r="BU170" s="163"/>
      <c r="BV170" s="163" t="s">
        <v>1</v>
      </c>
      <c r="BW170" s="163"/>
      <c r="BX170" s="163"/>
      <c r="BZ170" s="163"/>
      <c r="CA170" s="163"/>
      <c r="CB170" s="163"/>
      <c r="CC170" s="163"/>
    </row>
    <row r="171" spans="1:82" s="91" customFormat="1" x14ac:dyDescent="0.2">
      <c r="A171" s="76">
        <f t="shared" si="8"/>
        <v>147</v>
      </c>
      <c r="B171" s="188" t="s">
        <v>22</v>
      </c>
      <c r="C171" s="189" t="s">
        <v>26</v>
      </c>
      <c r="D171" s="190" t="s">
        <v>28</v>
      </c>
      <c r="E171" s="191"/>
      <c r="F171" s="192"/>
      <c r="G171" s="193" t="s">
        <v>195</v>
      </c>
      <c r="H171" s="193" t="s">
        <v>0</v>
      </c>
      <c r="I171" s="193"/>
      <c r="J171" s="193"/>
      <c r="K171" s="193"/>
      <c r="L171" s="193"/>
      <c r="M171" s="193" t="s">
        <v>0</v>
      </c>
      <c r="N171" s="193"/>
      <c r="O171" s="193"/>
      <c r="P171" s="193"/>
      <c r="Q171" s="193"/>
      <c r="R171" s="193"/>
      <c r="S171" s="193" t="s">
        <v>1</v>
      </c>
      <c r="T171" s="193"/>
      <c r="U171" s="193"/>
      <c r="V171" s="193"/>
      <c r="W171" s="193"/>
      <c r="X171" s="193" t="s">
        <v>1</v>
      </c>
      <c r="Y171" s="193"/>
      <c r="Z171" s="193"/>
      <c r="AA171" s="193"/>
      <c r="AB171" s="193" t="s">
        <v>0</v>
      </c>
      <c r="AC171" s="193"/>
      <c r="AD171" s="193"/>
      <c r="AE171" s="193"/>
      <c r="AF171" s="193"/>
      <c r="AG171" s="194"/>
      <c r="AH171" s="194" t="s">
        <v>1</v>
      </c>
      <c r="AI171" s="194"/>
      <c r="AJ171" s="194"/>
      <c r="AK171" s="193"/>
      <c r="AL171" s="194"/>
      <c r="AM171" s="194" t="s">
        <v>1</v>
      </c>
      <c r="AN171" s="194"/>
      <c r="AO171" s="194"/>
      <c r="AP171" s="194"/>
      <c r="AQ171" s="194"/>
      <c r="AR171" s="194"/>
      <c r="AS171" s="194"/>
      <c r="AT171" s="194" t="s">
        <v>3</v>
      </c>
      <c r="AU171" s="194"/>
      <c r="AV171" s="162"/>
      <c r="AW171" s="162" t="s">
        <v>1</v>
      </c>
      <c r="AX171" s="162"/>
      <c r="AY171" s="162"/>
      <c r="AZ171" s="162"/>
      <c r="BA171" s="163"/>
      <c r="BB171" s="163" t="s">
        <v>1</v>
      </c>
      <c r="BC171" s="163"/>
      <c r="BD171" s="163"/>
      <c r="BE171" s="170"/>
      <c r="BF171" s="163"/>
      <c r="BG171" s="163"/>
      <c r="BH171" s="163"/>
      <c r="BI171" s="163" t="s">
        <v>3</v>
      </c>
      <c r="BJ171" s="171"/>
      <c r="BK171" s="163"/>
      <c r="BL171" s="163"/>
      <c r="BM171" s="163"/>
      <c r="BN171" s="163" t="s">
        <v>3</v>
      </c>
      <c r="BO171" s="172"/>
      <c r="BP171" s="163"/>
      <c r="BQ171" s="163" t="s">
        <v>1</v>
      </c>
      <c r="BR171" s="163"/>
      <c r="BS171" s="163"/>
      <c r="BT171" s="173"/>
      <c r="BU171" s="163"/>
      <c r="BV171" s="163"/>
      <c r="BW171" s="163"/>
      <c r="BX171" s="163" t="s">
        <v>3</v>
      </c>
      <c r="BZ171" s="163"/>
      <c r="CA171" s="163" t="s">
        <v>1</v>
      </c>
      <c r="CB171" s="163"/>
      <c r="CC171" s="163"/>
    </row>
    <row r="172" spans="1:82" s="91" customFormat="1" x14ac:dyDescent="0.2">
      <c r="A172" s="76">
        <f t="shared" si="8"/>
        <v>148</v>
      </c>
      <c r="B172" s="188" t="s">
        <v>22</v>
      </c>
      <c r="C172" s="189" t="s">
        <v>26</v>
      </c>
      <c r="D172" s="190" t="s">
        <v>30</v>
      </c>
      <c r="E172" s="191"/>
      <c r="F172" s="192"/>
      <c r="G172" s="193" t="s">
        <v>196</v>
      </c>
      <c r="H172" s="193" t="s">
        <v>0</v>
      </c>
      <c r="I172" s="193"/>
      <c r="J172" s="193"/>
      <c r="K172" s="193"/>
      <c r="L172" s="193"/>
      <c r="M172" s="193"/>
      <c r="N172" s="193" t="s">
        <v>1</v>
      </c>
      <c r="O172" s="193"/>
      <c r="P172" s="193"/>
      <c r="Q172" s="193"/>
      <c r="R172" s="193"/>
      <c r="S172" s="193" t="s">
        <v>1</v>
      </c>
      <c r="T172" s="193"/>
      <c r="U172" s="193"/>
      <c r="V172" s="193"/>
      <c r="W172" s="193"/>
      <c r="X172" s="193" t="s">
        <v>1</v>
      </c>
      <c r="Y172" s="193"/>
      <c r="Z172" s="193"/>
      <c r="AA172" s="193"/>
      <c r="AB172" s="193" t="s">
        <v>0</v>
      </c>
      <c r="AC172" s="193"/>
      <c r="AD172" s="193"/>
      <c r="AE172" s="193"/>
      <c r="AF172" s="193"/>
      <c r="AG172" s="194" t="s">
        <v>0</v>
      </c>
      <c r="AH172" s="194"/>
      <c r="AI172" s="194"/>
      <c r="AJ172" s="194"/>
      <c r="AK172" s="193"/>
      <c r="AL172" s="194" t="s">
        <v>0</v>
      </c>
      <c r="AM172" s="194"/>
      <c r="AN172" s="194"/>
      <c r="AO172" s="194"/>
      <c r="AP172" s="194"/>
      <c r="AQ172" s="194" t="s">
        <v>0</v>
      </c>
      <c r="AR172" s="194"/>
      <c r="AS172" s="194"/>
      <c r="AT172" s="194"/>
      <c r="AU172" s="194"/>
      <c r="AV172" s="162" t="s">
        <v>0</v>
      </c>
      <c r="AW172" s="162"/>
      <c r="AX172" s="162"/>
      <c r="AY172" s="162"/>
      <c r="AZ172" s="162"/>
      <c r="BA172" s="163" t="s">
        <v>0</v>
      </c>
      <c r="BB172" s="163"/>
      <c r="BC172" s="163"/>
      <c r="BD172" s="163"/>
      <c r="BE172" s="170"/>
      <c r="BF172" s="163"/>
      <c r="BG172" s="163" t="s">
        <v>1</v>
      </c>
      <c r="BH172" s="163"/>
      <c r="BI172" s="163"/>
      <c r="BJ172" s="171"/>
      <c r="BK172" s="163"/>
      <c r="BL172" s="163"/>
      <c r="BM172" s="163"/>
      <c r="BN172" s="163"/>
      <c r="BO172" s="172"/>
      <c r="BP172" s="163"/>
      <c r="BQ172" s="163"/>
      <c r="BR172" s="163"/>
      <c r="BS172" s="163"/>
      <c r="BT172" s="173"/>
      <c r="BU172" s="163"/>
      <c r="BV172" s="163"/>
      <c r="BW172" s="163"/>
      <c r="BX172" s="163"/>
      <c r="BZ172" s="163"/>
      <c r="CA172" s="163"/>
      <c r="CB172" s="163"/>
      <c r="CC172" s="163"/>
    </row>
    <row r="173" spans="1:82" s="59" customFormat="1" x14ac:dyDescent="0.25">
      <c r="B173" s="195"/>
      <c r="C173" s="205"/>
      <c r="D173" s="197"/>
      <c r="E173" s="198"/>
      <c r="F173" s="199"/>
      <c r="G173" s="200"/>
      <c r="H173" s="200"/>
      <c r="I173" s="200"/>
      <c r="J173" s="200"/>
      <c r="K173" s="200"/>
      <c r="L173" s="200"/>
      <c r="M173" s="200"/>
      <c r="N173" s="200"/>
      <c r="O173" s="200"/>
      <c r="P173" s="200"/>
      <c r="Q173" s="200"/>
      <c r="R173" s="200"/>
      <c r="S173" s="200"/>
      <c r="T173" s="200"/>
      <c r="U173" s="200"/>
      <c r="V173" s="200"/>
      <c r="W173" s="200"/>
      <c r="X173" s="200"/>
      <c r="Y173" s="200"/>
      <c r="Z173" s="200"/>
      <c r="AA173" s="200"/>
      <c r="AB173" s="200"/>
      <c r="AC173" s="200"/>
      <c r="AD173" s="200"/>
      <c r="AE173" s="200"/>
      <c r="AF173" s="200"/>
      <c r="AG173" s="197"/>
      <c r="AH173" s="197"/>
      <c r="AI173" s="197"/>
      <c r="AJ173" s="197"/>
      <c r="AK173" s="200"/>
      <c r="AL173" s="197"/>
      <c r="AM173" s="197"/>
      <c r="AN173" s="197"/>
      <c r="AO173" s="197"/>
      <c r="AP173" s="197"/>
      <c r="AQ173" s="197"/>
      <c r="AR173" s="197"/>
      <c r="AS173" s="197"/>
      <c r="AT173" s="197"/>
      <c r="AU173" s="197"/>
      <c r="AV173" s="73"/>
      <c r="AW173" s="73"/>
      <c r="AX173" s="73"/>
      <c r="AY173" s="73"/>
      <c r="AZ173" s="164"/>
      <c r="BA173" s="73"/>
      <c r="BB173" s="73"/>
      <c r="BC173" s="73"/>
      <c r="BD173" s="73"/>
      <c r="BE173" s="164"/>
      <c r="BF173" s="73"/>
      <c r="BG173" s="73"/>
      <c r="BH173" s="73"/>
      <c r="BI173" s="73"/>
      <c r="BJ173" s="165"/>
      <c r="BK173" s="75"/>
      <c r="BL173" s="75"/>
      <c r="BM173" s="75"/>
      <c r="BN173" s="75"/>
      <c r="BO173" s="166"/>
      <c r="BP173" s="75"/>
      <c r="BQ173" s="75"/>
      <c r="BR173" s="75"/>
      <c r="BS173" s="75"/>
      <c r="BT173" s="167"/>
      <c r="BU173" s="75"/>
      <c r="BV173" s="75"/>
      <c r="BW173" s="75"/>
      <c r="BX173" s="75"/>
      <c r="BZ173" s="75"/>
      <c r="CA173" s="75"/>
      <c r="CB173" s="75"/>
      <c r="CC173" s="75"/>
    </row>
    <row r="174" spans="1:82" s="59" customFormat="1" x14ac:dyDescent="0.25">
      <c r="B174" s="195" t="s">
        <v>24</v>
      </c>
      <c r="C174" s="196" t="s">
        <v>28</v>
      </c>
      <c r="D174" s="197"/>
      <c r="E174" s="198"/>
      <c r="F174" s="199" t="s">
        <v>198</v>
      </c>
      <c r="G174" s="200"/>
      <c r="H174" s="201">
        <f>COUNTIF(H175:H190,"WTP")</f>
        <v>14</v>
      </c>
      <c r="I174" s="201">
        <f>COUNTIF(I175:I190,"WDP")</f>
        <v>2</v>
      </c>
      <c r="J174" s="201">
        <f>COUNTIF(J175:J190,"TW")</f>
        <v>0</v>
      </c>
      <c r="K174" s="201">
        <f>COUNTIF(K175:K190,"TMP")</f>
        <v>0</v>
      </c>
      <c r="L174" s="197">
        <f>SUM(H174:K174)</f>
        <v>16</v>
      </c>
      <c r="M174" s="201">
        <f>COUNTIF(M175:M190,"WTP")</f>
        <v>14</v>
      </c>
      <c r="N174" s="201">
        <f>COUNTIF(N175:N190,"WDP")</f>
        <v>2</v>
      </c>
      <c r="O174" s="201">
        <f>COUNTIF(O175:O190,"TW")</f>
        <v>0</v>
      </c>
      <c r="P174" s="201">
        <f>COUNTIF(P175:P190,"TMP")</f>
        <v>0</v>
      </c>
      <c r="Q174" s="197">
        <f>SUM(M174:P174)</f>
        <v>16</v>
      </c>
      <c r="R174" s="201">
        <f>COUNTIF(R175:R190,"WTP")</f>
        <v>14</v>
      </c>
      <c r="S174" s="201">
        <f>COUNTIF(S175:S190,"WDP")</f>
        <v>2</v>
      </c>
      <c r="T174" s="201">
        <f>COUNTIF(T175:T190,"TW")</f>
        <v>0</v>
      </c>
      <c r="U174" s="201">
        <f>COUNTIF(U175:U190,"TMP")</f>
        <v>0</v>
      </c>
      <c r="V174" s="197">
        <f>SUM(R174:U174)</f>
        <v>16</v>
      </c>
      <c r="W174" s="201">
        <f>COUNTIF(W175:W190,"WTP")</f>
        <v>13</v>
      </c>
      <c r="X174" s="201">
        <f>COUNTIF(X175:X190,"WDP")</f>
        <v>3</v>
      </c>
      <c r="Y174" s="201">
        <f>COUNTIF(Y175:Y190,"TW")</f>
        <v>0</v>
      </c>
      <c r="Z174" s="201">
        <f>COUNTIF(Z175:Z190,"TMP")</f>
        <v>0</v>
      </c>
      <c r="AA174" s="197">
        <f>SUM(W174:Z174)</f>
        <v>16</v>
      </c>
      <c r="AB174" s="201">
        <f>COUNTIF(AB175:AB190,"WTP")</f>
        <v>11</v>
      </c>
      <c r="AC174" s="201">
        <f>COUNTIF(AC175:AC190,"WDP")</f>
        <v>4</v>
      </c>
      <c r="AD174" s="201">
        <f>COUNTIF(AD175:AD190,"TW")</f>
        <v>0</v>
      </c>
      <c r="AE174" s="201">
        <f>COUNTIF(AE175:AE190,"TMP")</f>
        <v>1</v>
      </c>
      <c r="AF174" s="202">
        <f>SUM(AB174:AE174)</f>
        <v>16</v>
      </c>
      <c r="AG174" s="201">
        <f>COUNTIF(AG175:AG190,"WTP")</f>
        <v>9</v>
      </c>
      <c r="AH174" s="201">
        <f>COUNTIF(AH175:AH190,"WDP")</f>
        <v>6</v>
      </c>
      <c r="AI174" s="201">
        <f>COUNTIF(AI175:AI190,"TW")</f>
        <v>0</v>
      </c>
      <c r="AJ174" s="201">
        <f>COUNTIF(AJ175:AJ190,"TMP")</f>
        <v>1</v>
      </c>
      <c r="AK174" s="197">
        <f>SUM(AG174:AJ174)</f>
        <v>16</v>
      </c>
      <c r="AL174" s="201">
        <f>COUNTIF(AL175:AL190,"WTP")</f>
        <v>5</v>
      </c>
      <c r="AM174" s="201">
        <f>COUNTIF(AM175:AM190,"WDP")</f>
        <v>9</v>
      </c>
      <c r="AN174" s="201">
        <f>COUNTIF(AN175:AN190,"TW")</f>
        <v>1</v>
      </c>
      <c r="AO174" s="201">
        <f>COUNTIF(AO175:AO190,"TMP")</f>
        <v>0</v>
      </c>
      <c r="AP174" s="197">
        <f>SUM(AL174:AO174)</f>
        <v>15</v>
      </c>
      <c r="AQ174" s="201">
        <f>COUNTIF(AQ175:AQ189,"WTP")</f>
        <v>7</v>
      </c>
      <c r="AR174" s="201">
        <f>COUNTIF(AR175:AR189,"WDP")</f>
        <v>6</v>
      </c>
      <c r="AS174" s="201">
        <f>COUNTIF(AS175:AS186,"TW")</f>
        <v>1</v>
      </c>
      <c r="AT174" s="201">
        <f>COUNTIF(AT175:AT189,"TMP")</f>
        <v>1</v>
      </c>
      <c r="AU174" s="202">
        <f>SUM(AQ174:AT174)</f>
        <v>15</v>
      </c>
      <c r="AV174" s="73">
        <f>COUNTIF(AV175:AV189,"WTP")</f>
        <v>7</v>
      </c>
      <c r="AW174" s="73">
        <f>COUNTIF(AW175:AW189,"WDP")</f>
        <v>7</v>
      </c>
      <c r="AX174" s="73">
        <f>COUNTIF(AX175:AX186,"TW")</f>
        <v>0</v>
      </c>
      <c r="AY174" s="73">
        <f>COUNTIF(AY175:AY189,"TMP")</f>
        <v>1</v>
      </c>
      <c r="AZ174" s="74">
        <f>SUM(AV174:AY174)</f>
        <v>15</v>
      </c>
      <c r="BA174" s="73">
        <f>COUNTIF(BA175:BA189,"WTP")</f>
        <v>5</v>
      </c>
      <c r="BB174" s="73">
        <f>COUNTIF(BB175:BB189,"WDP")</f>
        <v>7</v>
      </c>
      <c r="BC174" s="73">
        <f>COUNTIF(BC175:BC186,"TW")</f>
        <v>0</v>
      </c>
      <c r="BD174" s="73">
        <f>COUNTIF(BD175:BD189,"TMP")</f>
        <v>3</v>
      </c>
      <c r="BE174" s="74">
        <f>SUM(BA174:BD174)</f>
        <v>15</v>
      </c>
      <c r="BF174" s="73">
        <f>COUNTIF(BF175:BF186,"WTP")</f>
        <v>0</v>
      </c>
      <c r="BG174" s="73">
        <f>COUNTIF(BG175:BG186,"WDP")</f>
        <v>10</v>
      </c>
      <c r="BH174" s="73">
        <f>COUNTIF(BH175:BH186,"TW")</f>
        <v>0</v>
      </c>
      <c r="BI174" s="73">
        <f>COUNTIF(BI175:BI186,"TMP")</f>
        <v>2</v>
      </c>
      <c r="BJ174" s="152">
        <f>SUM(BF174:BI174)</f>
        <v>12</v>
      </c>
      <c r="BK174" s="75">
        <f>COUNTIF(BK175:BK186,"WTP")</f>
        <v>0</v>
      </c>
      <c r="BL174" s="75">
        <f>COUNTIF(BL175:BL186,"WDP")</f>
        <v>8</v>
      </c>
      <c r="BM174" s="75">
        <f>COUNTIF(BM175:BM186,"TW")</f>
        <v>0</v>
      </c>
      <c r="BN174" s="75">
        <f>COUNTIF(BN175:BN186,"TMP")</f>
        <v>3</v>
      </c>
      <c r="BO174" s="153">
        <f>SUM(BK174:BN174)</f>
        <v>11</v>
      </c>
      <c r="BP174" s="75">
        <f>COUNTIF(BP175:BP186,"WTP")</f>
        <v>0</v>
      </c>
      <c r="BQ174" s="75">
        <f>COUNTIF(BQ175:BQ186,"WDP")</f>
        <v>11</v>
      </c>
      <c r="BR174" s="75">
        <f>COUNTIF(BR175:BR186,"TW")</f>
        <v>0</v>
      </c>
      <c r="BS174" s="75">
        <f>COUNTIF(BS175:BS186,"TMP")</f>
        <v>0</v>
      </c>
      <c r="BT174" s="154">
        <f>SUM(BP174:BS174)</f>
        <v>11</v>
      </c>
      <c r="BU174" s="75">
        <f>COUNTIF(BU175:BU186,"WTP")</f>
        <v>0</v>
      </c>
      <c r="BV174" s="75">
        <f>COUNTIF(BV175:BV186,"WDP")</f>
        <v>11</v>
      </c>
      <c r="BW174" s="75">
        <f>COUNTIF(BW175:BW186,"TW")</f>
        <v>0</v>
      </c>
      <c r="BX174" s="75">
        <f>COUNTIF(BX175:BX186,"TMP")</f>
        <v>0</v>
      </c>
      <c r="BY174" s="155">
        <f>SUM(BU174:BX174)</f>
        <v>11</v>
      </c>
      <c r="BZ174" s="75">
        <f>COUNTIF(BZ175:BZ186,"WTP")</f>
        <v>0</v>
      </c>
      <c r="CA174" s="75">
        <f>COUNTIF(CA175:CA186,"WDP")</f>
        <v>8</v>
      </c>
      <c r="CB174" s="75">
        <f>COUNTIF(CB175:CB186,"TW")</f>
        <v>0</v>
      </c>
      <c r="CC174" s="75">
        <f>COUNTIF(CC175:CC186,"TMP")</f>
        <v>3</v>
      </c>
      <c r="CD174" s="155">
        <f>SUM(BZ174:CC174)</f>
        <v>11</v>
      </c>
    </row>
    <row r="175" spans="1:82" s="91" customFormat="1" x14ac:dyDescent="0.2">
      <c r="A175" s="76">
        <f>A172+1</f>
        <v>149</v>
      </c>
      <c r="B175" s="188" t="s">
        <v>24</v>
      </c>
      <c r="C175" s="189" t="s">
        <v>28</v>
      </c>
      <c r="D175" s="190" t="s">
        <v>8</v>
      </c>
      <c r="E175" s="203"/>
      <c r="F175" s="204"/>
      <c r="G175" s="193" t="s">
        <v>199</v>
      </c>
      <c r="H175" s="193" t="s">
        <v>0</v>
      </c>
      <c r="I175" s="193"/>
      <c r="J175" s="193"/>
      <c r="K175" s="193"/>
      <c r="L175" s="193"/>
      <c r="M175" s="193" t="s">
        <v>0</v>
      </c>
      <c r="N175" s="193"/>
      <c r="O175" s="193"/>
      <c r="P175" s="193"/>
      <c r="Q175" s="193"/>
      <c r="R175" s="193" t="s">
        <v>0</v>
      </c>
      <c r="S175" s="193"/>
      <c r="T175" s="193"/>
      <c r="U175" s="193"/>
      <c r="V175" s="193"/>
      <c r="W175" s="193" t="s">
        <v>0</v>
      </c>
      <c r="X175" s="193"/>
      <c r="Y175" s="193"/>
      <c r="Z175" s="193"/>
      <c r="AA175" s="193"/>
      <c r="AB175" s="193" t="s">
        <v>0</v>
      </c>
      <c r="AC175" s="193"/>
      <c r="AD175" s="193"/>
      <c r="AE175" s="193"/>
      <c r="AF175" s="193"/>
      <c r="AG175" s="194" t="s">
        <v>0</v>
      </c>
      <c r="AH175" s="194"/>
      <c r="AI175" s="194"/>
      <c r="AJ175" s="194"/>
      <c r="AK175" s="193"/>
      <c r="AL175" s="194"/>
      <c r="AM175" s="194" t="s">
        <v>1</v>
      </c>
      <c r="AN175" s="194"/>
      <c r="AO175" s="194"/>
      <c r="AP175" s="194"/>
      <c r="AQ175" s="194" t="s">
        <v>0</v>
      </c>
      <c r="AR175" s="194"/>
      <c r="AS175" s="194"/>
      <c r="AT175" s="194"/>
      <c r="AU175" s="194"/>
      <c r="AV175" s="162" t="s">
        <v>0</v>
      </c>
      <c r="AW175" s="162"/>
      <c r="AX175" s="162"/>
      <c r="AY175" s="162"/>
      <c r="AZ175" s="162"/>
      <c r="BA175" s="163"/>
      <c r="BB175" s="163" t="s">
        <v>1</v>
      </c>
      <c r="BC175" s="163"/>
      <c r="BD175" s="163"/>
      <c r="BE175" s="170"/>
      <c r="BF175" s="163"/>
      <c r="BG175" s="163" t="s">
        <v>1</v>
      </c>
      <c r="BH175" s="163"/>
      <c r="BI175" s="163"/>
      <c r="BJ175" s="171"/>
      <c r="BK175" s="163"/>
      <c r="BL175" s="163"/>
      <c r="BM175" s="163"/>
      <c r="BN175" s="163" t="s">
        <v>3</v>
      </c>
      <c r="BO175" s="172"/>
      <c r="BP175" s="163"/>
      <c r="BQ175" s="163" t="s">
        <v>1</v>
      </c>
      <c r="BR175" s="163"/>
      <c r="BS175" s="163"/>
      <c r="BT175" s="173"/>
      <c r="BU175" s="163"/>
      <c r="BV175" s="163" t="s">
        <v>1</v>
      </c>
      <c r="BW175" s="163"/>
      <c r="BX175" s="163"/>
      <c r="BZ175" s="163"/>
      <c r="CA175" s="163" t="s">
        <v>1</v>
      </c>
      <c r="CB175" s="163"/>
      <c r="CC175" s="163"/>
    </row>
    <row r="176" spans="1:82" s="91" customFormat="1" x14ac:dyDescent="0.2">
      <c r="A176" s="76">
        <f>A175+1</f>
        <v>150</v>
      </c>
      <c r="B176" s="188" t="s">
        <v>24</v>
      </c>
      <c r="C176" s="189" t="s">
        <v>28</v>
      </c>
      <c r="D176" s="190" t="s">
        <v>12</v>
      </c>
      <c r="E176" s="191"/>
      <c r="F176" s="192"/>
      <c r="G176" s="193" t="s">
        <v>200</v>
      </c>
      <c r="H176" s="193" t="s">
        <v>0</v>
      </c>
      <c r="I176" s="193"/>
      <c r="J176" s="193"/>
      <c r="K176" s="193"/>
      <c r="L176" s="193"/>
      <c r="M176" s="193" t="s">
        <v>0</v>
      </c>
      <c r="N176" s="193"/>
      <c r="O176" s="193"/>
      <c r="P176" s="193"/>
      <c r="Q176" s="193"/>
      <c r="R176" s="193" t="s">
        <v>0</v>
      </c>
      <c r="S176" s="193"/>
      <c r="T176" s="193"/>
      <c r="U176" s="193"/>
      <c r="V176" s="193"/>
      <c r="W176" s="193" t="s">
        <v>0</v>
      </c>
      <c r="X176" s="193"/>
      <c r="Y176" s="193"/>
      <c r="Z176" s="193"/>
      <c r="AA176" s="193"/>
      <c r="AB176" s="193" t="s">
        <v>0</v>
      </c>
      <c r="AC176" s="193"/>
      <c r="AD176" s="193"/>
      <c r="AE176" s="193"/>
      <c r="AF176" s="193"/>
      <c r="AG176" s="194" t="s">
        <v>0</v>
      </c>
      <c r="AH176" s="194"/>
      <c r="AI176" s="194"/>
      <c r="AJ176" s="194"/>
      <c r="AK176" s="193"/>
      <c r="AL176" s="194" t="s">
        <v>0</v>
      </c>
      <c r="AM176" s="194"/>
      <c r="AN176" s="194"/>
      <c r="AO176" s="194"/>
      <c r="AP176" s="194"/>
      <c r="AQ176" s="194" t="s">
        <v>0</v>
      </c>
      <c r="AR176" s="194"/>
      <c r="AS176" s="194"/>
      <c r="AT176" s="194"/>
      <c r="AU176" s="194"/>
      <c r="AV176" s="162" t="s">
        <v>0</v>
      </c>
      <c r="AW176" s="162"/>
      <c r="AX176" s="162"/>
      <c r="AY176" s="162"/>
      <c r="AZ176" s="162"/>
      <c r="BA176" s="163" t="s">
        <v>0</v>
      </c>
      <c r="BB176" s="163"/>
      <c r="BC176" s="163"/>
      <c r="BD176" s="163"/>
      <c r="BE176" s="170"/>
      <c r="BF176" s="163"/>
      <c r="BG176" s="163" t="s">
        <v>1</v>
      </c>
      <c r="BH176" s="163"/>
      <c r="BI176" s="163"/>
      <c r="BJ176" s="171"/>
      <c r="BK176" s="163"/>
      <c r="BL176" s="163" t="s">
        <v>1</v>
      </c>
      <c r="BM176" s="163"/>
      <c r="BN176" s="163"/>
      <c r="BO176" s="172"/>
      <c r="BP176" s="163"/>
      <c r="BQ176" s="163" t="s">
        <v>1</v>
      </c>
      <c r="BR176" s="163"/>
      <c r="BS176" s="163"/>
      <c r="BT176" s="173"/>
      <c r="BU176" s="163"/>
      <c r="BV176" s="163" t="s">
        <v>1</v>
      </c>
      <c r="BW176" s="163"/>
      <c r="BX176" s="163"/>
      <c r="BZ176" s="163"/>
      <c r="CA176" s="163"/>
      <c r="CB176" s="163"/>
      <c r="CC176" s="163" t="s">
        <v>3</v>
      </c>
    </row>
    <row r="177" spans="1:82" s="91" customFormat="1" x14ac:dyDescent="0.2">
      <c r="A177" s="76">
        <f t="shared" ref="A177:A190" si="9">A176+1</f>
        <v>151</v>
      </c>
      <c r="B177" s="188" t="s">
        <v>24</v>
      </c>
      <c r="C177" s="189" t="s">
        <v>28</v>
      </c>
      <c r="D177" s="190" t="s">
        <v>14</v>
      </c>
      <c r="E177" s="191"/>
      <c r="F177" s="192"/>
      <c r="G177" s="193" t="s">
        <v>201</v>
      </c>
      <c r="H177" s="193" t="s">
        <v>0</v>
      </c>
      <c r="I177" s="193"/>
      <c r="J177" s="193"/>
      <c r="K177" s="193"/>
      <c r="L177" s="193"/>
      <c r="M177" s="193" t="s">
        <v>0</v>
      </c>
      <c r="N177" s="193"/>
      <c r="O177" s="193"/>
      <c r="P177" s="193"/>
      <c r="Q177" s="193"/>
      <c r="R177" s="193" t="s">
        <v>0</v>
      </c>
      <c r="S177" s="193"/>
      <c r="T177" s="193"/>
      <c r="U177" s="193"/>
      <c r="V177" s="193"/>
      <c r="W177" s="193" t="s">
        <v>0</v>
      </c>
      <c r="X177" s="193"/>
      <c r="Y177" s="193"/>
      <c r="Z177" s="193"/>
      <c r="AA177" s="193"/>
      <c r="AB177" s="193"/>
      <c r="AC177" s="193" t="s">
        <v>1</v>
      </c>
      <c r="AD177" s="193"/>
      <c r="AE177" s="193"/>
      <c r="AF177" s="193"/>
      <c r="AG177" s="194"/>
      <c r="AH177" s="194" t="s">
        <v>1</v>
      </c>
      <c r="AI177" s="194"/>
      <c r="AJ177" s="194"/>
      <c r="AK177" s="193"/>
      <c r="AL177" s="194"/>
      <c r="AM177" s="194" t="s">
        <v>1</v>
      </c>
      <c r="AN177" s="194"/>
      <c r="AO177" s="194"/>
      <c r="AP177" s="194"/>
      <c r="AQ177" s="194"/>
      <c r="AR177" s="194" t="s">
        <v>1</v>
      </c>
      <c r="AS177" s="194"/>
      <c r="AT177" s="194"/>
      <c r="AU177" s="194"/>
      <c r="AV177" s="162" t="s">
        <v>0</v>
      </c>
      <c r="AW177" s="162"/>
      <c r="AX177" s="162"/>
      <c r="AY177" s="162"/>
      <c r="AZ177" s="162"/>
      <c r="BA177" s="163" t="s">
        <v>0</v>
      </c>
      <c r="BB177" s="163"/>
      <c r="BC177" s="163"/>
      <c r="BD177" s="163"/>
      <c r="BE177" s="170"/>
      <c r="BF177" s="163"/>
      <c r="BG177" s="163" t="s">
        <v>1</v>
      </c>
      <c r="BH177" s="163"/>
      <c r="BI177" s="163"/>
      <c r="BJ177" s="171"/>
      <c r="BK177" s="163"/>
      <c r="BL177" s="163" t="s">
        <v>1</v>
      </c>
      <c r="BM177" s="163"/>
      <c r="BN177" s="163"/>
      <c r="BO177" s="172"/>
      <c r="BP177" s="163"/>
      <c r="BQ177" s="163" t="s">
        <v>1</v>
      </c>
      <c r="BR177" s="163"/>
      <c r="BS177" s="163"/>
      <c r="BT177" s="173"/>
      <c r="BU177" s="163"/>
      <c r="BV177" s="163" t="s">
        <v>1</v>
      </c>
      <c r="BW177" s="163"/>
      <c r="BX177" s="163"/>
      <c r="BZ177" s="163"/>
      <c r="CA177" s="163" t="s">
        <v>1</v>
      </c>
      <c r="CB177" s="163"/>
      <c r="CC177" s="163"/>
    </row>
    <row r="178" spans="1:82" s="91" customFormat="1" x14ac:dyDescent="0.2">
      <c r="A178" s="76">
        <f t="shared" si="9"/>
        <v>152</v>
      </c>
      <c r="B178" s="188" t="s">
        <v>24</v>
      </c>
      <c r="C178" s="189" t="s">
        <v>28</v>
      </c>
      <c r="D178" s="190" t="s">
        <v>16</v>
      </c>
      <c r="E178" s="191"/>
      <c r="F178" s="192"/>
      <c r="G178" s="193" t="s">
        <v>202</v>
      </c>
      <c r="H178" s="193" t="s">
        <v>0</v>
      </c>
      <c r="I178" s="193"/>
      <c r="J178" s="193"/>
      <c r="K178" s="193"/>
      <c r="L178" s="193"/>
      <c r="M178" s="193" t="s">
        <v>0</v>
      </c>
      <c r="N178" s="193"/>
      <c r="O178" s="193"/>
      <c r="P178" s="193"/>
      <c r="Q178" s="193"/>
      <c r="R178" s="193"/>
      <c r="S178" s="193" t="s">
        <v>1</v>
      </c>
      <c r="T178" s="193"/>
      <c r="U178" s="193"/>
      <c r="V178" s="193"/>
      <c r="W178" s="193" t="s">
        <v>0</v>
      </c>
      <c r="X178" s="193"/>
      <c r="Y178" s="193"/>
      <c r="Z178" s="193"/>
      <c r="AA178" s="193"/>
      <c r="AB178" s="193"/>
      <c r="AC178" s="193" t="s">
        <v>1</v>
      </c>
      <c r="AD178" s="193"/>
      <c r="AE178" s="193"/>
      <c r="AF178" s="193"/>
      <c r="AG178" s="194"/>
      <c r="AH178" s="194" t="s">
        <v>1</v>
      </c>
      <c r="AI178" s="194"/>
      <c r="AJ178" s="194"/>
      <c r="AK178" s="193"/>
      <c r="AL178" s="194"/>
      <c r="AM178" s="194" t="s">
        <v>1</v>
      </c>
      <c r="AN178" s="194"/>
      <c r="AO178" s="194"/>
      <c r="AP178" s="194"/>
      <c r="AQ178" s="194" t="s">
        <v>0</v>
      </c>
      <c r="AR178" s="194"/>
      <c r="AS178" s="194"/>
      <c r="AT178" s="194"/>
      <c r="AU178" s="194"/>
      <c r="AV178" s="162"/>
      <c r="AW178" s="162" t="s">
        <v>1</v>
      </c>
      <c r="AX178" s="162"/>
      <c r="AY178" s="162"/>
      <c r="AZ178" s="162"/>
      <c r="BA178" s="163"/>
      <c r="BB178" s="163" t="s">
        <v>1</v>
      </c>
      <c r="BC178" s="163"/>
      <c r="BD178" s="163"/>
      <c r="BE178" s="170"/>
      <c r="BF178" s="163"/>
      <c r="BG178" s="163"/>
      <c r="BH178" s="163"/>
      <c r="BI178" s="163" t="s">
        <v>3</v>
      </c>
      <c r="BJ178" s="171"/>
      <c r="BK178" s="163"/>
      <c r="BL178" s="163"/>
      <c r="BM178" s="163"/>
      <c r="BN178" s="163" t="s">
        <v>3</v>
      </c>
      <c r="BO178" s="172"/>
      <c r="BP178" s="163"/>
      <c r="BQ178" s="163" t="s">
        <v>1</v>
      </c>
      <c r="BR178" s="163"/>
      <c r="BS178" s="163"/>
      <c r="BT178" s="173"/>
      <c r="BU178" s="163"/>
      <c r="BV178" s="163" t="s">
        <v>1</v>
      </c>
      <c r="BW178" s="163"/>
      <c r="BX178" s="163"/>
      <c r="BZ178" s="163"/>
      <c r="CA178" s="163"/>
      <c r="CB178" s="163"/>
      <c r="CC178" s="163" t="s">
        <v>3</v>
      </c>
    </row>
    <row r="179" spans="1:82" s="91" customFormat="1" x14ac:dyDescent="0.2">
      <c r="A179" s="76">
        <f t="shared" si="9"/>
        <v>153</v>
      </c>
      <c r="B179" s="188" t="s">
        <v>24</v>
      </c>
      <c r="C179" s="189" t="s">
        <v>28</v>
      </c>
      <c r="D179" s="190" t="s">
        <v>18</v>
      </c>
      <c r="E179" s="191"/>
      <c r="F179" s="192"/>
      <c r="G179" s="193" t="s">
        <v>203</v>
      </c>
      <c r="H179" s="193" t="s">
        <v>657</v>
      </c>
      <c r="I179" s="193" t="s">
        <v>1</v>
      </c>
      <c r="J179" s="193"/>
      <c r="K179" s="193"/>
      <c r="L179" s="193"/>
      <c r="M179" s="193" t="s">
        <v>0</v>
      </c>
      <c r="N179" s="193"/>
      <c r="O179" s="193"/>
      <c r="P179" s="193"/>
      <c r="Q179" s="193"/>
      <c r="R179" s="193" t="s">
        <v>0</v>
      </c>
      <c r="S179" s="193"/>
      <c r="T179" s="193"/>
      <c r="U179" s="193"/>
      <c r="V179" s="193"/>
      <c r="W179" s="193" t="s">
        <v>0</v>
      </c>
      <c r="X179" s="193"/>
      <c r="Y179" s="193"/>
      <c r="Z179" s="193"/>
      <c r="AA179" s="193"/>
      <c r="AB179" s="193" t="s">
        <v>0</v>
      </c>
      <c r="AC179" s="193"/>
      <c r="AD179" s="193"/>
      <c r="AE179" s="193"/>
      <c r="AF179" s="193"/>
      <c r="AG179" s="194"/>
      <c r="AH179" s="194" t="s">
        <v>1</v>
      </c>
      <c r="AI179" s="194"/>
      <c r="AJ179" s="194"/>
      <c r="AK179" s="193"/>
      <c r="AL179" s="194"/>
      <c r="AM179" s="194"/>
      <c r="AN179" s="194" t="s">
        <v>2</v>
      </c>
      <c r="AO179" s="194"/>
      <c r="AP179" s="194"/>
      <c r="AQ179" s="194"/>
      <c r="AR179" s="194"/>
      <c r="AS179" s="194" t="s">
        <v>2</v>
      </c>
      <c r="AT179" s="194"/>
      <c r="AU179" s="194"/>
      <c r="AV179" s="162"/>
      <c r="AW179" s="162" t="s">
        <v>1</v>
      </c>
      <c r="AX179" s="162"/>
      <c r="AY179" s="162"/>
      <c r="AZ179" s="162"/>
      <c r="BA179" s="163"/>
      <c r="BB179" s="163"/>
      <c r="BC179" s="163"/>
      <c r="BD179" s="163" t="s">
        <v>3</v>
      </c>
      <c r="BE179" s="170"/>
      <c r="BF179" s="163"/>
      <c r="BG179" s="163" t="s">
        <v>1</v>
      </c>
      <c r="BH179" s="163"/>
      <c r="BI179" s="163"/>
      <c r="BJ179" s="171"/>
      <c r="BK179" s="163"/>
      <c r="BL179" s="163" t="s">
        <v>1</v>
      </c>
      <c r="BM179" s="163"/>
      <c r="BN179" s="163"/>
      <c r="BO179" s="172"/>
      <c r="BP179" s="163"/>
      <c r="BQ179" s="163" t="s">
        <v>1</v>
      </c>
      <c r="BR179" s="163"/>
      <c r="BS179" s="163"/>
      <c r="BT179" s="173"/>
      <c r="BU179" s="163"/>
      <c r="BV179" s="163" t="s">
        <v>1</v>
      </c>
      <c r="BW179" s="163"/>
      <c r="BX179" s="163"/>
      <c r="BZ179" s="163"/>
      <c r="CA179" s="163" t="s">
        <v>1</v>
      </c>
      <c r="CB179" s="163"/>
      <c r="CC179" s="163"/>
    </row>
    <row r="180" spans="1:82" s="91" customFormat="1" x14ac:dyDescent="0.2">
      <c r="A180" s="76">
        <f t="shared" si="9"/>
        <v>154</v>
      </c>
      <c r="B180" s="188" t="s">
        <v>24</v>
      </c>
      <c r="C180" s="189" t="s">
        <v>28</v>
      </c>
      <c r="D180" s="190" t="s">
        <v>20</v>
      </c>
      <c r="E180" s="191"/>
      <c r="F180" s="192"/>
      <c r="G180" s="193" t="s">
        <v>204</v>
      </c>
      <c r="H180" s="193" t="s">
        <v>0</v>
      </c>
      <c r="I180" s="193"/>
      <c r="J180" s="193"/>
      <c r="K180" s="193"/>
      <c r="L180" s="193"/>
      <c r="M180" s="193" t="s">
        <v>0</v>
      </c>
      <c r="N180" s="193"/>
      <c r="O180" s="193"/>
      <c r="P180" s="193"/>
      <c r="Q180" s="193"/>
      <c r="R180" s="193"/>
      <c r="S180" s="193" t="s">
        <v>1</v>
      </c>
      <c r="T180" s="193"/>
      <c r="U180" s="193"/>
      <c r="V180" s="193"/>
      <c r="W180" s="193"/>
      <c r="X180" s="193" t="s">
        <v>1</v>
      </c>
      <c r="Y180" s="193"/>
      <c r="Z180" s="193"/>
      <c r="AA180" s="193"/>
      <c r="AB180" s="193"/>
      <c r="AC180" s="193" t="s">
        <v>1</v>
      </c>
      <c r="AD180" s="193"/>
      <c r="AE180" s="193"/>
      <c r="AF180" s="193"/>
      <c r="AG180" s="194"/>
      <c r="AH180" s="194" t="s">
        <v>1</v>
      </c>
      <c r="AI180" s="194"/>
      <c r="AJ180" s="194"/>
      <c r="AK180" s="193"/>
      <c r="AL180" s="194"/>
      <c r="AM180" s="194" t="s">
        <v>1</v>
      </c>
      <c r="AN180" s="194"/>
      <c r="AO180" s="194"/>
      <c r="AP180" s="194"/>
      <c r="AQ180" s="194"/>
      <c r="AR180" s="194" t="s">
        <v>1</v>
      </c>
      <c r="AS180" s="194"/>
      <c r="AT180" s="194"/>
      <c r="AU180" s="194"/>
      <c r="AV180" s="162"/>
      <c r="AW180" s="162"/>
      <c r="AX180" s="162"/>
      <c r="AY180" s="162" t="s">
        <v>3</v>
      </c>
      <c r="AZ180" s="162"/>
      <c r="BA180" s="163"/>
      <c r="BB180" s="163"/>
      <c r="BC180" s="163"/>
      <c r="BD180" s="163" t="s">
        <v>3</v>
      </c>
      <c r="BE180" s="170"/>
      <c r="BF180" s="163"/>
      <c r="BG180" s="163"/>
      <c r="BH180" s="163"/>
      <c r="BI180" s="163" t="s">
        <v>3</v>
      </c>
      <c r="BJ180" s="171"/>
      <c r="BK180" s="163"/>
      <c r="BL180" s="163"/>
      <c r="BM180" s="163"/>
      <c r="BN180" s="163" t="s">
        <v>3</v>
      </c>
      <c r="BO180" s="172"/>
      <c r="BP180" s="163"/>
      <c r="BQ180" s="163" t="s">
        <v>1</v>
      </c>
      <c r="BR180" s="163"/>
      <c r="BS180" s="163"/>
      <c r="BT180" s="173"/>
      <c r="BU180" s="163"/>
      <c r="BV180" s="163" t="s">
        <v>1</v>
      </c>
      <c r="BW180" s="163"/>
      <c r="BX180" s="163"/>
      <c r="BZ180" s="163"/>
      <c r="CA180" s="163" t="s">
        <v>1</v>
      </c>
      <c r="CB180" s="163"/>
      <c r="CC180" s="163"/>
    </row>
    <row r="181" spans="1:82" s="91" customFormat="1" x14ac:dyDescent="0.2">
      <c r="A181" s="76">
        <f t="shared" si="9"/>
        <v>155</v>
      </c>
      <c r="B181" s="188" t="s">
        <v>24</v>
      </c>
      <c r="C181" s="189" t="s">
        <v>28</v>
      </c>
      <c r="D181" s="190" t="s">
        <v>22</v>
      </c>
      <c r="E181" s="191"/>
      <c r="F181" s="192"/>
      <c r="G181" s="193" t="s">
        <v>205</v>
      </c>
      <c r="H181" s="193" t="s">
        <v>0</v>
      </c>
      <c r="I181" s="193"/>
      <c r="J181" s="193"/>
      <c r="K181" s="193"/>
      <c r="L181" s="193"/>
      <c r="M181" s="193" t="s">
        <v>0</v>
      </c>
      <c r="N181" s="193"/>
      <c r="O181" s="193"/>
      <c r="P181" s="193"/>
      <c r="Q181" s="193"/>
      <c r="R181" s="193" t="s">
        <v>0</v>
      </c>
      <c r="S181" s="193"/>
      <c r="T181" s="193"/>
      <c r="U181" s="193"/>
      <c r="V181" s="193"/>
      <c r="W181" s="193"/>
      <c r="X181" s="193" t="s">
        <v>1</v>
      </c>
      <c r="Y181" s="193"/>
      <c r="Z181" s="193"/>
      <c r="AA181" s="193"/>
      <c r="AB181" s="193" t="s">
        <v>0</v>
      </c>
      <c r="AC181" s="193"/>
      <c r="AD181" s="193"/>
      <c r="AE181" s="193"/>
      <c r="AF181" s="193"/>
      <c r="AG181" s="194" t="s">
        <v>0</v>
      </c>
      <c r="AH181" s="194"/>
      <c r="AI181" s="194"/>
      <c r="AJ181" s="194"/>
      <c r="AK181" s="193"/>
      <c r="AL181" s="194"/>
      <c r="AM181" s="194" t="s">
        <v>1</v>
      </c>
      <c r="AN181" s="194"/>
      <c r="AO181" s="194"/>
      <c r="AP181" s="194"/>
      <c r="AQ181" s="194"/>
      <c r="AR181" s="194" t="s">
        <v>1</v>
      </c>
      <c r="AS181" s="194"/>
      <c r="AT181" s="194"/>
      <c r="AU181" s="194"/>
      <c r="AV181" s="162"/>
      <c r="AW181" s="162" t="s">
        <v>1</v>
      </c>
      <c r="AX181" s="162"/>
      <c r="AY181" s="162"/>
      <c r="AZ181" s="162"/>
      <c r="BA181" s="163"/>
      <c r="BB181" s="163" t="s">
        <v>1</v>
      </c>
      <c r="BC181" s="163"/>
      <c r="BD181" s="163"/>
      <c r="BE181" s="170"/>
      <c r="BF181" s="163"/>
      <c r="BG181" s="163" t="s">
        <v>1</v>
      </c>
      <c r="BH181" s="163"/>
      <c r="BI181" s="163"/>
      <c r="BJ181" s="171"/>
      <c r="BK181" s="163"/>
      <c r="BL181" s="163" t="s">
        <v>1</v>
      </c>
      <c r="BM181" s="163"/>
      <c r="BN181" s="163"/>
      <c r="BO181" s="172"/>
      <c r="BP181" s="163"/>
      <c r="BQ181" s="163" t="s">
        <v>1</v>
      </c>
      <c r="BR181" s="163"/>
      <c r="BS181" s="163"/>
      <c r="BT181" s="173"/>
      <c r="BU181" s="163"/>
      <c r="BV181" s="163" t="s">
        <v>1</v>
      </c>
      <c r="BW181" s="163"/>
      <c r="BX181" s="163"/>
      <c r="BZ181" s="163"/>
      <c r="CA181" s="163" t="s">
        <v>1</v>
      </c>
      <c r="CB181" s="163"/>
      <c r="CC181" s="163"/>
    </row>
    <row r="182" spans="1:82" s="91" customFormat="1" x14ac:dyDescent="0.2">
      <c r="A182" s="76">
        <f t="shared" si="9"/>
        <v>156</v>
      </c>
      <c r="B182" s="188" t="s">
        <v>24</v>
      </c>
      <c r="C182" s="189" t="s">
        <v>28</v>
      </c>
      <c r="D182" s="190" t="s">
        <v>24</v>
      </c>
      <c r="E182" s="191"/>
      <c r="F182" s="192"/>
      <c r="G182" s="193" t="s">
        <v>206</v>
      </c>
      <c r="H182" s="193" t="s">
        <v>0</v>
      </c>
      <c r="I182" s="193"/>
      <c r="J182" s="193"/>
      <c r="K182" s="193"/>
      <c r="L182" s="193"/>
      <c r="M182" s="193" t="s">
        <v>0</v>
      </c>
      <c r="N182" s="193"/>
      <c r="O182" s="193"/>
      <c r="P182" s="193"/>
      <c r="Q182" s="193"/>
      <c r="R182" s="193" t="s">
        <v>0</v>
      </c>
      <c r="S182" s="193"/>
      <c r="T182" s="193"/>
      <c r="U182" s="193"/>
      <c r="V182" s="193"/>
      <c r="W182" s="193" t="s">
        <v>0</v>
      </c>
      <c r="X182" s="193"/>
      <c r="Y182" s="193"/>
      <c r="Z182" s="193"/>
      <c r="AA182" s="193"/>
      <c r="AB182" s="193" t="s">
        <v>0</v>
      </c>
      <c r="AC182" s="193"/>
      <c r="AD182" s="193"/>
      <c r="AE182" s="193"/>
      <c r="AF182" s="193"/>
      <c r="AG182" s="194" t="s">
        <v>0</v>
      </c>
      <c r="AH182" s="194"/>
      <c r="AI182" s="194"/>
      <c r="AJ182" s="194"/>
      <c r="AK182" s="193"/>
      <c r="AL182" s="194"/>
      <c r="AM182" s="194" t="s">
        <v>1</v>
      </c>
      <c r="AN182" s="194"/>
      <c r="AO182" s="194"/>
      <c r="AP182" s="194"/>
      <c r="AQ182" s="194"/>
      <c r="AR182" s="194" t="s">
        <v>1</v>
      </c>
      <c r="AS182" s="194"/>
      <c r="AT182" s="194"/>
      <c r="AU182" s="194"/>
      <c r="AV182" s="162"/>
      <c r="AW182" s="162" t="s">
        <v>1</v>
      </c>
      <c r="AX182" s="162"/>
      <c r="AY182" s="162"/>
      <c r="AZ182" s="162"/>
      <c r="BA182" s="163"/>
      <c r="BB182" s="163" t="s">
        <v>1</v>
      </c>
      <c r="BC182" s="163"/>
      <c r="BD182" s="163"/>
      <c r="BE182" s="170"/>
      <c r="BF182" s="163"/>
      <c r="BG182" s="163" t="s">
        <v>1</v>
      </c>
      <c r="BH182" s="163"/>
      <c r="BI182" s="163"/>
      <c r="BJ182" s="171"/>
      <c r="BK182" s="163"/>
      <c r="BL182" s="163" t="s">
        <v>1</v>
      </c>
      <c r="BM182" s="163"/>
      <c r="BN182" s="163"/>
      <c r="BO182" s="172"/>
      <c r="BP182" s="163"/>
      <c r="BQ182" s="163" t="s">
        <v>1</v>
      </c>
      <c r="BR182" s="163"/>
      <c r="BS182" s="163"/>
      <c r="BT182" s="173"/>
      <c r="BU182" s="163"/>
      <c r="BV182" s="163" t="s">
        <v>1</v>
      </c>
      <c r="BW182" s="163"/>
      <c r="BX182" s="163"/>
      <c r="BZ182" s="163"/>
      <c r="CA182" s="163" t="s">
        <v>1</v>
      </c>
      <c r="CB182" s="163"/>
      <c r="CC182" s="163"/>
    </row>
    <row r="183" spans="1:82" s="91" customFormat="1" x14ac:dyDescent="0.2">
      <c r="A183" s="76">
        <f t="shared" si="9"/>
        <v>157</v>
      </c>
      <c r="B183" s="188" t="s">
        <v>24</v>
      </c>
      <c r="C183" s="189" t="s">
        <v>28</v>
      </c>
      <c r="D183" s="190" t="s">
        <v>26</v>
      </c>
      <c r="E183" s="191"/>
      <c r="F183" s="192"/>
      <c r="G183" s="193" t="s">
        <v>207</v>
      </c>
      <c r="H183" s="193" t="s">
        <v>0</v>
      </c>
      <c r="I183" s="193"/>
      <c r="J183" s="193"/>
      <c r="K183" s="193"/>
      <c r="L183" s="193"/>
      <c r="M183" s="193" t="s">
        <v>0</v>
      </c>
      <c r="N183" s="193"/>
      <c r="O183" s="193"/>
      <c r="P183" s="193"/>
      <c r="Q183" s="193"/>
      <c r="R183" s="193" t="s">
        <v>0</v>
      </c>
      <c r="S183" s="193"/>
      <c r="T183" s="193"/>
      <c r="U183" s="193"/>
      <c r="V183" s="193"/>
      <c r="W183" s="193" t="s">
        <v>0</v>
      </c>
      <c r="X183" s="193"/>
      <c r="Y183" s="193"/>
      <c r="Z183" s="193"/>
      <c r="AA183" s="193"/>
      <c r="AB183" s="193" t="s">
        <v>0</v>
      </c>
      <c r="AC183" s="193"/>
      <c r="AD183" s="193"/>
      <c r="AE183" s="193"/>
      <c r="AF183" s="193"/>
      <c r="AG183" s="194" t="s">
        <v>0</v>
      </c>
      <c r="AH183" s="194"/>
      <c r="AI183" s="194"/>
      <c r="AJ183" s="194"/>
      <c r="AK183" s="193"/>
      <c r="AL183" s="194" t="s">
        <v>0</v>
      </c>
      <c r="AM183" s="194"/>
      <c r="AN183" s="194"/>
      <c r="AO183" s="194"/>
      <c r="AP183" s="194"/>
      <c r="AQ183" s="194" t="s">
        <v>0</v>
      </c>
      <c r="AR183" s="194"/>
      <c r="AS183" s="194"/>
      <c r="AT183" s="194"/>
      <c r="AU183" s="194"/>
      <c r="AV183" s="162" t="s">
        <v>0</v>
      </c>
      <c r="AW183" s="162"/>
      <c r="AX183" s="162"/>
      <c r="AY183" s="162"/>
      <c r="AZ183" s="162"/>
      <c r="BA183" s="163" t="s">
        <v>0</v>
      </c>
      <c r="BB183" s="163"/>
      <c r="BC183" s="163"/>
      <c r="BD183" s="163"/>
      <c r="BE183" s="170"/>
      <c r="BF183" s="163"/>
      <c r="BG183" s="163" t="s">
        <v>1</v>
      </c>
      <c r="BH183" s="163"/>
      <c r="BI183" s="163"/>
      <c r="BJ183" s="171"/>
      <c r="BK183" s="163"/>
      <c r="BL183" s="163" t="s">
        <v>1</v>
      </c>
      <c r="BM183" s="163"/>
      <c r="BN183" s="163"/>
      <c r="BO183" s="172"/>
      <c r="BP183" s="163"/>
      <c r="BQ183" s="163" t="s">
        <v>1</v>
      </c>
      <c r="BR183" s="163"/>
      <c r="BS183" s="163"/>
      <c r="BT183" s="173"/>
      <c r="BU183" s="163"/>
      <c r="BV183" s="163" t="s">
        <v>1</v>
      </c>
      <c r="BW183" s="163"/>
      <c r="BX183" s="163"/>
      <c r="BZ183" s="163"/>
      <c r="CA183" s="163" t="s">
        <v>1</v>
      </c>
      <c r="CB183" s="163"/>
      <c r="CC183" s="163"/>
    </row>
    <row r="184" spans="1:82" s="91" customFormat="1" x14ac:dyDescent="0.2">
      <c r="A184" s="76">
        <f t="shared" si="9"/>
        <v>158</v>
      </c>
      <c r="B184" s="188" t="s">
        <v>24</v>
      </c>
      <c r="C184" s="189" t="s">
        <v>28</v>
      </c>
      <c r="D184" s="190" t="s">
        <v>28</v>
      </c>
      <c r="E184" s="191"/>
      <c r="F184" s="192"/>
      <c r="G184" s="193" t="s">
        <v>208</v>
      </c>
      <c r="H184" s="193" t="s">
        <v>0</v>
      </c>
      <c r="I184" s="193"/>
      <c r="J184" s="193"/>
      <c r="K184" s="193"/>
      <c r="L184" s="193"/>
      <c r="M184" s="193" t="s">
        <v>0</v>
      </c>
      <c r="N184" s="193"/>
      <c r="O184" s="193"/>
      <c r="P184" s="193"/>
      <c r="Q184" s="193"/>
      <c r="R184" s="193" t="s">
        <v>0</v>
      </c>
      <c r="S184" s="193"/>
      <c r="T184" s="193"/>
      <c r="U184" s="193"/>
      <c r="V184" s="193"/>
      <c r="W184" s="193" t="s">
        <v>0</v>
      </c>
      <c r="X184" s="193"/>
      <c r="Y184" s="193"/>
      <c r="Z184" s="193"/>
      <c r="AA184" s="193"/>
      <c r="AB184" s="193" t="s">
        <v>0</v>
      </c>
      <c r="AC184" s="193"/>
      <c r="AD184" s="193"/>
      <c r="AE184" s="193"/>
      <c r="AF184" s="193"/>
      <c r="AG184" s="194" t="s">
        <v>0</v>
      </c>
      <c r="AH184" s="194"/>
      <c r="AI184" s="194"/>
      <c r="AJ184" s="194"/>
      <c r="AK184" s="193"/>
      <c r="AL184" s="194" t="s">
        <v>0</v>
      </c>
      <c r="AM184" s="194"/>
      <c r="AN184" s="194"/>
      <c r="AO184" s="194"/>
      <c r="AP184" s="194"/>
      <c r="AQ184" s="194" t="s">
        <v>0</v>
      </c>
      <c r="AR184" s="194"/>
      <c r="AS184" s="194"/>
      <c r="AT184" s="194"/>
      <c r="AU184" s="194"/>
      <c r="AV184" s="162" t="s">
        <v>0</v>
      </c>
      <c r="AW184" s="162"/>
      <c r="AX184" s="162"/>
      <c r="AY184" s="162"/>
      <c r="AZ184" s="162"/>
      <c r="BA184" s="163" t="s">
        <v>0</v>
      </c>
      <c r="BB184" s="163"/>
      <c r="BC184" s="163"/>
      <c r="BD184" s="163"/>
      <c r="BE184" s="170"/>
      <c r="BF184" s="163"/>
      <c r="BG184" s="163" t="s">
        <v>1</v>
      </c>
      <c r="BH184" s="163"/>
      <c r="BI184" s="163"/>
      <c r="BJ184" s="171"/>
      <c r="BK184" s="163"/>
      <c r="BL184" s="163" t="s">
        <v>1</v>
      </c>
      <c r="BM184" s="163"/>
      <c r="BN184" s="163"/>
      <c r="BO184" s="172"/>
      <c r="BP184" s="163"/>
      <c r="BQ184" s="163" t="s">
        <v>1</v>
      </c>
      <c r="BR184" s="163"/>
      <c r="BS184" s="163"/>
      <c r="BT184" s="173"/>
      <c r="BU184" s="163"/>
      <c r="BV184" s="163" t="s">
        <v>1</v>
      </c>
      <c r="BW184" s="163"/>
      <c r="BX184" s="163"/>
      <c r="BZ184" s="163"/>
      <c r="CA184" s="163" t="s">
        <v>1</v>
      </c>
      <c r="CB184" s="163"/>
      <c r="CC184" s="163"/>
    </row>
    <row r="185" spans="1:82" s="91" customFormat="1" x14ac:dyDescent="0.2">
      <c r="A185" s="76">
        <f t="shared" si="9"/>
        <v>159</v>
      </c>
      <c r="B185" s="188" t="s">
        <v>24</v>
      </c>
      <c r="C185" s="189" t="s">
        <v>28</v>
      </c>
      <c r="D185" s="190" t="s">
        <v>30</v>
      </c>
      <c r="E185" s="191"/>
      <c r="F185" s="192"/>
      <c r="G185" s="193" t="s">
        <v>209</v>
      </c>
      <c r="H185" s="193" t="s">
        <v>0</v>
      </c>
      <c r="I185" s="193"/>
      <c r="J185" s="193"/>
      <c r="K185" s="193"/>
      <c r="L185" s="193"/>
      <c r="M185" s="193" t="s">
        <v>0</v>
      </c>
      <c r="N185" s="193"/>
      <c r="O185" s="193"/>
      <c r="P185" s="193"/>
      <c r="Q185" s="193"/>
      <c r="R185" s="193" t="s">
        <v>0</v>
      </c>
      <c r="S185" s="193"/>
      <c r="T185" s="193"/>
      <c r="U185" s="193"/>
      <c r="V185" s="193"/>
      <c r="W185" s="193" t="s">
        <v>0</v>
      </c>
      <c r="X185" s="193"/>
      <c r="Y185" s="193"/>
      <c r="Z185" s="193"/>
      <c r="AA185" s="193"/>
      <c r="AB185" s="193" t="s">
        <v>0</v>
      </c>
      <c r="AC185" s="193"/>
      <c r="AD185" s="193"/>
      <c r="AE185" s="193"/>
      <c r="AF185" s="193"/>
      <c r="AG185" s="194" t="s">
        <v>0</v>
      </c>
      <c r="AH185" s="194"/>
      <c r="AI185" s="194"/>
      <c r="AJ185" s="194"/>
      <c r="AK185" s="193"/>
      <c r="AL185" s="194" t="s">
        <v>0</v>
      </c>
      <c r="AM185" s="194"/>
      <c r="AN185" s="194"/>
      <c r="AO185" s="194"/>
      <c r="AP185" s="194"/>
      <c r="AQ185" s="194" t="s">
        <v>0</v>
      </c>
      <c r="AR185" s="194"/>
      <c r="AS185" s="194"/>
      <c r="AT185" s="194"/>
      <c r="AU185" s="194"/>
      <c r="AV185" s="162" t="s">
        <v>0</v>
      </c>
      <c r="AW185" s="162"/>
      <c r="AX185" s="162"/>
      <c r="AY185" s="162"/>
      <c r="AZ185" s="162"/>
      <c r="BA185" s="163" t="s">
        <v>0</v>
      </c>
      <c r="BB185" s="163"/>
      <c r="BC185" s="163"/>
      <c r="BD185" s="163"/>
      <c r="BE185" s="170"/>
      <c r="BF185" s="163"/>
      <c r="BG185" s="163" t="s">
        <v>1</v>
      </c>
      <c r="BH185" s="163"/>
      <c r="BI185" s="163"/>
      <c r="BJ185" s="171"/>
      <c r="BK185" s="163"/>
      <c r="BL185" s="163" t="s">
        <v>1</v>
      </c>
      <c r="BM185" s="163"/>
      <c r="BN185" s="163"/>
      <c r="BO185" s="172"/>
      <c r="BP185" s="163"/>
      <c r="BQ185" s="163" t="s">
        <v>1</v>
      </c>
      <c r="BR185" s="163"/>
      <c r="BS185" s="163"/>
      <c r="BT185" s="173"/>
      <c r="BU185" s="163"/>
      <c r="BV185" s="163" t="s">
        <v>1</v>
      </c>
      <c r="BW185" s="163"/>
      <c r="BX185" s="163"/>
      <c r="BZ185" s="163"/>
      <c r="CA185" s="163"/>
      <c r="CB185" s="163"/>
      <c r="CC185" s="163" t="s">
        <v>3</v>
      </c>
    </row>
    <row r="186" spans="1:82" s="91" customFormat="1" x14ac:dyDescent="0.2">
      <c r="A186" s="76">
        <f t="shared" si="9"/>
        <v>160</v>
      </c>
      <c r="B186" s="188" t="s">
        <v>24</v>
      </c>
      <c r="C186" s="189" t="s">
        <v>28</v>
      </c>
      <c r="D186" s="190" t="s">
        <v>32</v>
      </c>
      <c r="E186" s="191"/>
      <c r="F186" s="192"/>
      <c r="G186" s="193" t="s">
        <v>210</v>
      </c>
      <c r="H186" s="193" t="s">
        <v>0</v>
      </c>
      <c r="I186" s="193"/>
      <c r="J186" s="193"/>
      <c r="K186" s="193"/>
      <c r="L186" s="193"/>
      <c r="M186" s="193" t="s">
        <v>0</v>
      </c>
      <c r="N186" s="193"/>
      <c r="O186" s="193"/>
      <c r="P186" s="193"/>
      <c r="Q186" s="193"/>
      <c r="R186" s="193" t="s">
        <v>0</v>
      </c>
      <c r="S186" s="193"/>
      <c r="T186" s="193"/>
      <c r="U186" s="193"/>
      <c r="V186" s="193"/>
      <c r="W186" s="193" t="s">
        <v>0</v>
      </c>
      <c r="X186" s="193"/>
      <c r="Y186" s="193"/>
      <c r="Z186" s="193"/>
      <c r="AA186" s="193"/>
      <c r="AB186" s="193"/>
      <c r="AC186" s="193" t="s">
        <v>1</v>
      </c>
      <c r="AD186" s="193"/>
      <c r="AE186" s="193"/>
      <c r="AF186" s="193"/>
      <c r="AG186" s="194"/>
      <c r="AH186" s="194" t="s">
        <v>1</v>
      </c>
      <c r="AI186" s="194"/>
      <c r="AJ186" s="194"/>
      <c r="AK186" s="193"/>
      <c r="AL186" s="194"/>
      <c r="AM186" s="194" t="s">
        <v>1</v>
      </c>
      <c r="AN186" s="194"/>
      <c r="AO186" s="194"/>
      <c r="AP186" s="194"/>
      <c r="AQ186" s="194"/>
      <c r="AR186" s="194" t="s">
        <v>1</v>
      </c>
      <c r="AS186" s="194"/>
      <c r="AT186" s="194"/>
      <c r="AU186" s="194"/>
      <c r="AV186" s="162"/>
      <c r="AW186" s="162" t="s">
        <v>1</v>
      </c>
      <c r="AX186" s="162"/>
      <c r="AY186" s="162"/>
      <c r="AZ186" s="162"/>
      <c r="BA186" s="163"/>
      <c r="BB186" s="163" t="s">
        <v>1</v>
      </c>
      <c r="BC186" s="163"/>
      <c r="BD186" s="163"/>
      <c r="BE186" s="170"/>
      <c r="BF186" s="163"/>
      <c r="BG186" s="163" t="s">
        <v>1</v>
      </c>
      <c r="BH186" s="163"/>
      <c r="BI186" s="163"/>
      <c r="BJ186" s="171"/>
      <c r="BK186" s="163"/>
      <c r="BL186" s="163"/>
      <c r="BM186" s="163"/>
      <c r="BN186" s="163"/>
      <c r="BO186" s="172"/>
      <c r="BP186" s="163"/>
      <c r="BQ186" s="163"/>
      <c r="BR186" s="163"/>
      <c r="BS186" s="163"/>
      <c r="BT186" s="173"/>
      <c r="BU186" s="163"/>
      <c r="BV186" s="163"/>
      <c r="BW186" s="163"/>
      <c r="BX186" s="163"/>
      <c r="BZ186" s="163"/>
      <c r="CA186" s="163"/>
      <c r="CB186" s="163"/>
      <c r="CC186" s="163"/>
    </row>
    <row r="187" spans="1:82" s="91" customFormat="1" x14ac:dyDescent="0.2">
      <c r="A187" s="76">
        <f t="shared" si="9"/>
        <v>161</v>
      </c>
      <c r="B187" s="188" t="s">
        <v>24</v>
      </c>
      <c r="C187" s="189" t="s">
        <v>28</v>
      </c>
      <c r="D187" s="190">
        <v>13</v>
      </c>
      <c r="E187" s="191"/>
      <c r="F187" s="192"/>
      <c r="G187" s="193" t="s">
        <v>211</v>
      </c>
      <c r="H187" s="193"/>
      <c r="I187" s="193" t="s">
        <v>1</v>
      </c>
      <c r="J187" s="193"/>
      <c r="K187" s="193"/>
      <c r="L187" s="193"/>
      <c r="M187" s="193"/>
      <c r="N187" s="193" t="s">
        <v>1</v>
      </c>
      <c r="O187" s="193"/>
      <c r="P187" s="193"/>
      <c r="Q187" s="193"/>
      <c r="R187" s="193" t="s">
        <v>0</v>
      </c>
      <c r="S187" s="193"/>
      <c r="T187" s="193"/>
      <c r="U187" s="193"/>
      <c r="V187" s="193"/>
      <c r="W187" s="193" t="s">
        <v>0</v>
      </c>
      <c r="X187" s="193"/>
      <c r="Y187" s="193"/>
      <c r="Z187" s="193"/>
      <c r="AA187" s="193"/>
      <c r="AB187" s="193" t="s">
        <v>0</v>
      </c>
      <c r="AC187" s="193"/>
      <c r="AD187" s="193"/>
      <c r="AE187" s="193"/>
      <c r="AF187" s="193"/>
      <c r="AG187" s="194" t="s">
        <v>0</v>
      </c>
      <c r="AH187" s="194"/>
      <c r="AI187" s="194"/>
      <c r="AJ187" s="194"/>
      <c r="AK187" s="193"/>
      <c r="AL187" s="194"/>
      <c r="AM187" s="194" t="s">
        <v>1</v>
      </c>
      <c r="AN187" s="194"/>
      <c r="AO187" s="194"/>
      <c r="AP187" s="194"/>
      <c r="AQ187" s="194"/>
      <c r="AR187" s="194" t="s">
        <v>1</v>
      </c>
      <c r="AS187" s="194"/>
      <c r="AT187" s="194"/>
      <c r="AU187" s="194"/>
      <c r="AV187" s="162"/>
      <c r="AW187" s="162" t="s">
        <v>1</v>
      </c>
      <c r="AX187" s="162"/>
      <c r="AY187" s="162"/>
      <c r="AZ187" s="162"/>
      <c r="BA187" s="163"/>
      <c r="BB187" s="163" t="s">
        <v>1</v>
      </c>
      <c r="BC187" s="163"/>
      <c r="BD187" s="163"/>
      <c r="BE187" s="170"/>
      <c r="BF187" s="163"/>
      <c r="BG187" s="163"/>
      <c r="BH187" s="163"/>
      <c r="BI187" s="163"/>
      <c r="BJ187" s="171"/>
      <c r="BK187" s="163"/>
      <c r="BL187" s="163"/>
      <c r="BM187" s="163"/>
      <c r="BN187" s="163"/>
      <c r="BO187" s="172"/>
      <c r="BP187" s="163"/>
      <c r="BQ187" s="163"/>
      <c r="BR187" s="163"/>
      <c r="BS187" s="163"/>
      <c r="BT187" s="173"/>
      <c r="BU187" s="163"/>
      <c r="BV187" s="163"/>
      <c r="BW187" s="163"/>
      <c r="BX187" s="163"/>
      <c r="BZ187" s="163"/>
      <c r="CA187" s="163"/>
      <c r="CB187" s="163"/>
      <c r="CC187" s="163"/>
    </row>
    <row r="188" spans="1:82" s="91" customFormat="1" x14ac:dyDescent="0.2">
      <c r="A188" s="76">
        <f t="shared" si="9"/>
        <v>162</v>
      </c>
      <c r="B188" s="188" t="s">
        <v>24</v>
      </c>
      <c r="C188" s="189" t="s">
        <v>28</v>
      </c>
      <c r="D188" s="190">
        <v>14</v>
      </c>
      <c r="E188" s="191"/>
      <c r="F188" s="192"/>
      <c r="G188" s="193" t="s">
        <v>212</v>
      </c>
      <c r="H188" s="193" t="s">
        <v>0</v>
      </c>
      <c r="I188" s="193"/>
      <c r="J188" s="193"/>
      <c r="K188" s="193"/>
      <c r="L188" s="193"/>
      <c r="M188" s="193" t="s">
        <v>0</v>
      </c>
      <c r="N188" s="193"/>
      <c r="O188" s="193"/>
      <c r="P188" s="193"/>
      <c r="Q188" s="193"/>
      <c r="R188" s="193" t="s">
        <v>0</v>
      </c>
      <c r="S188" s="193"/>
      <c r="T188" s="193"/>
      <c r="U188" s="193"/>
      <c r="V188" s="193"/>
      <c r="W188" s="193" t="s">
        <v>0</v>
      </c>
      <c r="X188" s="193"/>
      <c r="Y188" s="193"/>
      <c r="Z188" s="193"/>
      <c r="AA188" s="193"/>
      <c r="AB188" s="193" t="s">
        <v>0</v>
      </c>
      <c r="AC188" s="193"/>
      <c r="AD188" s="193"/>
      <c r="AE188" s="193"/>
      <c r="AF188" s="193"/>
      <c r="AG188" s="194" t="s">
        <v>0</v>
      </c>
      <c r="AH188" s="194"/>
      <c r="AI188" s="194"/>
      <c r="AJ188" s="194"/>
      <c r="AK188" s="193"/>
      <c r="AL188" s="194" t="s">
        <v>0</v>
      </c>
      <c r="AM188" s="194"/>
      <c r="AN188" s="194"/>
      <c r="AO188" s="194"/>
      <c r="AP188" s="194"/>
      <c r="AQ188" s="194" t="s">
        <v>0</v>
      </c>
      <c r="AR188" s="194"/>
      <c r="AS188" s="194"/>
      <c r="AT188" s="194"/>
      <c r="AU188" s="194"/>
      <c r="AV188" s="162" t="s">
        <v>0</v>
      </c>
      <c r="AW188" s="162"/>
      <c r="AX188" s="162"/>
      <c r="AY188" s="162"/>
      <c r="AZ188" s="162"/>
      <c r="BA188" s="163"/>
      <c r="BB188" s="163" t="s">
        <v>1</v>
      </c>
      <c r="BC188" s="163"/>
      <c r="BD188" s="163"/>
      <c r="BE188" s="170"/>
      <c r="BF188" s="163"/>
      <c r="BG188" s="163"/>
      <c r="BH188" s="163"/>
      <c r="BI188" s="163"/>
      <c r="BJ188" s="171"/>
      <c r="BK188" s="163"/>
      <c r="BL188" s="163"/>
      <c r="BM188" s="163"/>
      <c r="BN188" s="163"/>
      <c r="BO188" s="172"/>
      <c r="BP188" s="163"/>
      <c r="BQ188" s="163"/>
      <c r="BR188" s="163"/>
      <c r="BS188" s="163"/>
      <c r="BT188" s="173"/>
      <c r="BU188" s="163"/>
      <c r="BV188" s="163"/>
      <c r="BW188" s="163"/>
      <c r="BX188" s="163"/>
      <c r="BZ188" s="163"/>
      <c r="CA188" s="163"/>
      <c r="CB188" s="163"/>
      <c r="CC188" s="163"/>
    </row>
    <row r="189" spans="1:82" s="91" customFormat="1" x14ac:dyDescent="0.2">
      <c r="A189" s="76">
        <f t="shared" si="9"/>
        <v>163</v>
      </c>
      <c r="B189" s="188" t="s">
        <v>24</v>
      </c>
      <c r="C189" s="189" t="s">
        <v>28</v>
      </c>
      <c r="D189" s="190">
        <v>15</v>
      </c>
      <c r="E189" s="191"/>
      <c r="F189" s="192"/>
      <c r="G189" s="193" t="s">
        <v>213</v>
      </c>
      <c r="H189" s="193" t="s">
        <v>0</v>
      </c>
      <c r="I189" s="193"/>
      <c r="J189" s="193"/>
      <c r="K189" s="193"/>
      <c r="L189" s="193"/>
      <c r="M189" s="193" t="s">
        <v>0</v>
      </c>
      <c r="N189" s="193"/>
      <c r="O189" s="193"/>
      <c r="P189" s="193"/>
      <c r="Q189" s="193"/>
      <c r="R189" s="193" t="s">
        <v>0</v>
      </c>
      <c r="S189" s="193"/>
      <c r="T189" s="193"/>
      <c r="U189" s="193"/>
      <c r="V189" s="193"/>
      <c r="W189" s="193" t="s">
        <v>0</v>
      </c>
      <c r="X189" s="193"/>
      <c r="Y189" s="193"/>
      <c r="Z189" s="193"/>
      <c r="AA189" s="193"/>
      <c r="AB189" s="193" t="s">
        <v>0</v>
      </c>
      <c r="AC189" s="193"/>
      <c r="AD189" s="193"/>
      <c r="AE189" s="193"/>
      <c r="AF189" s="193"/>
      <c r="AG189" s="194"/>
      <c r="AH189" s="194" t="s">
        <v>1</v>
      </c>
      <c r="AI189" s="194"/>
      <c r="AJ189" s="194"/>
      <c r="AK189" s="193"/>
      <c r="AL189" s="194"/>
      <c r="AM189" s="194" t="s">
        <v>1</v>
      </c>
      <c r="AN189" s="194"/>
      <c r="AO189" s="194"/>
      <c r="AP189" s="194"/>
      <c r="AQ189" s="194"/>
      <c r="AR189" s="194"/>
      <c r="AS189" s="194"/>
      <c r="AT189" s="194" t="s">
        <v>3</v>
      </c>
      <c r="AU189" s="194"/>
      <c r="AV189" s="162"/>
      <c r="AW189" s="162" t="s">
        <v>1</v>
      </c>
      <c r="AX189" s="162"/>
      <c r="AY189" s="162"/>
      <c r="AZ189" s="162"/>
      <c r="BA189" s="163"/>
      <c r="BB189" s="163"/>
      <c r="BC189" s="163"/>
      <c r="BD189" s="163" t="s">
        <v>3</v>
      </c>
      <c r="BE189" s="170"/>
      <c r="BF189" s="163"/>
      <c r="BG189" s="163"/>
      <c r="BH189" s="163"/>
      <c r="BI189" s="163"/>
      <c r="BJ189" s="171"/>
      <c r="BK189" s="163"/>
      <c r="BL189" s="163"/>
      <c r="BM189" s="163"/>
      <c r="BN189" s="163"/>
      <c r="BO189" s="172"/>
      <c r="BP189" s="163"/>
      <c r="BQ189" s="163"/>
      <c r="BR189" s="163"/>
      <c r="BS189" s="163"/>
      <c r="BT189" s="173"/>
      <c r="BU189" s="163"/>
      <c r="BV189" s="163"/>
      <c r="BW189" s="163"/>
      <c r="BX189" s="163"/>
      <c r="BZ189" s="163"/>
      <c r="CA189" s="163"/>
      <c r="CB189" s="163"/>
      <c r="CC189" s="163"/>
    </row>
    <row r="190" spans="1:82" s="91" customFormat="1" x14ac:dyDescent="0.2">
      <c r="A190" s="76">
        <f t="shared" si="9"/>
        <v>164</v>
      </c>
      <c r="B190" s="188"/>
      <c r="C190" s="189"/>
      <c r="D190" s="190">
        <v>16</v>
      </c>
      <c r="E190" s="191"/>
      <c r="F190" s="192"/>
      <c r="G190" s="193" t="s">
        <v>673</v>
      </c>
      <c r="H190" s="193" t="s">
        <v>0</v>
      </c>
      <c r="I190" s="193"/>
      <c r="J190" s="193"/>
      <c r="K190" s="193"/>
      <c r="L190" s="193"/>
      <c r="M190" s="193"/>
      <c r="N190" s="193" t="s">
        <v>1</v>
      </c>
      <c r="O190" s="193"/>
      <c r="P190" s="193"/>
      <c r="Q190" s="193"/>
      <c r="R190" s="193" t="s">
        <v>0</v>
      </c>
      <c r="S190" s="193"/>
      <c r="T190" s="193"/>
      <c r="U190" s="193"/>
      <c r="V190" s="193"/>
      <c r="W190" s="193"/>
      <c r="X190" s="193" t="s">
        <v>1</v>
      </c>
      <c r="Y190" s="193"/>
      <c r="Z190" s="193"/>
      <c r="AA190" s="193"/>
      <c r="AB190" s="193"/>
      <c r="AC190" s="193"/>
      <c r="AD190" s="193"/>
      <c r="AE190" s="193" t="s">
        <v>3</v>
      </c>
      <c r="AF190" s="193"/>
      <c r="AG190" s="194"/>
      <c r="AH190" s="194"/>
      <c r="AI190" s="194"/>
      <c r="AJ190" s="194" t="s">
        <v>3</v>
      </c>
      <c r="AK190" s="193"/>
      <c r="AL190" s="194"/>
      <c r="AM190" s="194"/>
      <c r="AN190" s="194"/>
      <c r="AO190" s="194"/>
      <c r="AP190" s="194"/>
      <c r="AQ190" s="194"/>
      <c r="AR190" s="194"/>
      <c r="AS190" s="194"/>
      <c r="AT190" s="194"/>
      <c r="AU190" s="194"/>
      <c r="AV190" s="162"/>
      <c r="AW190" s="162"/>
      <c r="AX190" s="162"/>
      <c r="AY190" s="162"/>
      <c r="AZ190" s="186"/>
      <c r="BA190" s="163"/>
      <c r="BB190" s="163"/>
      <c r="BC190" s="163"/>
      <c r="BD190" s="163"/>
      <c r="BE190" s="170"/>
      <c r="BF190" s="163"/>
      <c r="BG190" s="163"/>
      <c r="BH190" s="163"/>
      <c r="BI190" s="163"/>
      <c r="BJ190" s="171"/>
      <c r="BK190" s="163"/>
      <c r="BL190" s="163"/>
      <c r="BM190" s="163"/>
      <c r="BN190" s="163"/>
      <c r="BO190" s="172"/>
      <c r="BP190" s="163"/>
      <c r="BQ190" s="163"/>
      <c r="BR190" s="163"/>
      <c r="BS190" s="163"/>
      <c r="BT190" s="173"/>
      <c r="BU190" s="163"/>
      <c r="BV190" s="163"/>
      <c r="BW190" s="163"/>
      <c r="BX190" s="163"/>
      <c r="BZ190" s="163"/>
      <c r="CA190" s="163"/>
      <c r="CB190" s="163"/>
      <c r="CC190" s="163"/>
    </row>
    <row r="191" spans="1:82" s="59" customFormat="1" x14ac:dyDescent="0.25">
      <c r="B191" s="195"/>
      <c r="C191" s="205"/>
      <c r="D191" s="197"/>
      <c r="E191" s="198"/>
      <c r="F191" s="199"/>
      <c r="G191" s="200"/>
      <c r="H191" s="200"/>
      <c r="I191" s="200"/>
      <c r="J191" s="200"/>
      <c r="K191" s="200"/>
      <c r="L191" s="200"/>
      <c r="M191" s="200"/>
      <c r="N191" s="200"/>
      <c r="O191" s="200"/>
      <c r="P191" s="200"/>
      <c r="Q191" s="200"/>
      <c r="R191" s="200"/>
      <c r="S191" s="200"/>
      <c r="T191" s="200"/>
      <c r="U191" s="200"/>
      <c r="V191" s="200"/>
      <c r="W191" s="200"/>
      <c r="X191" s="200"/>
      <c r="Y191" s="200"/>
      <c r="Z191" s="200"/>
      <c r="AA191" s="200"/>
      <c r="AB191" s="200"/>
      <c r="AC191" s="200"/>
      <c r="AD191" s="200"/>
      <c r="AE191" s="200"/>
      <c r="AF191" s="200"/>
      <c r="AG191" s="197"/>
      <c r="AH191" s="197"/>
      <c r="AI191" s="197"/>
      <c r="AJ191" s="197"/>
      <c r="AK191" s="200"/>
      <c r="AL191" s="197"/>
      <c r="AM191" s="197"/>
      <c r="AN191" s="197"/>
      <c r="AO191" s="197"/>
      <c r="AP191" s="197"/>
      <c r="AQ191" s="197"/>
      <c r="AR191" s="197"/>
      <c r="AS191" s="197"/>
      <c r="AT191" s="197"/>
      <c r="AU191" s="197"/>
      <c r="AV191" s="73"/>
      <c r="AW191" s="73"/>
      <c r="AX191" s="73"/>
      <c r="AY191" s="73"/>
      <c r="AZ191" s="164"/>
      <c r="BA191" s="73"/>
      <c r="BB191" s="73"/>
      <c r="BC191" s="73"/>
      <c r="BD191" s="73"/>
      <c r="BE191" s="164"/>
      <c r="BF191" s="73"/>
      <c r="BG191" s="73"/>
      <c r="BH191" s="73"/>
      <c r="BI191" s="73"/>
      <c r="BJ191" s="165"/>
      <c r="BK191" s="75"/>
      <c r="BL191" s="75"/>
      <c r="BM191" s="75"/>
      <c r="BN191" s="75"/>
      <c r="BO191" s="166"/>
      <c r="BP191" s="75"/>
      <c r="BQ191" s="75"/>
      <c r="BR191" s="75"/>
      <c r="BS191" s="75"/>
      <c r="BT191" s="167"/>
      <c r="BU191" s="75"/>
      <c r="BV191" s="75"/>
      <c r="BW191" s="75"/>
      <c r="BX191" s="75"/>
      <c r="BZ191" s="75"/>
      <c r="CA191" s="75"/>
      <c r="CB191" s="75"/>
      <c r="CC191" s="75"/>
    </row>
    <row r="192" spans="1:82" s="59" customFormat="1" x14ac:dyDescent="0.25">
      <c r="B192" s="195" t="s">
        <v>26</v>
      </c>
      <c r="C192" s="196" t="s">
        <v>30</v>
      </c>
      <c r="D192" s="197"/>
      <c r="E192" s="198"/>
      <c r="F192" s="199" t="s">
        <v>215</v>
      </c>
      <c r="G192" s="200"/>
      <c r="H192" s="201">
        <f>COUNTIF(H193,"WTP")</f>
        <v>1</v>
      </c>
      <c r="I192" s="201">
        <f>COUNTIF(I193,"WDP")</f>
        <v>0</v>
      </c>
      <c r="J192" s="201">
        <f>COUNTIF(J193,"TW")</f>
        <v>0</v>
      </c>
      <c r="K192" s="201">
        <f>COUNTIF(K193,"TMP")</f>
        <v>0</v>
      </c>
      <c r="L192" s="197">
        <f>SUM(H192:K192)</f>
        <v>1</v>
      </c>
      <c r="M192" s="201">
        <f>COUNTIF(M193,"WTP")</f>
        <v>1</v>
      </c>
      <c r="N192" s="201">
        <f>COUNTIF(N193,"WDP")</f>
        <v>0</v>
      </c>
      <c r="O192" s="201">
        <f>COUNTIF(O193,"TW")</f>
        <v>0</v>
      </c>
      <c r="P192" s="201">
        <f>COUNTIF(P193,"TMP")</f>
        <v>0</v>
      </c>
      <c r="Q192" s="197">
        <f>SUM(M192:P192)</f>
        <v>1</v>
      </c>
      <c r="R192" s="201">
        <f>COUNTIF(R193,"WTP")</f>
        <v>1</v>
      </c>
      <c r="S192" s="201">
        <f>COUNTIF(S193,"WDP")</f>
        <v>0</v>
      </c>
      <c r="T192" s="201">
        <f>COUNTIF(T193,"TW")</f>
        <v>0</v>
      </c>
      <c r="U192" s="201">
        <f>COUNTIF(U193,"TMP")</f>
        <v>0</v>
      </c>
      <c r="V192" s="197">
        <f>SUM(R192:U192)</f>
        <v>1</v>
      </c>
      <c r="W192" s="201">
        <f>COUNTIF(W193,"WTP")</f>
        <v>0</v>
      </c>
      <c r="X192" s="201">
        <f>COUNTIF(X193,"WDP")</f>
        <v>1</v>
      </c>
      <c r="Y192" s="201">
        <f>COUNTIF(Y193,"TW")</f>
        <v>0</v>
      </c>
      <c r="Z192" s="201">
        <f>COUNTIF(Z193,"TMP")</f>
        <v>0</v>
      </c>
      <c r="AA192" s="197">
        <f>SUM(W192:Z192)</f>
        <v>1</v>
      </c>
      <c r="AB192" s="201">
        <f>COUNTIF(AB193,"WTP")</f>
        <v>0</v>
      </c>
      <c r="AC192" s="201">
        <f>COUNTIF(AC193,"WDP")</f>
        <v>1</v>
      </c>
      <c r="AD192" s="201">
        <f>COUNTIF(AD193,"TW")</f>
        <v>0</v>
      </c>
      <c r="AE192" s="201">
        <f>COUNTIF(AE193,"TMP")</f>
        <v>0</v>
      </c>
      <c r="AF192" s="197">
        <f>SUM(AB192:AE192)</f>
        <v>1</v>
      </c>
      <c r="AG192" s="201">
        <f>COUNTIF(AG193:AG193,"WTP")</f>
        <v>0</v>
      </c>
      <c r="AH192" s="201">
        <f>COUNTIF(AH193:AH193,"WDP")</f>
        <v>1</v>
      </c>
      <c r="AI192" s="201">
        <f>COUNTIF(AI193:AI193,"TW")</f>
        <v>0</v>
      </c>
      <c r="AJ192" s="201">
        <f>COUNTIF(AJ193:AJ193,"TMP")</f>
        <v>0</v>
      </c>
      <c r="AK192" s="197">
        <f>SUM(AG192:AJ192)</f>
        <v>1</v>
      </c>
      <c r="AL192" s="201">
        <f>COUNTIF(AL193:AL193,"WTP")</f>
        <v>0</v>
      </c>
      <c r="AM192" s="201">
        <f>COUNTIF(AM193:AM193,"WDP")</f>
        <v>1</v>
      </c>
      <c r="AN192" s="201">
        <f>COUNTIF(AN193:AN193,"TW")</f>
        <v>0</v>
      </c>
      <c r="AO192" s="201">
        <f>COUNTIF(AO193:AO193,"TMP")</f>
        <v>0</v>
      </c>
      <c r="AP192" s="197">
        <f>SUM(AL192:AO192)</f>
        <v>1</v>
      </c>
      <c r="AQ192" s="201">
        <f>COUNTIF(AQ193:AQ193,"WTP")</f>
        <v>1</v>
      </c>
      <c r="AR192" s="201">
        <f>COUNTIF(AR193:AR193,"WDP")</f>
        <v>0</v>
      </c>
      <c r="AS192" s="201">
        <f>COUNTIF(AS193:AS193,"TW")</f>
        <v>0</v>
      </c>
      <c r="AT192" s="201">
        <f>COUNTIF(AT193:AT193,"TMP")</f>
        <v>0</v>
      </c>
      <c r="AU192" s="202">
        <f>SUM(AQ192:AT192)</f>
        <v>1</v>
      </c>
      <c r="AV192" s="73">
        <f>COUNTIF(AV193:AV193,"WTP")</f>
        <v>1</v>
      </c>
      <c r="AW192" s="73">
        <f>COUNTIF(AW193:AW193,"WDP")</f>
        <v>0</v>
      </c>
      <c r="AX192" s="73">
        <f>COUNTIF(AX193:AX193,"TW")</f>
        <v>0</v>
      </c>
      <c r="AY192" s="73">
        <f>COUNTIF(AY193:AY193,"TMP")</f>
        <v>0</v>
      </c>
      <c r="AZ192" s="74">
        <f>SUM(AV192:AY192)</f>
        <v>1</v>
      </c>
      <c r="BA192" s="73">
        <f>COUNTIF(BA193:BA193,"WTP")</f>
        <v>0</v>
      </c>
      <c r="BB192" s="73">
        <f>COUNTIF(BB193:BB193,"WDP")</f>
        <v>1</v>
      </c>
      <c r="BC192" s="73">
        <f>COUNTIF(BC193:BC193,"TW")</f>
        <v>0</v>
      </c>
      <c r="BD192" s="73">
        <f>COUNTIF(BD193:BD193,"TMP")</f>
        <v>0</v>
      </c>
      <c r="BE192" s="74">
        <f>SUM(BA192:BD192)</f>
        <v>1</v>
      </c>
      <c r="BF192" s="73">
        <f>COUNTIF(BF193:BF193,"WTP")</f>
        <v>0</v>
      </c>
      <c r="BG192" s="73">
        <f>COUNTIF(BG193:BG193,"WDP")</f>
        <v>1</v>
      </c>
      <c r="BH192" s="73">
        <f>COUNTIF(BH193:BH193,"TW")</f>
        <v>0</v>
      </c>
      <c r="BI192" s="73">
        <f>COUNTIF(BI193:BI193,"TMP")</f>
        <v>0</v>
      </c>
      <c r="BJ192" s="152">
        <f>SUM(BF192:BI192)</f>
        <v>1</v>
      </c>
      <c r="BK192" s="75">
        <f>COUNTIF(BK193:BK193,"WTP")</f>
        <v>0</v>
      </c>
      <c r="BL192" s="75">
        <f>COUNTIF(BL193:BL193,"WDP")</f>
        <v>1</v>
      </c>
      <c r="BM192" s="75">
        <f>COUNTIF(BM193:BM193,"TW")</f>
        <v>0</v>
      </c>
      <c r="BN192" s="75">
        <f>COUNTIF(BN193:BN193,"TMP")</f>
        <v>0</v>
      </c>
      <c r="BO192" s="153">
        <f>SUM(BK192:BN192)</f>
        <v>1</v>
      </c>
      <c r="BP192" s="75">
        <f>COUNTIF(BP193:BP193,"WTP")</f>
        <v>0</v>
      </c>
      <c r="BQ192" s="75">
        <f>COUNTIF(BQ193:BQ193,"WDP")</f>
        <v>0</v>
      </c>
      <c r="BR192" s="75">
        <f>COUNTIF(BR193:BR193,"TW")</f>
        <v>0</v>
      </c>
      <c r="BS192" s="75">
        <f>COUNTIF(BS193:BS193,"TMP")</f>
        <v>1</v>
      </c>
      <c r="BT192" s="154">
        <f>SUM(BP192:BS192)</f>
        <v>1</v>
      </c>
      <c r="BU192" s="75">
        <f>COUNTIF(BU193:BU193,"WTP")</f>
        <v>0</v>
      </c>
      <c r="BV192" s="75">
        <f>COUNTIF(BV193:BV193,"WDP")</f>
        <v>1</v>
      </c>
      <c r="BW192" s="75">
        <f>COUNTIF(BW193:BW193,"TW")</f>
        <v>0</v>
      </c>
      <c r="BX192" s="75">
        <f>COUNTIF(BX193:BX193,"TMP")</f>
        <v>0</v>
      </c>
      <c r="BY192" s="155">
        <f>SUM(BU192:BX192)</f>
        <v>1</v>
      </c>
      <c r="BZ192" s="75">
        <f>COUNTIF(BZ193:BZ193,"WTP")</f>
        <v>0</v>
      </c>
      <c r="CA192" s="75">
        <f>COUNTIF(CA193:CA193,"WDP")</f>
        <v>1</v>
      </c>
      <c r="CB192" s="75">
        <f>COUNTIF(CB193:CB193,"TW")</f>
        <v>0</v>
      </c>
      <c r="CC192" s="75">
        <f>COUNTIF(CC193:CC193,"TMP")</f>
        <v>0</v>
      </c>
      <c r="CD192" s="155">
        <f>SUM(BZ192:CC192)</f>
        <v>1</v>
      </c>
    </row>
    <row r="193" spans="1:82" s="91" customFormat="1" x14ac:dyDescent="0.2">
      <c r="A193" s="76">
        <f>A190+1</f>
        <v>165</v>
      </c>
      <c r="B193" s="188" t="s">
        <v>26</v>
      </c>
      <c r="C193" s="189" t="s">
        <v>30</v>
      </c>
      <c r="D193" s="190" t="s">
        <v>8</v>
      </c>
      <c r="E193" s="203"/>
      <c r="F193" s="204"/>
      <c r="G193" s="193" t="s">
        <v>216</v>
      </c>
      <c r="H193" s="193" t="s">
        <v>0</v>
      </c>
      <c r="I193" s="193"/>
      <c r="J193" s="193"/>
      <c r="K193" s="193"/>
      <c r="L193" s="193"/>
      <c r="M193" s="193" t="s">
        <v>0</v>
      </c>
      <c r="N193" s="193"/>
      <c r="O193" s="193"/>
      <c r="P193" s="193"/>
      <c r="Q193" s="193"/>
      <c r="R193" s="193" t="s">
        <v>0</v>
      </c>
      <c r="S193" s="193"/>
      <c r="T193" s="193"/>
      <c r="U193" s="193"/>
      <c r="V193" s="193"/>
      <c r="W193" s="193"/>
      <c r="X193" s="193" t="s">
        <v>1</v>
      </c>
      <c r="Y193" s="193"/>
      <c r="Z193" s="193"/>
      <c r="AA193" s="193"/>
      <c r="AB193" s="193"/>
      <c r="AC193" s="193" t="s">
        <v>1</v>
      </c>
      <c r="AD193" s="193"/>
      <c r="AE193" s="193"/>
      <c r="AF193" s="193"/>
      <c r="AG193" s="194"/>
      <c r="AH193" s="194" t="s">
        <v>1</v>
      </c>
      <c r="AI193" s="194"/>
      <c r="AJ193" s="194"/>
      <c r="AK193" s="193"/>
      <c r="AL193" s="194"/>
      <c r="AM193" s="194" t="s">
        <v>1</v>
      </c>
      <c r="AN193" s="194"/>
      <c r="AO193" s="194"/>
      <c r="AP193" s="194"/>
      <c r="AQ193" s="194" t="s">
        <v>0</v>
      </c>
      <c r="AR193" s="194"/>
      <c r="AS193" s="194"/>
      <c r="AT193" s="194"/>
      <c r="AU193" s="194"/>
      <c r="AV193" s="162" t="s">
        <v>0</v>
      </c>
      <c r="AW193" s="162"/>
      <c r="AX193" s="162"/>
      <c r="AY193" s="162"/>
      <c r="AZ193" s="162"/>
      <c r="BA193" s="163"/>
      <c r="BB193" s="163" t="s">
        <v>1</v>
      </c>
      <c r="BC193" s="163"/>
      <c r="BD193" s="163"/>
      <c r="BE193" s="170"/>
      <c r="BF193" s="163"/>
      <c r="BG193" s="163" t="s">
        <v>1</v>
      </c>
      <c r="BH193" s="163"/>
      <c r="BI193" s="163"/>
      <c r="BJ193" s="171"/>
      <c r="BK193" s="163"/>
      <c r="BL193" s="163" t="s">
        <v>1</v>
      </c>
      <c r="BM193" s="163"/>
      <c r="BN193" s="163"/>
      <c r="BO193" s="172"/>
      <c r="BP193" s="163"/>
      <c r="BQ193" s="163"/>
      <c r="BR193" s="163"/>
      <c r="BS193" s="163" t="s">
        <v>3</v>
      </c>
      <c r="BT193" s="173"/>
      <c r="BU193" s="163"/>
      <c r="BV193" s="163" t="s">
        <v>1</v>
      </c>
      <c r="BW193" s="163"/>
      <c r="BX193" s="163"/>
      <c r="BZ193" s="163"/>
      <c r="CA193" s="163" t="s">
        <v>1</v>
      </c>
      <c r="CB193" s="163"/>
      <c r="CC193" s="163"/>
    </row>
    <row r="194" spans="1:82" s="59" customFormat="1" x14ac:dyDescent="0.25">
      <c r="B194" s="195"/>
      <c r="C194" s="205"/>
      <c r="D194" s="197"/>
      <c r="E194" s="198"/>
      <c r="F194" s="199"/>
      <c r="G194" s="200"/>
      <c r="H194" s="200"/>
      <c r="I194" s="200"/>
      <c r="J194" s="200"/>
      <c r="K194" s="200"/>
      <c r="L194" s="200"/>
      <c r="M194" s="200"/>
      <c r="N194" s="200"/>
      <c r="O194" s="200"/>
      <c r="P194" s="200"/>
      <c r="Q194" s="200"/>
      <c r="R194" s="200"/>
      <c r="S194" s="200"/>
      <c r="T194" s="200"/>
      <c r="U194" s="200"/>
      <c r="V194" s="200"/>
      <c r="W194" s="200"/>
      <c r="X194" s="200"/>
      <c r="Y194" s="200"/>
      <c r="Z194" s="200"/>
      <c r="AA194" s="200"/>
      <c r="AB194" s="200"/>
      <c r="AC194" s="200"/>
      <c r="AD194" s="200"/>
      <c r="AE194" s="200"/>
      <c r="AF194" s="200"/>
      <c r="AG194" s="197"/>
      <c r="AH194" s="197"/>
      <c r="AI194" s="197"/>
      <c r="AJ194" s="197"/>
      <c r="AK194" s="200"/>
      <c r="AL194" s="197"/>
      <c r="AM194" s="197"/>
      <c r="AN194" s="197"/>
      <c r="AO194" s="197"/>
      <c r="AP194" s="197"/>
      <c r="AQ194" s="197"/>
      <c r="AR194" s="197"/>
      <c r="AS194" s="197"/>
      <c r="AT194" s="197"/>
      <c r="AU194" s="197"/>
      <c r="AV194" s="73"/>
      <c r="AW194" s="73"/>
      <c r="AX194" s="73"/>
      <c r="AY194" s="73"/>
      <c r="AZ194" s="164"/>
      <c r="BA194" s="73"/>
      <c r="BB194" s="73"/>
      <c r="BC194" s="73"/>
      <c r="BD194" s="73"/>
      <c r="BE194" s="164"/>
      <c r="BF194" s="73"/>
      <c r="BG194" s="73"/>
      <c r="BH194" s="73"/>
      <c r="BI194" s="73"/>
      <c r="BJ194" s="165"/>
      <c r="BK194" s="75"/>
      <c r="BL194" s="75"/>
      <c r="BM194" s="75"/>
      <c r="BN194" s="75"/>
      <c r="BO194" s="166"/>
      <c r="BP194" s="75"/>
      <c r="BQ194" s="75"/>
      <c r="BR194" s="75"/>
      <c r="BS194" s="75"/>
      <c r="BT194" s="167"/>
      <c r="BU194" s="75"/>
      <c r="BV194" s="75"/>
      <c r="BW194" s="75"/>
      <c r="BX194" s="75"/>
      <c r="BZ194" s="75"/>
      <c r="CA194" s="75"/>
      <c r="CB194" s="75"/>
      <c r="CC194" s="75"/>
    </row>
    <row r="195" spans="1:82" s="59" customFormat="1" x14ac:dyDescent="0.25">
      <c r="B195" s="195" t="s">
        <v>28</v>
      </c>
      <c r="C195" s="196" t="s">
        <v>32</v>
      </c>
      <c r="D195" s="197"/>
      <c r="E195" s="206"/>
      <c r="F195" s="199" t="s">
        <v>218</v>
      </c>
      <c r="G195" s="207"/>
      <c r="H195" s="201">
        <f>COUNTIF(H196:H223,"WTP")</f>
        <v>28</v>
      </c>
      <c r="I195" s="201">
        <f>COUNTIF(I196:I223,"WDP")</f>
        <v>0</v>
      </c>
      <c r="J195" s="201">
        <f>COUNTIF(J196:J223,"TW")</f>
        <v>0</v>
      </c>
      <c r="K195" s="201">
        <f>COUNTIF(K196:K223,"TMP")</f>
        <v>0</v>
      </c>
      <c r="L195" s="197">
        <f>SUM(H195:K195)</f>
        <v>28</v>
      </c>
      <c r="M195" s="201">
        <f>COUNTIF(M196:M223,"WTP")</f>
        <v>25</v>
      </c>
      <c r="N195" s="201">
        <f>COUNTIF(N196:N223,"WDP")</f>
        <v>3</v>
      </c>
      <c r="O195" s="201">
        <f>COUNTIF(O196:O223,"TW")</f>
        <v>0</v>
      </c>
      <c r="P195" s="201">
        <f>COUNTIF(P196:P223,"TMP")</f>
        <v>0</v>
      </c>
      <c r="Q195" s="197">
        <f>SUM(M195:P195)</f>
        <v>28</v>
      </c>
      <c r="R195" s="201">
        <f>COUNTIF(R196:R223,"WTP")</f>
        <v>25</v>
      </c>
      <c r="S195" s="201">
        <f>COUNTIF(S196:S223,"WDP")</f>
        <v>3</v>
      </c>
      <c r="T195" s="201">
        <f>COUNTIF(T196:T223,"TW")</f>
        <v>0</v>
      </c>
      <c r="U195" s="201">
        <f>COUNTIF(U196:U223,"TMP")</f>
        <v>0</v>
      </c>
      <c r="V195" s="197">
        <f>SUM(R195:U195)</f>
        <v>28</v>
      </c>
      <c r="W195" s="201">
        <f>COUNTIF(W196:W223,"WTP")</f>
        <v>25</v>
      </c>
      <c r="X195" s="201">
        <f>COUNTIF(X196:X223,"WDP")</f>
        <v>3</v>
      </c>
      <c r="Y195" s="201">
        <f>COUNTIF(Y196:Y223,"TW")</f>
        <v>0</v>
      </c>
      <c r="Z195" s="201">
        <f>COUNTIF(Z196:Z223,"TMP")</f>
        <v>0</v>
      </c>
      <c r="AA195" s="197">
        <f>SUM(W195:Z195)</f>
        <v>28</v>
      </c>
      <c r="AB195" s="201">
        <f>COUNTIF(AB196:AB223,"WTP")</f>
        <v>20</v>
      </c>
      <c r="AC195" s="201">
        <f>COUNTIF(AC196:AC223,"WDP")</f>
        <v>7</v>
      </c>
      <c r="AD195" s="201">
        <f>COUNTIF(AD196:AD223,"TW")</f>
        <v>0</v>
      </c>
      <c r="AE195" s="201">
        <f>COUNTIF(AE196:AE223,"TMP")</f>
        <v>1</v>
      </c>
      <c r="AF195" s="202">
        <f>SUM(AB195:AE195)</f>
        <v>28</v>
      </c>
      <c r="AG195" s="201">
        <f>COUNTIF(AG196:AG223,"WTP")</f>
        <v>13</v>
      </c>
      <c r="AH195" s="201">
        <f>COUNTIF(AH196:AH223,"WDP")</f>
        <v>14</v>
      </c>
      <c r="AI195" s="201">
        <f>COUNTIF(AI196:AI223,"TW")</f>
        <v>0</v>
      </c>
      <c r="AJ195" s="201">
        <f>COUNTIF(AJ196:AJ223,"TMP")</f>
        <v>1</v>
      </c>
      <c r="AK195" s="197">
        <f>SUM(AG195:AJ195)</f>
        <v>28</v>
      </c>
      <c r="AL195" s="201">
        <f>COUNTIF(AL196:AL223,"WTP")</f>
        <v>6</v>
      </c>
      <c r="AM195" s="201">
        <f>COUNTIF(AM196:AM223,"WDP")</f>
        <v>19</v>
      </c>
      <c r="AN195" s="201">
        <f>COUNTIF(AN196:AN223,"TW")</f>
        <v>0</v>
      </c>
      <c r="AO195" s="201">
        <f>COUNTIF(AO196:AO223,"TMP")</f>
        <v>2</v>
      </c>
      <c r="AP195" s="197">
        <f>SUM(AL195:AO195)</f>
        <v>27</v>
      </c>
      <c r="AQ195" s="201">
        <f>COUNTIF(AQ196:AQ222,"WTP")</f>
        <v>3</v>
      </c>
      <c r="AR195" s="201">
        <f>COUNTIF(AR196:AR222,"WDP")</f>
        <v>24</v>
      </c>
      <c r="AS195" s="201">
        <f>COUNTIF(AS196:AS222,"TW")</f>
        <v>0</v>
      </c>
      <c r="AT195" s="201">
        <f>COUNTIF(AT196:AT222,"TMP")</f>
        <v>0</v>
      </c>
      <c r="AU195" s="202">
        <f>SUM(AQ195:AT195)</f>
        <v>27</v>
      </c>
      <c r="AV195" s="73">
        <f>COUNTIF(AV196:AV222,"WTP")</f>
        <v>3</v>
      </c>
      <c r="AW195" s="73">
        <f>COUNTIF(AW196:AW222,"WDP")</f>
        <v>24</v>
      </c>
      <c r="AX195" s="73">
        <f>COUNTIF(AX196:AX222,"TW")</f>
        <v>0</v>
      </c>
      <c r="AY195" s="73">
        <f>COUNTIF(AY196:AY222,"TMP")</f>
        <v>0</v>
      </c>
      <c r="AZ195" s="74">
        <f>SUM(AV195:AY195)</f>
        <v>27</v>
      </c>
      <c r="BA195" s="73">
        <f>COUNTIF(BA196:BA222,"WTP")</f>
        <v>0</v>
      </c>
      <c r="BB195" s="73">
        <f>COUNTIF(BB196:BB222,"WDP")</f>
        <v>26</v>
      </c>
      <c r="BC195" s="73">
        <f>COUNTIF(BC196:BC222,"TW")</f>
        <v>0</v>
      </c>
      <c r="BD195" s="73">
        <f>COUNTIF(BD196:BD222,"TMP")</f>
        <v>1</v>
      </c>
      <c r="BE195" s="74">
        <f>SUM(BA195:BD195)</f>
        <v>27</v>
      </c>
      <c r="BF195" s="73">
        <f>COUNTIF(BF196:BF222,"WTP")</f>
        <v>0</v>
      </c>
      <c r="BG195" s="73">
        <f>COUNTIF(BG196:BG222,"WDP")</f>
        <v>23</v>
      </c>
      <c r="BH195" s="73">
        <f>COUNTIF(BH196:BH222,"TW")</f>
        <v>0</v>
      </c>
      <c r="BI195" s="73">
        <f>COUNTIF(BI196:BI222,"TMP")</f>
        <v>4</v>
      </c>
      <c r="BJ195" s="152">
        <f>SUM(BF195:BI195)</f>
        <v>27</v>
      </c>
      <c r="BK195" s="75">
        <f>COUNTIF(BK196:BK222,"WTP")</f>
        <v>0</v>
      </c>
      <c r="BL195" s="75">
        <f>COUNTIF(BL196:BL222,"WDP")</f>
        <v>26</v>
      </c>
      <c r="BM195" s="75">
        <f>COUNTIF(BM196:BM222,"TW")</f>
        <v>0</v>
      </c>
      <c r="BN195" s="75">
        <f>COUNTIF(BN196:BN222,"TMP")</f>
        <v>1</v>
      </c>
      <c r="BO195" s="153">
        <f>SUM(BK195:BN195)</f>
        <v>27</v>
      </c>
      <c r="BP195" s="75">
        <f>COUNTIF(BP196:BP222,"WTP")</f>
        <v>1</v>
      </c>
      <c r="BQ195" s="75">
        <f>COUNTIF(BQ196:BQ222,"WDP")</f>
        <v>18</v>
      </c>
      <c r="BR195" s="75">
        <f>COUNTIF(BR196:BR222,"TW")</f>
        <v>0</v>
      </c>
      <c r="BS195" s="75">
        <f>COUNTIF(BS196:BS222,"TMP")</f>
        <v>7</v>
      </c>
      <c r="BT195" s="154">
        <f>SUM(BP195:BS195)</f>
        <v>26</v>
      </c>
      <c r="BU195" s="75">
        <f>COUNTIF(BU196:BU222,"WTP")</f>
        <v>0</v>
      </c>
      <c r="BV195" s="75">
        <f>COUNTIF(BV196:BV222,"WDP")</f>
        <v>26</v>
      </c>
      <c r="BW195" s="75">
        <f>COUNTIF(BW196:BW222,"TW")</f>
        <v>0</v>
      </c>
      <c r="BX195" s="75">
        <f>COUNTIF(BX196:BX222,"TMP")</f>
        <v>0</v>
      </c>
      <c r="BY195" s="155">
        <f>SUM(BU195:BX195)</f>
        <v>26</v>
      </c>
      <c r="BZ195" s="75">
        <f>COUNTIF(BZ196:BZ222,"WTP")</f>
        <v>0</v>
      </c>
      <c r="CA195" s="75">
        <f>COUNTIF(CA196:CA222,"WDP")</f>
        <v>23</v>
      </c>
      <c r="CB195" s="75">
        <f>COUNTIF(CB196:CB222,"TW")</f>
        <v>0</v>
      </c>
      <c r="CC195" s="75">
        <f>COUNTIF(CC196:CC222,"TMP")</f>
        <v>0</v>
      </c>
      <c r="CD195" s="155">
        <f>SUM(BZ195:CC195)</f>
        <v>23</v>
      </c>
    </row>
    <row r="196" spans="1:82" s="91" customFormat="1" x14ac:dyDescent="0.2">
      <c r="A196" s="76">
        <f>A193+1</f>
        <v>166</v>
      </c>
      <c r="B196" s="188" t="s">
        <v>28</v>
      </c>
      <c r="C196" s="189" t="s">
        <v>32</v>
      </c>
      <c r="D196" s="190" t="s">
        <v>8</v>
      </c>
      <c r="E196" s="203"/>
      <c r="F196" s="204"/>
      <c r="G196" s="193" t="s">
        <v>219</v>
      </c>
      <c r="H196" s="193" t="s">
        <v>0</v>
      </c>
      <c r="I196" s="193"/>
      <c r="J196" s="193"/>
      <c r="K196" s="193"/>
      <c r="L196" s="193"/>
      <c r="M196" s="193" t="s">
        <v>0</v>
      </c>
      <c r="N196" s="193"/>
      <c r="O196" s="193"/>
      <c r="P196" s="193"/>
      <c r="Q196" s="193"/>
      <c r="R196" s="193" t="s">
        <v>0</v>
      </c>
      <c r="S196" s="193"/>
      <c r="T196" s="193"/>
      <c r="U196" s="193"/>
      <c r="V196" s="193"/>
      <c r="W196" s="193" t="s">
        <v>0</v>
      </c>
      <c r="X196" s="193"/>
      <c r="Y196" s="193"/>
      <c r="Z196" s="193"/>
      <c r="AA196" s="193"/>
      <c r="AB196" s="193" t="s">
        <v>0</v>
      </c>
      <c r="AC196" s="193"/>
      <c r="AD196" s="193"/>
      <c r="AE196" s="193"/>
      <c r="AF196" s="193"/>
      <c r="AG196" s="194" t="s">
        <v>0</v>
      </c>
      <c r="AH196" s="194"/>
      <c r="AI196" s="194"/>
      <c r="AJ196" s="194"/>
      <c r="AK196" s="193"/>
      <c r="AL196" s="194" t="s">
        <v>0</v>
      </c>
      <c r="AM196" s="194"/>
      <c r="AN196" s="194"/>
      <c r="AO196" s="194"/>
      <c r="AP196" s="194"/>
      <c r="AQ196" s="194" t="s">
        <v>0</v>
      </c>
      <c r="AR196" s="194"/>
      <c r="AS196" s="194"/>
      <c r="AT196" s="194"/>
      <c r="AU196" s="194"/>
      <c r="AV196" s="162" t="s">
        <v>0</v>
      </c>
      <c r="AW196" s="162"/>
      <c r="AX196" s="162"/>
      <c r="AY196" s="162"/>
      <c r="AZ196" s="162"/>
      <c r="BA196" s="163"/>
      <c r="BB196" s="163" t="s">
        <v>1</v>
      </c>
      <c r="BC196" s="163"/>
      <c r="BD196" s="163"/>
      <c r="BE196" s="170"/>
      <c r="BF196" s="163"/>
      <c r="BG196" s="163" t="s">
        <v>1</v>
      </c>
      <c r="BH196" s="163"/>
      <c r="BI196" s="163"/>
      <c r="BJ196" s="171"/>
      <c r="BK196" s="163"/>
      <c r="BL196" s="163" t="s">
        <v>1</v>
      </c>
      <c r="BM196" s="163"/>
      <c r="BN196" s="163"/>
      <c r="BO196" s="172"/>
      <c r="BP196" s="163"/>
      <c r="BQ196" s="163" t="s">
        <v>1</v>
      </c>
      <c r="BR196" s="163"/>
      <c r="BS196" s="163"/>
      <c r="BT196" s="173"/>
      <c r="BU196" s="163"/>
      <c r="BV196" s="163" t="s">
        <v>1</v>
      </c>
      <c r="BW196" s="163"/>
      <c r="BX196" s="163"/>
      <c r="BZ196" s="163"/>
      <c r="CA196" s="163" t="s">
        <v>1</v>
      </c>
      <c r="CB196" s="163"/>
      <c r="CC196" s="163"/>
    </row>
    <row r="197" spans="1:82" s="91" customFormat="1" x14ac:dyDescent="0.2">
      <c r="A197" s="76">
        <f>A196+1</f>
        <v>167</v>
      </c>
      <c r="B197" s="188" t="s">
        <v>28</v>
      </c>
      <c r="C197" s="189" t="s">
        <v>32</v>
      </c>
      <c r="D197" s="190" t="s">
        <v>12</v>
      </c>
      <c r="E197" s="191"/>
      <c r="F197" s="192"/>
      <c r="G197" s="193" t="s">
        <v>220</v>
      </c>
      <c r="H197" s="193" t="s">
        <v>0</v>
      </c>
      <c r="I197" s="193"/>
      <c r="J197" s="193"/>
      <c r="K197" s="193"/>
      <c r="L197" s="193"/>
      <c r="M197" s="193" t="s">
        <v>0</v>
      </c>
      <c r="N197" s="193"/>
      <c r="O197" s="193"/>
      <c r="P197" s="193"/>
      <c r="Q197" s="193"/>
      <c r="R197" s="193" t="s">
        <v>0</v>
      </c>
      <c r="S197" s="193"/>
      <c r="T197" s="193"/>
      <c r="U197" s="193"/>
      <c r="V197" s="193"/>
      <c r="W197" s="193" t="s">
        <v>0</v>
      </c>
      <c r="X197" s="193"/>
      <c r="Y197" s="193"/>
      <c r="Z197" s="193"/>
      <c r="AA197" s="193"/>
      <c r="AB197" s="193"/>
      <c r="AC197" s="193" t="s">
        <v>1</v>
      </c>
      <c r="AD197" s="193"/>
      <c r="AE197" s="193"/>
      <c r="AF197" s="193"/>
      <c r="AG197" s="194"/>
      <c r="AH197" s="194" t="s">
        <v>1</v>
      </c>
      <c r="AI197" s="194"/>
      <c r="AJ197" s="194"/>
      <c r="AK197" s="193"/>
      <c r="AL197" s="194"/>
      <c r="AM197" s="194"/>
      <c r="AN197" s="194"/>
      <c r="AO197" s="194" t="s">
        <v>3</v>
      </c>
      <c r="AP197" s="194"/>
      <c r="AQ197" s="194"/>
      <c r="AR197" s="194" t="s">
        <v>1</v>
      </c>
      <c r="AS197" s="194"/>
      <c r="AT197" s="194"/>
      <c r="AU197" s="194"/>
      <c r="AV197" s="162"/>
      <c r="AW197" s="162" t="s">
        <v>1</v>
      </c>
      <c r="AX197" s="162"/>
      <c r="AY197" s="162"/>
      <c r="AZ197" s="162"/>
      <c r="BA197" s="163"/>
      <c r="BB197" s="163" t="s">
        <v>1</v>
      </c>
      <c r="BC197" s="163"/>
      <c r="BD197" s="163"/>
      <c r="BE197" s="170"/>
      <c r="BF197" s="163"/>
      <c r="BG197" s="163" t="s">
        <v>1</v>
      </c>
      <c r="BH197" s="163"/>
      <c r="BI197" s="163"/>
      <c r="BJ197" s="171"/>
      <c r="BK197" s="163"/>
      <c r="BL197" s="163" t="s">
        <v>1</v>
      </c>
      <c r="BM197" s="163"/>
      <c r="BN197" s="163"/>
      <c r="BO197" s="172"/>
      <c r="BP197" s="163"/>
      <c r="BQ197" s="163" t="s">
        <v>1</v>
      </c>
      <c r="BR197" s="163"/>
      <c r="BS197" s="163"/>
      <c r="BT197" s="173"/>
      <c r="BU197" s="163"/>
      <c r="BV197" s="163" t="s">
        <v>1</v>
      </c>
      <c r="BW197" s="163"/>
      <c r="BX197" s="163"/>
      <c r="BZ197" s="163"/>
      <c r="CA197" s="163" t="s">
        <v>1</v>
      </c>
      <c r="CB197" s="163"/>
      <c r="CC197" s="163"/>
    </row>
    <row r="198" spans="1:82" s="91" customFormat="1" x14ac:dyDescent="0.2">
      <c r="A198" s="76">
        <f t="shared" ref="A198:A223" si="10">A197+1</f>
        <v>168</v>
      </c>
      <c r="B198" s="188" t="s">
        <v>28</v>
      </c>
      <c r="C198" s="189" t="s">
        <v>32</v>
      </c>
      <c r="D198" s="190" t="s">
        <v>14</v>
      </c>
      <c r="E198" s="191"/>
      <c r="F198" s="192"/>
      <c r="G198" s="193" t="s">
        <v>221</v>
      </c>
      <c r="H198" s="193" t="s">
        <v>0</v>
      </c>
      <c r="I198" s="193"/>
      <c r="J198" s="193"/>
      <c r="K198" s="193"/>
      <c r="L198" s="193"/>
      <c r="M198" s="193" t="s">
        <v>0</v>
      </c>
      <c r="N198" s="193"/>
      <c r="O198" s="193"/>
      <c r="P198" s="193"/>
      <c r="Q198" s="193"/>
      <c r="R198" s="193" t="s">
        <v>0</v>
      </c>
      <c r="S198" s="193"/>
      <c r="T198" s="193"/>
      <c r="U198" s="193"/>
      <c r="V198" s="193"/>
      <c r="W198" s="193" t="s">
        <v>0</v>
      </c>
      <c r="X198" s="193"/>
      <c r="Y198" s="193"/>
      <c r="Z198" s="193"/>
      <c r="AA198" s="193"/>
      <c r="AB198" s="193" t="s">
        <v>0</v>
      </c>
      <c r="AC198" s="193"/>
      <c r="AD198" s="193"/>
      <c r="AE198" s="193"/>
      <c r="AF198" s="193"/>
      <c r="AG198" s="194" t="s">
        <v>0</v>
      </c>
      <c r="AH198" s="194"/>
      <c r="AI198" s="194"/>
      <c r="AJ198" s="194"/>
      <c r="AK198" s="193"/>
      <c r="AL198" s="194"/>
      <c r="AM198" s="194" t="s">
        <v>1</v>
      </c>
      <c r="AN198" s="194"/>
      <c r="AO198" s="194"/>
      <c r="AP198" s="194"/>
      <c r="AQ198" s="194"/>
      <c r="AR198" s="194" t="s">
        <v>1</v>
      </c>
      <c r="AS198" s="194"/>
      <c r="AT198" s="194"/>
      <c r="AU198" s="194"/>
      <c r="AV198" s="162"/>
      <c r="AW198" s="162" t="s">
        <v>1</v>
      </c>
      <c r="AX198" s="162"/>
      <c r="AY198" s="162"/>
      <c r="AZ198" s="162"/>
      <c r="BA198" s="163"/>
      <c r="BB198" s="163" t="s">
        <v>1</v>
      </c>
      <c r="BC198" s="163"/>
      <c r="BD198" s="163"/>
      <c r="BE198" s="170"/>
      <c r="BF198" s="163"/>
      <c r="BG198" s="163" t="s">
        <v>1</v>
      </c>
      <c r="BH198" s="163"/>
      <c r="BI198" s="163"/>
      <c r="BJ198" s="171"/>
      <c r="BK198" s="163"/>
      <c r="BL198" s="163" t="s">
        <v>1</v>
      </c>
      <c r="BM198" s="163"/>
      <c r="BN198" s="163"/>
      <c r="BO198" s="172"/>
      <c r="BP198" s="163"/>
      <c r="BQ198" s="163" t="s">
        <v>1</v>
      </c>
      <c r="BR198" s="163"/>
      <c r="BS198" s="163"/>
      <c r="BT198" s="173"/>
      <c r="BU198" s="163"/>
      <c r="BV198" s="163" t="s">
        <v>1</v>
      </c>
      <c r="BW198" s="163"/>
      <c r="BX198" s="163"/>
      <c r="BZ198" s="163"/>
      <c r="CA198" s="163" t="s">
        <v>1</v>
      </c>
      <c r="CB198" s="163"/>
      <c r="CC198" s="163"/>
    </row>
    <row r="199" spans="1:82" s="91" customFormat="1" x14ac:dyDescent="0.2">
      <c r="A199" s="76">
        <f t="shared" si="10"/>
        <v>169</v>
      </c>
      <c r="B199" s="188" t="s">
        <v>28</v>
      </c>
      <c r="C199" s="189" t="s">
        <v>32</v>
      </c>
      <c r="D199" s="190" t="s">
        <v>16</v>
      </c>
      <c r="E199" s="191"/>
      <c r="F199" s="192"/>
      <c r="G199" s="193" t="s">
        <v>222</v>
      </c>
      <c r="H199" s="193" t="s">
        <v>0</v>
      </c>
      <c r="I199" s="193"/>
      <c r="J199" s="193"/>
      <c r="K199" s="193"/>
      <c r="L199" s="193"/>
      <c r="M199" s="193" t="s">
        <v>0</v>
      </c>
      <c r="N199" s="193"/>
      <c r="O199" s="193"/>
      <c r="P199" s="193"/>
      <c r="Q199" s="193"/>
      <c r="R199" s="193" t="s">
        <v>0</v>
      </c>
      <c r="S199" s="193"/>
      <c r="T199" s="193"/>
      <c r="U199" s="193"/>
      <c r="V199" s="193"/>
      <c r="W199" s="193" t="s">
        <v>0</v>
      </c>
      <c r="X199" s="193"/>
      <c r="Y199" s="193"/>
      <c r="Z199" s="193"/>
      <c r="AA199" s="193"/>
      <c r="AB199" s="193" t="s">
        <v>0</v>
      </c>
      <c r="AC199" s="193"/>
      <c r="AD199" s="193"/>
      <c r="AE199" s="193"/>
      <c r="AF199" s="193"/>
      <c r="AG199" s="194"/>
      <c r="AH199" s="194" t="s">
        <v>1</v>
      </c>
      <c r="AI199" s="194"/>
      <c r="AJ199" s="194"/>
      <c r="AK199" s="193"/>
      <c r="AL199" s="194"/>
      <c r="AM199" s="194" t="s">
        <v>1</v>
      </c>
      <c r="AN199" s="194"/>
      <c r="AO199" s="194"/>
      <c r="AP199" s="194"/>
      <c r="AQ199" s="194"/>
      <c r="AR199" s="194" t="s">
        <v>1</v>
      </c>
      <c r="AS199" s="194"/>
      <c r="AT199" s="194"/>
      <c r="AU199" s="194"/>
      <c r="AV199" s="162"/>
      <c r="AW199" s="162" t="s">
        <v>1</v>
      </c>
      <c r="AX199" s="162"/>
      <c r="AY199" s="162"/>
      <c r="AZ199" s="162"/>
      <c r="BA199" s="163"/>
      <c r="BB199" s="163" t="s">
        <v>1</v>
      </c>
      <c r="BC199" s="163"/>
      <c r="BD199" s="163"/>
      <c r="BE199" s="170"/>
      <c r="BF199" s="163"/>
      <c r="BG199" s="163" t="s">
        <v>1</v>
      </c>
      <c r="BH199" s="163"/>
      <c r="BI199" s="163"/>
      <c r="BJ199" s="171"/>
      <c r="BK199" s="163"/>
      <c r="BL199" s="163" t="s">
        <v>1</v>
      </c>
      <c r="BM199" s="163"/>
      <c r="BN199" s="163"/>
      <c r="BO199" s="172"/>
      <c r="BP199" s="163"/>
      <c r="BQ199" s="163" t="s">
        <v>1</v>
      </c>
      <c r="BR199" s="163"/>
      <c r="BS199" s="163"/>
      <c r="BT199" s="173"/>
      <c r="BU199" s="163"/>
      <c r="BV199" s="163" t="s">
        <v>1</v>
      </c>
      <c r="BW199" s="163"/>
      <c r="BX199" s="163"/>
      <c r="BZ199" s="163"/>
      <c r="CA199" s="163" t="s">
        <v>1</v>
      </c>
      <c r="CB199" s="163"/>
      <c r="CC199" s="163"/>
    </row>
    <row r="200" spans="1:82" s="91" customFormat="1" x14ac:dyDescent="0.2">
      <c r="A200" s="76">
        <f t="shared" si="10"/>
        <v>170</v>
      </c>
      <c r="B200" s="188" t="s">
        <v>28</v>
      </c>
      <c r="C200" s="189" t="s">
        <v>32</v>
      </c>
      <c r="D200" s="190" t="s">
        <v>18</v>
      </c>
      <c r="E200" s="191"/>
      <c r="F200" s="192"/>
      <c r="G200" s="193" t="s">
        <v>223</v>
      </c>
      <c r="H200" s="193" t="s">
        <v>0</v>
      </c>
      <c r="I200" s="193"/>
      <c r="J200" s="193"/>
      <c r="K200" s="193"/>
      <c r="L200" s="193"/>
      <c r="M200" s="193" t="s">
        <v>0</v>
      </c>
      <c r="N200" s="193"/>
      <c r="O200" s="193"/>
      <c r="P200" s="193"/>
      <c r="Q200" s="193"/>
      <c r="R200" s="193" t="s">
        <v>0</v>
      </c>
      <c r="S200" s="193"/>
      <c r="T200" s="193"/>
      <c r="U200" s="193"/>
      <c r="V200" s="193"/>
      <c r="W200" s="193" t="s">
        <v>0</v>
      </c>
      <c r="X200" s="193"/>
      <c r="Y200" s="193"/>
      <c r="Z200" s="193"/>
      <c r="AA200" s="193"/>
      <c r="AB200" s="193" t="s">
        <v>0</v>
      </c>
      <c r="AC200" s="193"/>
      <c r="AD200" s="193"/>
      <c r="AE200" s="193"/>
      <c r="AF200" s="193"/>
      <c r="AG200" s="194" t="s">
        <v>0</v>
      </c>
      <c r="AH200" s="194"/>
      <c r="AI200" s="194"/>
      <c r="AJ200" s="194"/>
      <c r="AK200" s="193"/>
      <c r="AL200" s="194" t="s">
        <v>0</v>
      </c>
      <c r="AM200" s="194"/>
      <c r="AN200" s="194"/>
      <c r="AO200" s="194"/>
      <c r="AP200" s="194"/>
      <c r="AQ200" s="194"/>
      <c r="AR200" s="194" t="s">
        <v>1</v>
      </c>
      <c r="AS200" s="194"/>
      <c r="AT200" s="194"/>
      <c r="AU200" s="194"/>
      <c r="AV200" s="162"/>
      <c r="AW200" s="162" t="s">
        <v>1</v>
      </c>
      <c r="AX200" s="162"/>
      <c r="AY200" s="162"/>
      <c r="AZ200" s="162"/>
      <c r="BA200" s="163"/>
      <c r="BB200" s="163" t="s">
        <v>1</v>
      </c>
      <c r="BC200" s="163"/>
      <c r="BD200" s="163"/>
      <c r="BE200" s="170"/>
      <c r="BF200" s="163"/>
      <c r="BG200" s="163" t="s">
        <v>1</v>
      </c>
      <c r="BH200" s="163"/>
      <c r="BI200" s="163"/>
      <c r="BJ200" s="171"/>
      <c r="BK200" s="163"/>
      <c r="BL200" s="163" t="s">
        <v>1</v>
      </c>
      <c r="BM200" s="163"/>
      <c r="BN200" s="163"/>
      <c r="BO200" s="172"/>
      <c r="BP200" s="163"/>
      <c r="BQ200" s="163" t="s">
        <v>1</v>
      </c>
      <c r="BR200" s="163"/>
      <c r="BS200" s="163"/>
      <c r="BT200" s="173"/>
      <c r="BU200" s="163"/>
      <c r="BV200" s="163" t="s">
        <v>1</v>
      </c>
      <c r="BW200" s="163"/>
      <c r="BX200" s="163"/>
      <c r="BZ200" s="163"/>
      <c r="CA200" s="163"/>
      <c r="CB200" s="163"/>
      <c r="CC200" s="163"/>
    </row>
    <row r="201" spans="1:82" s="91" customFormat="1" x14ac:dyDescent="0.2">
      <c r="A201" s="76">
        <f t="shared" si="10"/>
        <v>171</v>
      </c>
      <c r="B201" s="188" t="s">
        <v>28</v>
      </c>
      <c r="C201" s="189" t="s">
        <v>32</v>
      </c>
      <c r="D201" s="190" t="s">
        <v>20</v>
      </c>
      <c r="E201" s="191"/>
      <c r="F201" s="192"/>
      <c r="G201" s="193" t="s">
        <v>224</v>
      </c>
      <c r="H201" s="193" t="s">
        <v>0</v>
      </c>
      <c r="I201" s="193"/>
      <c r="J201" s="193"/>
      <c r="K201" s="193"/>
      <c r="L201" s="193"/>
      <c r="M201" s="193" t="s">
        <v>657</v>
      </c>
      <c r="N201" s="193" t="s">
        <v>1</v>
      </c>
      <c r="O201" s="193"/>
      <c r="P201" s="193"/>
      <c r="Q201" s="193"/>
      <c r="R201" s="193" t="s">
        <v>0</v>
      </c>
      <c r="S201" s="193"/>
      <c r="T201" s="193"/>
      <c r="U201" s="193"/>
      <c r="V201" s="193"/>
      <c r="W201" s="193" t="s">
        <v>0</v>
      </c>
      <c r="X201" s="193"/>
      <c r="Y201" s="193"/>
      <c r="Z201" s="193"/>
      <c r="AA201" s="193"/>
      <c r="AB201" s="193" t="s">
        <v>0</v>
      </c>
      <c r="AC201" s="193"/>
      <c r="AD201" s="193"/>
      <c r="AE201" s="193"/>
      <c r="AF201" s="193"/>
      <c r="AG201" s="194" t="s">
        <v>0</v>
      </c>
      <c r="AH201" s="194"/>
      <c r="AI201" s="194"/>
      <c r="AJ201" s="194"/>
      <c r="AK201" s="193"/>
      <c r="AL201" s="194"/>
      <c r="AM201" s="194" t="s">
        <v>1</v>
      </c>
      <c r="AN201" s="194"/>
      <c r="AO201" s="194"/>
      <c r="AP201" s="194"/>
      <c r="AQ201" s="194"/>
      <c r="AR201" s="194" t="s">
        <v>1</v>
      </c>
      <c r="AS201" s="194"/>
      <c r="AT201" s="194"/>
      <c r="AU201" s="194"/>
      <c r="AV201" s="162"/>
      <c r="AW201" s="162" t="s">
        <v>1</v>
      </c>
      <c r="AX201" s="162"/>
      <c r="AY201" s="162"/>
      <c r="AZ201" s="162"/>
      <c r="BA201" s="163"/>
      <c r="BB201" s="163" t="s">
        <v>1</v>
      </c>
      <c r="BC201" s="163"/>
      <c r="BD201" s="163"/>
      <c r="BE201" s="170"/>
      <c r="BF201" s="163"/>
      <c r="BG201" s="163"/>
      <c r="BH201" s="163"/>
      <c r="BI201" s="163" t="s">
        <v>3</v>
      </c>
      <c r="BJ201" s="171"/>
      <c r="BK201" s="163"/>
      <c r="BL201" s="163" t="s">
        <v>1</v>
      </c>
      <c r="BM201" s="163"/>
      <c r="BN201" s="163"/>
      <c r="BO201" s="172"/>
      <c r="BP201" s="163"/>
      <c r="BQ201" s="163"/>
      <c r="BR201" s="163"/>
      <c r="BS201" s="163" t="s">
        <v>3</v>
      </c>
      <c r="BT201" s="173"/>
      <c r="BU201" s="163"/>
      <c r="BV201" s="163" t="s">
        <v>1</v>
      </c>
      <c r="BW201" s="163"/>
      <c r="BX201" s="163"/>
      <c r="BZ201" s="163"/>
      <c r="CA201" s="163" t="s">
        <v>1</v>
      </c>
      <c r="CB201" s="163"/>
      <c r="CC201" s="163"/>
    </row>
    <row r="202" spans="1:82" s="91" customFormat="1" x14ac:dyDescent="0.2">
      <c r="A202" s="76">
        <f t="shared" si="10"/>
        <v>172</v>
      </c>
      <c r="B202" s="188" t="s">
        <v>28</v>
      </c>
      <c r="C202" s="189" t="s">
        <v>32</v>
      </c>
      <c r="D202" s="190" t="s">
        <v>22</v>
      </c>
      <c r="E202" s="191"/>
      <c r="F202" s="192"/>
      <c r="G202" s="193" t="s">
        <v>225</v>
      </c>
      <c r="H202" s="193" t="s">
        <v>0</v>
      </c>
      <c r="I202" s="193"/>
      <c r="J202" s="193"/>
      <c r="K202" s="193"/>
      <c r="L202" s="193"/>
      <c r="M202" s="193" t="s">
        <v>0</v>
      </c>
      <c r="N202" s="193"/>
      <c r="O202" s="193"/>
      <c r="P202" s="193"/>
      <c r="Q202" s="193"/>
      <c r="R202" s="193" t="s">
        <v>0</v>
      </c>
      <c r="S202" s="193"/>
      <c r="T202" s="193"/>
      <c r="U202" s="193"/>
      <c r="V202" s="193"/>
      <c r="W202" s="193" t="s">
        <v>0</v>
      </c>
      <c r="X202" s="193"/>
      <c r="Y202" s="193"/>
      <c r="Z202" s="193"/>
      <c r="AA202" s="193"/>
      <c r="AB202" s="193" t="s">
        <v>0</v>
      </c>
      <c r="AC202" s="193"/>
      <c r="AD202" s="193"/>
      <c r="AE202" s="193"/>
      <c r="AF202" s="193"/>
      <c r="AG202" s="194"/>
      <c r="AH202" s="194" t="s">
        <v>1</v>
      </c>
      <c r="AI202" s="194"/>
      <c r="AJ202" s="194"/>
      <c r="AK202" s="193"/>
      <c r="AL202" s="194"/>
      <c r="AM202" s="194" t="s">
        <v>1</v>
      </c>
      <c r="AN202" s="194"/>
      <c r="AO202" s="194"/>
      <c r="AP202" s="194"/>
      <c r="AQ202" s="194"/>
      <c r="AR202" s="194" t="s">
        <v>1</v>
      </c>
      <c r="AS202" s="194"/>
      <c r="AT202" s="194"/>
      <c r="AU202" s="194"/>
      <c r="AV202" s="162"/>
      <c r="AW202" s="162" t="s">
        <v>1</v>
      </c>
      <c r="AX202" s="162"/>
      <c r="AY202" s="162"/>
      <c r="AZ202" s="162"/>
      <c r="BA202" s="163"/>
      <c r="BB202" s="163" t="s">
        <v>1</v>
      </c>
      <c r="BC202" s="163"/>
      <c r="BD202" s="163"/>
      <c r="BE202" s="170"/>
      <c r="BF202" s="163"/>
      <c r="BG202" s="163" t="s">
        <v>1</v>
      </c>
      <c r="BH202" s="163"/>
      <c r="BI202" s="163"/>
      <c r="BJ202" s="171"/>
      <c r="BK202" s="163"/>
      <c r="BL202" s="163" t="s">
        <v>1</v>
      </c>
      <c r="BM202" s="163"/>
      <c r="BN202" s="163"/>
      <c r="BO202" s="172"/>
      <c r="BP202" s="163"/>
      <c r="BQ202" s="163" t="s">
        <v>1</v>
      </c>
      <c r="BR202" s="163"/>
      <c r="BS202" s="163"/>
      <c r="BT202" s="173"/>
      <c r="BU202" s="163"/>
      <c r="BV202" s="163" t="s">
        <v>1</v>
      </c>
      <c r="BW202" s="163"/>
      <c r="BX202" s="163"/>
      <c r="BZ202" s="163"/>
      <c r="CA202" s="163" t="s">
        <v>1</v>
      </c>
      <c r="CB202" s="163"/>
      <c r="CC202" s="163"/>
    </row>
    <row r="203" spans="1:82" s="91" customFormat="1" x14ac:dyDescent="0.2">
      <c r="A203" s="76">
        <f t="shared" si="10"/>
        <v>173</v>
      </c>
      <c r="B203" s="188" t="s">
        <v>28</v>
      </c>
      <c r="C203" s="189" t="s">
        <v>32</v>
      </c>
      <c r="D203" s="190" t="s">
        <v>24</v>
      </c>
      <c r="E203" s="191"/>
      <c r="F203" s="192"/>
      <c r="G203" s="193" t="s">
        <v>226</v>
      </c>
      <c r="H203" s="193" t="s">
        <v>0</v>
      </c>
      <c r="I203" s="193"/>
      <c r="J203" s="193"/>
      <c r="K203" s="193"/>
      <c r="L203" s="193"/>
      <c r="M203" s="193" t="s">
        <v>0</v>
      </c>
      <c r="N203" s="193"/>
      <c r="O203" s="193"/>
      <c r="P203" s="193"/>
      <c r="Q203" s="193"/>
      <c r="R203" s="193" t="s">
        <v>0</v>
      </c>
      <c r="S203" s="193"/>
      <c r="T203" s="193"/>
      <c r="U203" s="193"/>
      <c r="V203" s="193"/>
      <c r="W203" s="193" t="s">
        <v>0</v>
      </c>
      <c r="X203" s="193"/>
      <c r="Y203" s="193"/>
      <c r="Z203" s="193"/>
      <c r="AA203" s="193"/>
      <c r="AB203" s="193" t="s">
        <v>0</v>
      </c>
      <c r="AC203" s="193"/>
      <c r="AD203" s="193"/>
      <c r="AE203" s="193"/>
      <c r="AF203" s="193"/>
      <c r="AG203" s="194"/>
      <c r="AH203" s="194" t="s">
        <v>1</v>
      </c>
      <c r="AI203" s="194"/>
      <c r="AJ203" s="194"/>
      <c r="AK203" s="193"/>
      <c r="AL203" s="194"/>
      <c r="AM203" s="194" t="s">
        <v>1</v>
      </c>
      <c r="AN203" s="194"/>
      <c r="AO203" s="194"/>
      <c r="AP203" s="194"/>
      <c r="AQ203" s="194"/>
      <c r="AR203" s="194" t="s">
        <v>1</v>
      </c>
      <c r="AS203" s="194"/>
      <c r="AT203" s="194"/>
      <c r="AU203" s="194"/>
      <c r="AV203" s="162"/>
      <c r="AW203" s="162" t="s">
        <v>1</v>
      </c>
      <c r="AX203" s="162"/>
      <c r="AY203" s="162"/>
      <c r="AZ203" s="162"/>
      <c r="BA203" s="163"/>
      <c r="BB203" s="163" t="s">
        <v>1</v>
      </c>
      <c r="BC203" s="163"/>
      <c r="BD203" s="163"/>
      <c r="BE203" s="170"/>
      <c r="BF203" s="163"/>
      <c r="BG203" s="163" t="s">
        <v>1</v>
      </c>
      <c r="BH203" s="163"/>
      <c r="BI203" s="163"/>
      <c r="BJ203" s="171"/>
      <c r="BK203" s="163"/>
      <c r="BL203" s="163" t="s">
        <v>1</v>
      </c>
      <c r="BM203" s="163"/>
      <c r="BN203" s="163"/>
      <c r="BO203" s="172"/>
      <c r="BP203" s="163"/>
      <c r="BQ203" s="163"/>
      <c r="BR203" s="163"/>
      <c r="BS203" s="163" t="s">
        <v>3</v>
      </c>
      <c r="BT203" s="173"/>
      <c r="BU203" s="163"/>
      <c r="BV203" s="163" t="s">
        <v>1</v>
      </c>
      <c r="BW203" s="163"/>
      <c r="BX203" s="163"/>
      <c r="BZ203" s="163"/>
      <c r="CA203" s="163" t="s">
        <v>1</v>
      </c>
      <c r="CB203" s="163"/>
      <c r="CC203" s="163"/>
    </row>
    <row r="204" spans="1:82" s="91" customFormat="1" x14ac:dyDescent="0.2">
      <c r="A204" s="76">
        <f t="shared" si="10"/>
        <v>174</v>
      </c>
      <c r="B204" s="188" t="s">
        <v>28</v>
      </c>
      <c r="C204" s="189" t="s">
        <v>32</v>
      </c>
      <c r="D204" s="190" t="s">
        <v>26</v>
      </c>
      <c r="E204" s="191"/>
      <c r="F204" s="192"/>
      <c r="G204" s="193" t="s">
        <v>227</v>
      </c>
      <c r="H204" s="193" t="s">
        <v>0</v>
      </c>
      <c r="I204" s="193"/>
      <c r="J204" s="193"/>
      <c r="K204" s="193"/>
      <c r="L204" s="193"/>
      <c r="M204" s="193" t="s">
        <v>0</v>
      </c>
      <c r="N204" s="193"/>
      <c r="O204" s="193"/>
      <c r="P204" s="193"/>
      <c r="Q204" s="193"/>
      <c r="R204" s="193" t="s">
        <v>0</v>
      </c>
      <c r="S204" s="193"/>
      <c r="T204" s="193"/>
      <c r="U204" s="193"/>
      <c r="V204" s="193"/>
      <c r="W204" s="193" t="s">
        <v>0</v>
      </c>
      <c r="X204" s="193"/>
      <c r="Y204" s="193"/>
      <c r="Z204" s="193"/>
      <c r="AA204" s="193"/>
      <c r="AB204" s="193" t="s">
        <v>0</v>
      </c>
      <c r="AC204" s="193"/>
      <c r="AD204" s="193"/>
      <c r="AE204" s="193"/>
      <c r="AF204" s="193"/>
      <c r="AG204" s="194"/>
      <c r="AH204" s="194" t="s">
        <v>1</v>
      </c>
      <c r="AI204" s="194"/>
      <c r="AJ204" s="194"/>
      <c r="AK204" s="193"/>
      <c r="AL204" s="194"/>
      <c r="AM204" s="194"/>
      <c r="AN204" s="194"/>
      <c r="AO204" s="194" t="s">
        <v>3</v>
      </c>
      <c r="AP204" s="194"/>
      <c r="AQ204" s="194"/>
      <c r="AR204" s="194" t="s">
        <v>1</v>
      </c>
      <c r="AS204" s="194"/>
      <c r="AT204" s="194"/>
      <c r="AU204" s="194"/>
      <c r="AV204" s="162"/>
      <c r="AW204" s="162" t="s">
        <v>1</v>
      </c>
      <c r="AX204" s="162"/>
      <c r="AY204" s="162"/>
      <c r="AZ204" s="162"/>
      <c r="BA204" s="163"/>
      <c r="BB204" s="163" t="s">
        <v>1</v>
      </c>
      <c r="BC204" s="163"/>
      <c r="BD204" s="163"/>
      <c r="BE204" s="170"/>
      <c r="BF204" s="163"/>
      <c r="BG204" s="163" t="s">
        <v>1</v>
      </c>
      <c r="BH204" s="163"/>
      <c r="BI204" s="163"/>
      <c r="BJ204" s="171"/>
      <c r="BK204" s="163"/>
      <c r="BL204" s="163" t="s">
        <v>1</v>
      </c>
      <c r="BM204" s="163"/>
      <c r="BN204" s="163"/>
      <c r="BO204" s="172"/>
      <c r="BP204" s="163"/>
      <c r="BQ204" s="163"/>
      <c r="BR204" s="163"/>
      <c r="BS204" s="163" t="s">
        <v>3</v>
      </c>
      <c r="BT204" s="173"/>
      <c r="BU204" s="163"/>
      <c r="BV204" s="163" t="s">
        <v>1</v>
      </c>
      <c r="BW204" s="163"/>
      <c r="BX204" s="163"/>
      <c r="BZ204" s="163"/>
      <c r="CA204" s="163" t="s">
        <v>1</v>
      </c>
      <c r="CB204" s="163"/>
      <c r="CC204" s="163"/>
    </row>
    <row r="205" spans="1:82" s="91" customFormat="1" x14ac:dyDescent="0.2">
      <c r="A205" s="76">
        <f t="shared" si="10"/>
        <v>175</v>
      </c>
      <c r="B205" s="188" t="s">
        <v>28</v>
      </c>
      <c r="C205" s="189" t="s">
        <v>32</v>
      </c>
      <c r="D205" s="190" t="s">
        <v>28</v>
      </c>
      <c r="E205" s="191"/>
      <c r="F205" s="192"/>
      <c r="G205" s="193" t="s">
        <v>228</v>
      </c>
      <c r="H205" s="193" t="s">
        <v>0</v>
      </c>
      <c r="I205" s="193"/>
      <c r="J205" s="193"/>
      <c r="K205" s="193"/>
      <c r="L205" s="193"/>
      <c r="M205" s="193" t="s">
        <v>0</v>
      </c>
      <c r="N205" s="193"/>
      <c r="O205" s="193"/>
      <c r="P205" s="193"/>
      <c r="Q205" s="193"/>
      <c r="R205" s="193" t="s">
        <v>0</v>
      </c>
      <c r="S205" s="193"/>
      <c r="T205" s="193"/>
      <c r="U205" s="193"/>
      <c r="V205" s="193"/>
      <c r="W205" s="193" t="s">
        <v>0</v>
      </c>
      <c r="X205" s="193"/>
      <c r="Y205" s="193"/>
      <c r="Z205" s="193"/>
      <c r="AA205" s="193"/>
      <c r="AB205" s="193" t="s">
        <v>0</v>
      </c>
      <c r="AC205" s="193"/>
      <c r="AD205" s="193"/>
      <c r="AE205" s="193"/>
      <c r="AF205" s="193"/>
      <c r="AG205" s="194"/>
      <c r="AH205" s="194" t="s">
        <v>1</v>
      </c>
      <c r="AI205" s="194"/>
      <c r="AJ205" s="194"/>
      <c r="AK205" s="193"/>
      <c r="AL205" s="194"/>
      <c r="AM205" s="194" t="s">
        <v>1</v>
      </c>
      <c r="AN205" s="194"/>
      <c r="AO205" s="194"/>
      <c r="AP205" s="194"/>
      <c r="AQ205" s="194"/>
      <c r="AR205" s="194" t="s">
        <v>1</v>
      </c>
      <c r="AS205" s="194"/>
      <c r="AT205" s="194"/>
      <c r="AU205" s="194"/>
      <c r="AV205" s="162"/>
      <c r="AW205" s="162" t="s">
        <v>1</v>
      </c>
      <c r="AX205" s="162"/>
      <c r="AY205" s="162"/>
      <c r="AZ205" s="162"/>
      <c r="BA205" s="163"/>
      <c r="BB205" s="163" t="s">
        <v>1</v>
      </c>
      <c r="BC205" s="163"/>
      <c r="BD205" s="163"/>
      <c r="BE205" s="170"/>
      <c r="BF205" s="163"/>
      <c r="BG205" s="163" t="s">
        <v>1</v>
      </c>
      <c r="BH205" s="163"/>
      <c r="BI205" s="163"/>
      <c r="BJ205" s="171"/>
      <c r="BK205" s="163"/>
      <c r="BL205" s="163" t="s">
        <v>1</v>
      </c>
      <c r="BM205" s="163"/>
      <c r="BN205" s="163"/>
      <c r="BO205" s="172"/>
      <c r="BP205" s="163"/>
      <c r="BQ205" s="163"/>
      <c r="BR205" s="163"/>
      <c r="BS205" s="163" t="s">
        <v>3</v>
      </c>
      <c r="BT205" s="173"/>
      <c r="BU205" s="163"/>
      <c r="BV205" s="163" t="s">
        <v>1</v>
      </c>
      <c r="BW205" s="163"/>
      <c r="BX205" s="163"/>
      <c r="BZ205" s="163"/>
      <c r="CA205" s="163" t="s">
        <v>1</v>
      </c>
      <c r="CB205" s="163"/>
      <c r="CC205" s="163"/>
    </row>
    <row r="206" spans="1:82" s="91" customFormat="1" x14ac:dyDescent="0.2">
      <c r="A206" s="76">
        <f t="shared" si="10"/>
        <v>176</v>
      </c>
      <c r="B206" s="188" t="s">
        <v>28</v>
      </c>
      <c r="C206" s="189" t="s">
        <v>32</v>
      </c>
      <c r="D206" s="190" t="s">
        <v>30</v>
      </c>
      <c r="E206" s="191"/>
      <c r="F206" s="192"/>
      <c r="G206" s="193" t="s">
        <v>229</v>
      </c>
      <c r="H206" s="193" t="s">
        <v>0</v>
      </c>
      <c r="I206" s="193"/>
      <c r="J206" s="193"/>
      <c r="K206" s="193"/>
      <c r="L206" s="193"/>
      <c r="M206" s="193" t="s">
        <v>0</v>
      </c>
      <c r="N206" s="193"/>
      <c r="O206" s="193"/>
      <c r="P206" s="193"/>
      <c r="Q206" s="193"/>
      <c r="R206" s="193" t="s">
        <v>0</v>
      </c>
      <c r="S206" s="193"/>
      <c r="T206" s="193"/>
      <c r="U206" s="193"/>
      <c r="V206" s="193"/>
      <c r="W206" s="193" t="s">
        <v>0</v>
      </c>
      <c r="X206" s="193"/>
      <c r="Y206" s="193"/>
      <c r="Z206" s="193"/>
      <c r="AA206" s="193"/>
      <c r="AB206" s="193" t="s">
        <v>0</v>
      </c>
      <c r="AC206" s="193"/>
      <c r="AD206" s="193"/>
      <c r="AE206" s="193"/>
      <c r="AF206" s="193"/>
      <c r="AG206" s="194" t="s">
        <v>0</v>
      </c>
      <c r="AH206" s="194"/>
      <c r="AI206" s="194"/>
      <c r="AJ206" s="194"/>
      <c r="AK206" s="193"/>
      <c r="AL206" s="194"/>
      <c r="AM206" s="194" t="s">
        <v>1</v>
      </c>
      <c r="AN206" s="194"/>
      <c r="AO206" s="194"/>
      <c r="AP206" s="194"/>
      <c r="AQ206" s="194"/>
      <c r="AR206" s="194" t="s">
        <v>1</v>
      </c>
      <c r="AS206" s="194"/>
      <c r="AT206" s="194"/>
      <c r="AU206" s="194"/>
      <c r="AV206" s="162"/>
      <c r="AW206" s="162" t="s">
        <v>1</v>
      </c>
      <c r="AX206" s="162"/>
      <c r="AY206" s="162"/>
      <c r="AZ206" s="162"/>
      <c r="BA206" s="163"/>
      <c r="BB206" s="163" t="s">
        <v>1</v>
      </c>
      <c r="BC206" s="163"/>
      <c r="BD206" s="163"/>
      <c r="BE206" s="170"/>
      <c r="BF206" s="163"/>
      <c r="BG206" s="163" t="s">
        <v>1</v>
      </c>
      <c r="BH206" s="163"/>
      <c r="BI206" s="163"/>
      <c r="BJ206" s="171"/>
      <c r="BK206" s="163"/>
      <c r="BL206" s="163" t="s">
        <v>1</v>
      </c>
      <c r="BM206" s="163"/>
      <c r="BN206" s="163"/>
      <c r="BO206" s="172"/>
      <c r="BP206" s="163"/>
      <c r="BQ206" s="163" t="s">
        <v>1</v>
      </c>
      <c r="BR206" s="163"/>
      <c r="BS206" s="163"/>
      <c r="BT206" s="173"/>
      <c r="BU206" s="163"/>
      <c r="BV206" s="163" t="s">
        <v>1</v>
      </c>
      <c r="BW206" s="163"/>
      <c r="BX206" s="163"/>
      <c r="BZ206" s="163"/>
      <c r="CA206" s="163"/>
      <c r="CB206" s="163"/>
      <c r="CC206" s="163"/>
    </row>
    <row r="207" spans="1:82" s="91" customFormat="1" x14ac:dyDescent="0.2">
      <c r="A207" s="76">
        <f t="shared" si="10"/>
        <v>177</v>
      </c>
      <c r="B207" s="188" t="s">
        <v>28</v>
      </c>
      <c r="C207" s="189" t="s">
        <v>32</v>
      </c>
      <c r="D207" s="190" t="s">
        <v>32</v>
      </c>
      <c r="E207" s="191"/>
      <c r="F207" s="192"/>
      <c r="G207" s="193" t="s">
        <v>230</v>
      </c>
      <c r="H207" s="193" t="s">
        <v>0</v>
      </c>
      <c r="I207" s="193"/>
      <c r="J207" s="193"/>
      <c r="K207" s="193"/>
      <c r="L207" s="193"/>
      <c r="M207" s="193" t="s">
        <v>0</v>
      </c>
      <c r="N207" s="193"/>
      <c r="O207" s="193"/>
      <c r="P207" s="193"/>
      <c r="Q207" s="193"/>
      <c r="R207" s="193" t="s">
        <v>0</v>
      </c>
      <c r="S207" s="193"/>
      <c r="T207" s="193"/>
      <c r="U207" s="193"/>
      <c r="V207" s="193"/>
      <c r="W207" s="193" t="s">
        <v>0</v>
      </c>
      <c r="X207" s="193"/>
      <c r="Y207" s="193"/>
      <c r="Z207" s="193"/>
      <c r="AA207" s="193"/>
      <c r="AB207" s="193" t="s">
        <v>0</v>
      </c>
      <c r="AC207" s="193"/>
      <c r="AD207" s="193"/>
      <c r="AE207" s="193"/>
      <c r="AF207" s="193"/>
      <c r="AG207" s="194" t="s">
        <v>0</v>
      </c>
      <c r="AH207" s="194"/>
      <c r="AI207" s="194"/>
      <c r="AJ207" s="194"/>
      <c r="AK207" s="193"/>
      <c r="AL207" s="194" t="s">
        <v>0</v>
      </c>
      <c r="AM207" s="194"/>
      <c r="AN207" s="194"/>
      <c r="AO207" s="194"/>
      <c r="AP207" s="194"/>
      <c r="AQ207" s="194"/>
      <c r="AR207" s="194" t="s">
        <v>1</v>
      </c>
      <c r="AS207" s="194"/>
      <c r="AT207" s="194"/>
      <c r="AU207" s="194"/>
      <c r="AV207" s="162"/>
      <c r="AW207" s="162" t="s">
        <v>1</v>
      </c>
      <c r="AX207" s="162"/>
      <c r="AY207" s="162"/>
      <c r="AZ207" s="162"/>
      <c r="BA207" s="163"/>
      <c r="BB207" s="163" t="s">
        <v>1</v>
      </c>
      <c r="BC207" s="163"/>
      <c r="BD207" s="163"/>
      <c r="BE207" s="170"/>
      <c r="BF207" s="163"/>
      <c r="BG207" s="163" t="s">
        <v>1</v>
      </c>
      <c r="BH207" s="163"/>
      <c r="BI207" s="163"/>
      <c r="BJ207" s="171"/>
      <c r="BK207" s="163"/>
      <c r="BL207" s="163" t="s">
        <v>1</v>
      </c>
      <c r="BM207" s="163"/>
      <c r="BN207" s="163"/>
      <c r="BO207" s="172"/>
      <c r="BP207" s="163"/>
      <c r="BQ207" s="163" t="s">
        <v>1</v>
      </c>
      <c r="BR207" s="163"/>
      <c r="BS207" s="163"/>
      <c r="BT207" s="173"/>
      <c r="BU207" s="163"/>
      <c r="BV207" s="163" t="s">
        <v>1</v>
      </c>
      <c r="BW207" s="163"/>
      <c r="BX207" s="163"/>
      <c r="BZ207" s="163"/>
      <c r="CA207" s="163" t="s">
        <v>1</v>
      </c>
      <c r="CB207" s="163"/>
      <c r="CC207" s="163"/>
    </row>
    <row r="208" spans="1:82" s="91" customFormat="1" x14ac:dyDescent="0.2">
      <c r="A208" s="76">
        <f t="shared" si="10"/>
        <v>178</v>
      </c>
      <c r="B208" s="188" t="s">
        <v>28</v>
      </c>
      <c r="C208" s="189" t="s">
        <v>32</v>
      </c>
      <c r="D208" s="190" t="s">
        <v>34</v>
      </c>
      <c r="E208" s="191"/>
      <c r="F208" s="192"/>
      <c r="G208" s="193" t="s">
        <v>231</v>
      </c>
      <c r="H208" s="193" t="s">
        <v>0</v>
      </c>
      <c r="I208" s="193"/>
      <c r="J208" s="193"/>
      <c r="K208" s="193"/>
      <c r="L208" s="193"/>
      <c r="M208" s="193" t="s">
        <v>0</v>
      </c>
      <c r="N208" s="193"/>
      <c r="O208" s="193"/>
      <c r="P208" s="193"/>
      <c r="Q208" s="193"/>
      <c r="R208" s="193" t="s">
        <v>0</v>
      </c>
      <c r="S208" s="193"/>
      <c r="T208" s="193"/>
      <c r="U208" s="193"/>
      <c r="V208" s="193"/>
      <c r="W208" s="193" t="s">
        <v>0</v>
      </c>
      <c r="X208" s="193"/>
      <c r="Y208" s="193"/>
      <c r="Z208" s="193"/>
      <c r="AA208" s="193"/>
      <c r="AB208" s="193" t="s">
        <v>0</v>
      </c>
      <c r="AC208" s="193"/>
      <c r="AD208" s="193"/>
      <c r="AE208" s="193"/>
      <c r="AF208" s="193"/>
      <c r="AG208" s="194"/>
      <c r="AH208" s="194" t="s">
        <v>1</v>
      </c>
      <c r="AI208" s="194"/>
      <c r="AJ208" s="194"/>
      <c r="AK208" s="193"/>
      <c r="AL208" s="194"/>
      <c r="AM208" s="194" t="s">
        <v>1</v>
      </c>
      <c r="AN208" s="194"/>
      <c r="AO208" s="194"/>
      <c r="AP208" s="194"/>
      <c r="AQ208" s="194"/>
      <c r="AR208" s="194" t="s">
        <v>1</v>
      </c>
      <c r="AS208" s="194"/>
      <c r="AT208" s="194"/>
      <c r="AU208" s="194"/>
      <c r="AV208" s="162"/>
      <c r="AW208" s="162" t="s">
        <v>1</v>
      </c>
      <c r="AX208" s="162"/>
      <c r="AY208" s="162"/>
      <c r="AZ208" s="162"/>
      <c r="BA208" s="163"/>
      <c r="BB208" s="163" t="s">
        <v>1</v>
      </c>
      <c r="BC208" s="163"/>
      <c r="BD208" s="163"/>
      <c r="BE208" s="170"/>
      <c r="BF208" s="163"/>
      <c r="BG208" s="163" t="s">
        <v>1</v>
      </c>
      <c r="BH208" s="163"/>
      <c r="BI208" s="163"/>
      <c r="BJ208" s="171"/>
      <c r="BK208" s="163"/>
      <c r="BL208" s="163" t="s">
        <v>1</v>
      </c>
      <c r="BM208" s="163"/>
      <c r="BN208" s="163"/>
      <c r="BO208" s="172"/>
      <c r="BP208" s="163"/>
      <c r="BQ208" s="163" t="s">
        <v>1</v>
      </c>
      <c r="BR208" s="163"/>
      <c r="BS208" s="163"/>
      <c r="BT208" s="173"/>
      <c r="BU208" s="163"/>
      <c r="BV208" s="163" t="s">
        <v>1</v>
      </c>
      <c r="BW208" s="163"/>
      <c r="BX208" s="163"/>
      <c r="BZ208" s="163"/>
      <c r="CA208" s="163" t="s">
        <v>1</v>
      </c>
      <c r="CB208" s="163"/>
      <c r="CC208" s="163"/>
    </row>
    <row r="209" spans="1:81" s="91" customFormat="1" x14ac:dyDescent="0.2">
      <c r="A209" s="76">
        <f t="shared" si="10"/>
        <v>179</v>
      </c>
      <c r="B209" s="188" t="s">
        <v>28</v>
      </c>
      <c r="C209" s="189" t="s">
        <v>32</v>
      </c>
      <c r="D209" s="190" t="s">
        <v>36</v>
      </c>
      <c r="E209" s="191"/>
      <c r="F209" s="192"/>
      <c r="G209" s="193" t="s">
        <v>232</v>
      </c>
      <c r="H209" s="193" t="s">
        <v>0</v>
      </c>
      <c r="I209" s="193"/>
      <c r="J209" s="193"/>
      <c r="K209" s="193"/>
      <c r="L209" s="193"/>
      <c r="M209" s="193" t="s">
        <v>0</v>
      </c>
      <c r="N209" s="193"/>
      <c r="O209" s="193"/>
      <c r="P209" s="193"/>
      <c r="Q209" s="193"/>
      <c r="R209" s="193"/>
      <c r="S209" s="193" t="s">
        <v>1</v>
      </c>
      <c r="T209" s="193"/>
      <c r="U209" s="193"/>
      <c r="V209" s="193"/>
      <c r="W209" s="193"/>
      <c r="X209" s="193" t="s">
        <v>1</v>
      </c>
      <c r="Y209" s="193"/>
      <c r="Z209" s="193"/>
      <c r="AA209" s="193"/>
      <c r="AB209" s="193"/>
      <c r="AC209" s="193"/>
      <c r="AD209" s="193"/>
      <c r="AE209" s="193" t="s">
        <v>3</v>
      </c>
      <c r="AF209" s="193"/>
      <c r="AG209" s="194"/>
      <c r="AH209" s="194"/>
      <c r="AI209" s="194"/>
      <c r="AJ209" s="194" t="s">
        <v>3</v>
      </c>
      <c r="AK209" s="193"/>
      <c r="AL209" s="194"/>
      <c r="AM209" s="194" t="s">
        <v>1</v>
      </c>
      <c r="AN209" s="194"/>
      <c r="AO209" s="194"/>
      <c r="AP209" s="194"/>
      <c r="AQ209" s="194"/>
      <c r="AR209" s="194" t="s">
        <v>1</v>
      </c>
      <c r="AS209" s="194"/>
      <c r="AT209" s="194"/>
      <c r="AU209" s="194"/>
      <c r="AV209" s="162"/>
      <c r="AW209" s="162" t="s">
        <v>1</v>
      </c>
      <c r="AX209" s="162"/>
      <c r="AY209" s="162"/>
      <c r="AZ209" s="162"/>
      <c r="BA209" s="163"/>
      <c r="BB209" s="163" t="s">
        <v>1</v>
      </c>
      <c r="BC209" s="163"/>
      <c r="BD209" s="163"/>
      <c r="BE209" s="170"/>
      <c r="BF209" s="163"/>
      <c r="BG209" s="163" t="s">
        <v>1</v>
      </c>
      <c r="BH209" s="163"/>
      <c r="BI209" s="163"/>
      <c r="BJ209" s="171"/>
      <c r="BK209" s="163"/>
      <c r="BL209" s="163" t="s">
        <v>1</v>
      </c>
      <c r="BM209" s="163"/>
      <c r="BN209" s="163"/>
      <c r="BO209" s="172"/>
      <c r="BP209" s="163"/>
      <c r="BQ209" s="163"/>
      <c r="BR209" s="163"/>
      <c r="BS209" s="163" t="s">
        <v>3</v>
      </c>
      <c r="BT209" s="173"/>
      <c r="BU209" s="163"/>
      <c r="BV209" s="163" t="s">
        <v>1</v>
      </c>
      <c r="BW209" s="163"/>
      <c r="BX209" s="163"/>
      <c r="BZ209" s="163"/>
      <c r="CA209" s="163" t="s">
        <v>1</v>
      </c>
      <c r="CB209" s="163"/>
      <c r="CC209" s="163"/>
    </row>
    <row r="210" spans="1:81" s="91" customFormat="1" x14ac:dyDescent="0.2">
      <c r="A210" s="76">
        <f t="shared" si="10"/>
        <v>180</v>
      </c>
      <c r="B210" s="188" t="s">
        <v>28</v>
      </c>
      <c r="C210" s="189" t="s">
        <v>32</v>
      </c>
      <c r="D210" s="190" t="s">
        <v>38</v>
      </c>
      <c r="E210" s="191"/>
      <c r="F210" s="192"/>
      <c r="G210" s="193" t="s">
        <v>233</v>
      </c>
      <c r="H210" s="193" t="s">
        <v>0</v>
      </c>
      <c r="I210" s="193"/>
      <c r="J210" s="193"/>
      <c r="K210" s="193"/>
      <c r="L210" s="193"/>
      <c r="M210" s="193" t="s">
        <v>0</v>
      </c>
      <c r="N210" s="193"/>
      <c r="O210" s="193"/>
      <c r="P210" s="193"/>
      <c r="Q210" s="193"/>
      <c r="R210" s="193" t="s">
        <v>0</v>
      </c>
      <c r="S210" s="193"/>
      <c r="T210" s="193"/>
      <c r="U210" s="193"/>
      <c r="V210" s="193"/>
      <c r="W210" s="193" t="s">
        <v>0</v>
      </c>
      <c r="X210" s="193"/>
      <c r="Y210" s="193"/>
      <c r="Z210" s="193"/>
      <c r="AA210" s="193"/>
      <c r="AB210" s="193" t="s">
        <v>0</v>
      </c>
      <c r="AC210" s="193"/>
      <c r="AD210" s="193"/>
      <c r="AE210" s="193"/>
      <c r="AF210" s="193"/>
      <c r="AG210" s="194" t="s">
        <v>0</v>
      </c>
      <c r="AH210" s="194"/>
      <c r="AI210" s="194"/>
      <c r="AJ210" s="194"/>
      <c r="AK210" s="193"/>
      <c r="AL210" s="194"/>
      <c r="AM210" s="194" t="s">
        <v>1</v>
      </c>
      <c r="AN210" s="194"/>
      <c r="AO210" s="194"/>
      <c r="AP210" s="194"/>
      <c r="AQ210" s="194"/>
      <c r="AR210" s="194" t="s">
        <v>1</v>
      </c>
      <c r="AS210" s="194"/>
      <c r="AT210" s="194"/>
      <c r="AU210" s="194"/>
      <c r="AV210" s="162"/>
      <c r="AW210" s="162" t="s">
        <v>1</v>
      </c>
      <c r="AX210" s="162"/>
      <c r="AY210" s="162"/>
      <c r="AZ210" s="162"/>
      <c r="BA210" s="163"/>
      <c r="BB210" s="163" t="s">
        <v>1</v>
      </c>
      <c r="BC210" s="163"/>
      <c r="BD210" s="163"/>
      <c r="BE210" s="170"/>
      <c r="BF210" s="163"/>
      <c r="BG210" s="163" t="s">
        <v>1</v>
      </c>
      <c r="BH210" s="163"/>
      <c r="BI210" s="163"/>
      <c r="BJ210" s="171"/>
      <c r="BK210" s="163"/>
      <c r="BL210" s="163" t="s">
        <v>1</v>
      </c>
      <c r="BM210" s="163"/>
      <c r="BN210" s="163"/>
      <c r="BO210" s="172"/>
      <c r="BP210" s="163"/>
      <c r="BQ210" s="163" t="s">
        <v>1</v>
      </c>
      <c r="BR210" s="163"/>
      <c r="BS210" s="163"/>
      <c r="BT210" s="173"/>
      <c r="BU210" s="163"/>
      <c r="BV210" s="163" t="s">
        <v>1</v>
      </c>
      <c r="BW210" s="163"/>
      <c r="BX210" s="163"/>
      <c r="BZ210" s="163"/>
      <c r="CA210" s="163"/>
      <c r="CB210" s="163"/>
      <c r="CC210" s="163"/>
    </row>
    <row r="211" spans="1:81" s="91" customFormat="1" x14ac:dyDescent="0.2">
      <c r="A211" s="76">
        <f t="shared" si="10"/>
        <v>181</v>
      </c>
      <c r="B211" s="188" t="s">
        <v>28</v>
      </c>
      <c r="C211" s="189" t="s">
        <v>32</v>
      </c>
      <c r="D211" s="190" t="s">
        <v>40</v>
      </c>
      <c r="E211" s="191"/>
      <c r="F211" s="192"/>
      <c r="G211" s="193" t="s">
        <v>234</v>
      </c>
      <c r="H211" s="193" t="s">
        <v>0</v>
      </c>
      <c r="I211" s="193"/>
      <c r="J211" s="193"/>
      <c r="K211" s="193"/>
      <c r="L211" s="193"/>
      <c r="M211" s="193" t="s">
        <v>0</v>
      </c>
      <c r="N211" s="193"/>
      <c r="O211" s="193"/>
      <c r="P211" s="193"/>
      <c r="Q211" s="193"/>
      <c r="R211" s="193" t="s">
        <v>0</v>
      </c>
      <c r="S211" s="193"/>
      <c r="T211" s="193"/>
      <c r="U211" s="193"/>
      <c r="V211" s="193"/>
      <c r="W211" s="193" t="s">
        <v>0</v>
      </c>
      <c r="X211" s="193"/>
      <c r="Y211" s="193"/>
      <c r="Z211" s="193"/>
      <c r="AA211" s="193"/>
      <c r="AB211" s="193" t="s">
        <v>0</v>
      </c>
      <c r="AC211" s="193"/>
      <c r="AD211" s="193"/>
      <c r="AE211" s="193"/>
      <c r="AF211" s="193"/>
      <c r="AG211" s="194" t="s">
        <v>0</v>
      </c>
      <c r="AH211" s="194"/>
      <c r="AI211" s="194"/>
      <c r="AJ211" s="194"/>
      <c r="AK211" s="193"/>
      <c r="AL211" s="194"/>
      <c r="AM211" s="194" t="s">
        <v>1</v>
      </c>
      <c r="AN211" s="194"/>
      <c r="AO211" s="194"/>
      <c r="AP211" s="194"/>
      <c r="AQ211" s="194"/>
      <c r="AR211" s="194" t="s">
        <v>1</v>
      </c>
      <c r="AS211" s="194"/>
      <c r="AT211" s="194"/>
      <c r="AU211" s="194"/>
      <c r="AV211" s="162"/>
      <c r="AW211" s="162" t="s">
        <v>1</v>
      </c>
      <c r="AX211" s="162"/>
      <c r="AY211" s="162"/>
      <c r="AZ211" s="162"/>
      <c r="BA211" s="163"/>
      <c r="BB211" s="163" t="s">
        <v>1</v>
      </c>
      <c r="BC211" s="163"/>
      <c r="BD211" s="163"/>
      <c r="BE211" s="170"/>
      <c r="BF211" s="163"/>
      <c r="BG211" s="163" t="s">
        <v>1</v>
      </c>
      <c r="BH211" s="163"/>
      <c r="BI211" s="163"/>
      <c r="BJ211" s="171"/>
      <c r="BK211" s="163"/>
      <c r="BL211" s="163" t="s">
        <v>1</v>
      </c>
      <c r="BM211" s="163"/>
      <c r="BN211" s="163"/>
      <c r="BO211" s="172"/>
      <c r="BP211" s="163"/>
      <c r="BQ211" s="163" t="s">
        <v>1</v>
      </c>
      <c r="BR211" s="163"/>
      <c r="BS211" s="163"/>
      <c r="BT211" s="173"/>
      <c r="BU211" s="163"/>
      <c r="BV211" s="163" t="s">
        <v>1</v>
      </c>
      <c r="BW211" s="163"/>
      <c r="BX211" s="163"/>
      <c r="BZ211" s="163"/>
      <c r="CA211" s="163" t="s">
        <v>1</v>
      </c>
      <c r="CB211" s="163"/>
      <c r="CC211" s="163"/>
    </row>
    <row r="212" spans="1:81" s="91" customFormat="1" x14ac:dyDescent="0.2">
      <c r="A212" s="76">
        <f t="shared" si="10"/>
        <v>182</v>
      </c>
      <c r="B212" s="188" t="s">
        <v>28</v>
      </c>
      <c r="C212" s="189" t="s">
        <v>32</v>
      </c>
      <c r="D212" s="190" t="s">
        <v>42</v>
      </c>
      <c r="E212" s="191"/>
      <c r="F212" s="192"/>
      <c r="G212" s="193" t="s">
        <v>235</v>
      </c>
      <c r="H212" s="193" t="s">
        <v>0</v>
      </c>
      <c r="I212" s="193"/>
      <c r="J212" s="193"/>
      <c r="K212" s="193"/>
      <c r="L212" s="193"/>
      <c r="M212" s="193" t="s">
        <v>657</v>
      </c>
      <c r="N212" s="193" t="s">
        <v>1</v>
      </c>
      <c r="O212" s="193"/>
      <c r="P212" s="193"/>
      <c r="Q212" s="193"/>
      <c r="R212" s="193" t="s">
        <v>0</v>
      </c>
      <c r="S212" s="193"/>
      <c r="T212" s="193"/>
      <c r="U212" s="193"/>
      <c r="V212" s="193"/>
      <c r="W212" s="193" t="s">
        <v>0</v>
      </c>
      <c r="X212" s="193"/>
      <c r="Y212" s="193"/>
      <c r="Z212" s="193"/>
      <c r="AA212" s="193"/>
      <c r="AB212" s="193" t="s">
        <v>0</v>
      </c>
      <c r="AC212" s="193"/>
      <c r="AD212" s="193"/>
      <c r="AE212" s="193"/>
      <c r="AF212" s="193"/>
      <c r="AG212" s="194" t="s">
        <v>0</v>
      </c>
      <c r="AH212" s="194"/>
      <c r="AI212" s="194"/>
      <c r="AJ212" s="194"/>
      <c r="AK212" s="193"/>
      <c r="AL212" s="194"/>
      <c r="AM212" s="194" t="s">
        <v>1</v>
      </c>
      <c r="AN212" s="194"/>
      <c r="AO212" s="194"/>
      <c r="AP212" s="194"/>
      <c r="AQ212" s="194"/>
      <c r="AR212" s="194" t="s">
        <v>1</v>
      </c>
      <c r="AS212" s="194"/>
      <c r="AT212" s="194"/>
      <c r="AU212" s="194"/>
      <c r="AV212" s="162"/>
      <c r="AW212" s="162" t="s">
        <v>1</v>
      </c>
      <c r="AX212" s="162"/>
      <c r="AY212" s="162"/>
      <c r="AZ212" s="162"/>
      <c r="BA212" s="163"/>
      <c r="BB212" s="163" t="s">
        <v>1</v>
      </c>
      <c r="BC212" s="163"/>
      <c r="BD212" s="163"/>
      <c r="BE212" s="170"/>
      <c r="BF212" s="163"/>
      <c r="BG212" s="163" t="s">
        <v>1</v>
      </c>
      <c r="BH212" s="163"/>
      <c r="BI212" s="163"/>
      <c r="BJ212" s="171"/>
      <c r="BK212" s="163"/>
      <c r="BL212" s="163" t="s">
        <v>1</v>
      </c>
      <c r="BM212" s="163"/>
      <c r="BN212" s="163"/>
      <c r="BO212" s="172"/>
      <c r="BP212" s="163"/>
      <c r="BQ212" s="163" t="s">
        <v>1</v>
      </c>
      <c r="BR212" s="163"/>
      <c r="BS212" s="163"/>
      <c r="BT212" s="173"/>
      <c r="BU212" s="163"/>
      <c r="BV212" s="163" t="s">
        <v>1</v>
      </c>
      <c r="BW212" s="163"/>
      <c r="BX212" s="163"/>
      <c r="BZ212" s="163"/>
      <c r="CA212" s="163" t="s">
        <v>1</v>
      </c>
      <c r="CB212" s="163"/>
      <c r="CC212" s="163"/>
    </row>
    <row r="213" spans="1:81" s="91" customFormat="1" x14ac:dyDescent="0.2">
      <c r="A213" s="76">
        <f t="shared" si="10"/>
        <v>183</v>
      </c>
      <c r="B213" s="188" t="s">
        <v>28</v>
      </c>
      <c r="C213" s="189" t="s">
        <v>32</v>
      </c>
      <c r="D213" s="190" t="s">
        <v>44</v>
      </c>
      <c r="E213" s="191"/>
      <c r="F213" s="192"/>
      <c r="G213" s="193" t="s">
        <v>236</v>
      </c>
      <c r="H213" s="193" t="s">
        <v>0</v>
      </c>
      <c r="I213" s="193"/>
      <c r="J213" s="193" t="s">
        <v>657</v>
      </c>
      <c r="K213" s="193"/>
      <c r="L213" s="193"/>
      <c r="M213" s="193" t="s">
        <v>0</v>
      </c>
      <c r="N213" s="193"/>
      <c r="O213" s="193"/>
      <c r="P213" s="193"/>
      <c r="Q213" s="193"/>
      <c r="R213" s="193"/>
      <c r="S213" s="193" t="s">
        <v>1</v>
      </c>
      <c r="T213" s="193"/>
      <c r="U213" s="193"/>
      <c r="V213" s="193"/>
      <c r="W213" s="193"/>
      <c r="X213" s="193" t="s">
        <v>1</v>
      </c>
      <c r="Y213" s="193"/>
      <c r="Z213" s="193"/>
      <c r="AA213" s="193"/>
      <c r="AB213" s="193"/>
      <c r="AC213" s="193" t="s">
        <v>1</v>
      </c>
      <c r="AD213" s="193"/>
      <c r="AE213" s="193"/>
      <c r="AF213" s="193"/>
      <c r="AG213" s="194"/>
      <c r="AH213" s="194" t="s">
        <v>1</v>
      </c>
      <c r="AI213" s="194"/>
      <c r="AJ213" s="194"/>
      <c r="AK213" s="193"/>
      <c r="AL213" s="194"/>
      <c r="AM213" s="194" t="s">
        <v>1</v>
      </c>
      <c r="AN213" s="194"/>
      <c r="AO213" s="194"/>
      <c r="AP213" s="194"/>
      <c r="AQ213" s="194"/>
      <c r="AR213" s="194" t="s">
        <v>1</v>
      </c>
      <c r="AS213" s="194"/>
      <c r="AT213" s="194"/>
      <c r="AU213" s="194"/>
      <c r="AV213" s="162"/>
      <c r="AW213" s="162" t="s">
        <v>1</v>
      </c>
      <c r="AX213" s="162"/>
      <c r="AY213" s="162"/>
      <c r="AZ213" s="162"/>
      <c r="BA213" s="163"/>
      <c r="BB213" s="163" t="s">
        <v>1</v>
      </c>
      <c r="BC213" s="163"/>
      <c r="BD213" s="163"/>
      <c r="BE213" s="170"/>
      <c r="BF213" s="163"/>
      <c r="BG213" s="163"/>
      <c r="BH213" s="163"/>
      <c r="BI213" s="163" t="s">
        <v>3</v>
      </c>
      <c r="BJ213" s="171"/>
      <c r="BK213" s="163"/>
      <c r="BL213" s="163" t="s">
        <v>1</v>
      </c>
      <c r="BM213" s="163"/>
      <c r="BN213" s="163"/>
      <c r="BO213" s="172"/>
      <c r="BP213" s="163"/>
      <c r="BQ213" s="163" t="s">
        <v>1</v>
      </c>
      <c r="BR213" s="163"/>
      <c r="BS213" s="163"/>
      <c r="BT213" s="173"/>
      <c r="BU213" s="163"/>
      <c r="BV213" s="163" t="s">
        <v>1</v>
      </c>
      <c r="BW213" s="163"/>
      <c r="BX213" s="163"/>
      <c r="BZ213" s="163"/>
      <c r="CA213" s="163" t="s">
        <v>1</v>
      </c>
      <c r="CB213" s="163"/>
      <c r="CC213" s="163"/>
    </row>
    <row r="214" spans="1:81" s="91" customFormat="1" x14ac:dyDescent="0.2">
      <c r="A214" s="76">
        <f t="shared" si="10"/>
        <v>184</v>
      </c>
      <c r="B214" s="188" t="s">
        <v>28</v>
      </c>
      <c r="C214" s="189" t="s">
        <v>32</v>
      </c>
      <c r="D214" s="190" t="s">
        <v>46</v>
      </c>
      <c r="E214" s="191"/>
      <c r="F214" s="192"/>
      <c r="G214" s="193" t="s">
        <v>237</v>
      </c>
      <c r="H214" s="193" t="s">
        <v>0</v>
      </c>
      <c r="I214" s="193"/>
      <c r="J214" s="193"/>
      <c r="K214" s="193"/>
      <c r="L214" s="193"/>
      <c r="M214" s="193" t="s">
        <v>0</v>
      </c>
      <c r="N214" s="193"/>
      <c r="O214" s="193"/>
      <c r="P214" s="193"/>
      <c r="Q214" s="193"/>
      <c r="R214" s="193" t="s">
        <v>0</v>
      </c>
      <c r="S214" s="193"/>
      <c r="T214" s="193"/>
      <c r="U214" s="193"/>
      <c r="V214" s="193"/>
      <c r="W214" s="193" t="s">
        <v>0</v>
      </c>
      <c r="X214" s="193"/>
      <c r="Y214" s="193"/>
      <c r="Z214" s="193"/>
      <c r="AA214" s="193"/>
      <c r="AB214" s="193" t="s">
        <v>0</v>
      </c>
      <c r="AC214" s="193"/>
      <c r="AD214" s="193"/>
      <c r="AE214" s="193"/>
      <c r="AF214" s="193"/>
      <c r="AG214" s="194"/>
      <c r="AH214" s="194" t="s">
        <v>1</v>
      </c>
      <c r="AI214" s="194"/>
      <c r="AJ214" s="194"/>
      <c r="AK214" s="193"/>
      <c r="AL214" s="194"/>
      <c r="AM214" s="194" t="s">
        <v>1</v>
      </c>
      <c r="AN214" s="194"/>
      <c r="AO214" s="194"/>
      <c r="AP214" s="194"/>
      <c r="AQ214" s="194"/>
      <c r="AR214" s="194" t="s">
        <v>1</v>
      </c>
      <c r="AS214" s="194"/>
      <c r="AT214" s="194"/>
      <c r="AU214" s="194"/>
      <c r="AV214" s="162"/>
      <c r="AW214" s="162" t="s">
        <v>1</v>
      </c>
      <c r="AX214" s="162"/>
      <c r="AY214" s="162"/>
      <c r="AZ214" s="162"/>
      <c r="BA214" s="163"/>
      <c r="BB214" s="163" t="s">
        <v>1</v>
      </c>
      <c r="BC214" s="163"/>
      <c r="BD214" s="163"/>
      <c r="BE214" s="170"/>
      <c r="BF214" s="163"/>
      <c r="BG214" s="163"/>
      <c r="BH214" s="163"/>
      <c r="BI214" s="163" t="s">
        <v>3</v>
      </c>
      <c r="BJ214" s="171"/>
      <c r="BK214" s="163"/>
      <c r="BL214" s="163" t="s">
        <v>1</v>
      </c>
      <c r="BM214" s="163"/>
      <c r="BN214" s="163"/>
      <c r="BO214" s="172"/>
      <c r="BP214" s="163"/>
      <c r="BQ214" s="163" t="s">
        <v>1</v>
      </c>
      <c r="BR214" s="163"/>
      <c r="BS214" s="163"/>
      <c r="BT214" s="173"/>
      <c r="BU214" s="163"/>
      <c r="BV214" s="163" t="s">
        <v>1</v>
      </c>
      <c r="BW214" s="163"/>
      <c r="BX214" s="163"/>
      <c r="BZ214" s="163"/>
      <c r="CA214" s="163" t="s">
        <v>1</v>
      </c>
      <c r="CB214" s="163"/>
      <c r="CC214" s="163"/>
    </row>
    <row r="215" spans="1:81" s="91" customFormat="1" x14ac:dyDescent="0.2">
      <c r="A215" s="76">
        <f t="shared" si="10"/>
        <v>185</v>
      </c>
      <c r="B215" s="188" t="s">
        <v>28</v>
      </c>
      <c r="C215" s="189" t="s">
        <v>32</v>
      </c>
      <c r="D215" s="190" t="s">
        <v>48</v>
      </c>
      <c r="E215" s="191"/>
      <c r="F215" s="192"/>
      <c r="G215" s="193" t="s">
        <v>238</v>
      </c>
      <c r="H215" s="193" t="s">
        <v>0</v>
      </c>
      <c r="I215" s="193"/>
      <c r="J215" s="193"/>
      <c r="K215" s="193"/>
      <c r="L215" s="193"/>
      <c r="M215" s="193" t="s">
        <v>0</v>
      </c>
      <c r="N215" s="193"/>
      <c r="O215" s="193"/>
      <c r="P215" s="193"/>
      <c r="Q215" s="193"/>
      <c r="R215" s="193" t="s">
        <v>0</v>
      </c>
      <c r="S215" s="193"/>
      <c r="T215" s="193"/>
      <c r="U215" s="193"/>
      <c r="V215" s="193"/>
      <c r="W215" s="193" t="s">
        <v>0</v>
      </c>
      <c r="X215" s="193"/>
      <c r="Y215" s="193"/>
      <c r="Z215" s="193"/>
      <c r="AA215" s="193"/>
      <c r="AB215" s="193"/>
      <c r="AC215" s="193" t="s">
        <v>1</v>
      </c>
      <c r="AD215" s="193"/>
      <c r="AE215" s="193"/>
      <c r="AF215" s="193"/>
      <c r="AG215" s="194"/>
      <c r="AH215" s="194" t="s">
        <v>1</v>
      </c>
      <c r="AI215" s="194"/>
      <c r="AJ215" s="194"/>
      <c r="AK215" s="193"/>
      <c r="AL215" s="194"/>
      <c r="AM215" s="194" t="s">
        <v>1</v>
      </c>
      <c r="AN215" s="194"/>
      <c r="AO215" s="194"/>
      <c r="AP215" s="194"/>
      <c r="AQ215" s="194"/>
      <c r="AR215" s="194" t="s">
        <v>1</v>
      </c>
      <c r="AS215" s="194"/>
      <c r="AT215" s="194"/>
      <c r="AU215" s="194"/>
      <c r="AV215" s="162"/>
      <c r="AW215" s="162" t="s">
        <v>1</v>
      </c>
      <c r="AX215" s="162"/>
      <c r="AY215" s="162"/>
      <c r="AZ215" s="162"/>
      <c r="BA215" s="163"/>
      <c r="BB215" s="163" t="s">
        <v>1</v>
      </c>
      <c r="BC215" s="163"/>
      <c r="BD215" s="163"/>
      <c r="BE215" s="170"/>
      <c r="BF215" s="163"/>
      <c r="BG215" s="163" t="s">
        <v>1</v>
      </c>
      <c r="BH215" s="163"/>
      <c r="BI215" s="163"/>
      <c r="BJ215" s="171"/>
      <c r="BK215" s="163"/>
      <c r="BL215" s="163" t="s">
        <v>1</v>
      </c>
      <c r="BM215" s="163"/>
      <c r="BN215" s="163"/>
      <c r="BO215" s="172"/>
      <c r="BP215" s="163"/>
      <c r="BQ215" s="163" t="s">
        <v>1</v>
      </c>
      <c r="BR215" s="163"/>
      <c r="BS215" s="163"/>
      <c r="BT215" s="173"/>
      <c r="BU215" s="163"/>
      <c r="BV215" s="163" t="s">
        <v>1</v>
      </c>
      <c r="BW215" s="163"/>
      <c r="BX215" s="163"/>
      <c r="BZ215" s="163"/>
      <c r="CA215" s="163" t="s">
        <v>1</v>
      </c>
      <c r="CB215" s="163"/>
      <c r="CC215" s="163"/>
    </row>
    <row r="216" spans="1:81" s="91" customFormat="1" x14ac:dyDescent="0.2">
      <c r="A216" s="76">
        <f t="shared" si="10"/>
        <v>186</v>
      </c>
      <c r="B216" s="188" t="s">
        <v>28</v>
      </c>
      <c r="C216" s="189" t="s">
        <v>32</v>
      </c>
      <c r="D216" s="190" t="s">
        <v>50</v>
      </c>
      <c r="E216" s="191"/>
      <c r="F216" s="192"/>
      <c r="G216" s="193" t="s">
        <v>239</v>
      </c>
      <c r="H216" s="193" t="s">
        <v>0</v>
      </c>
      <c r="I216" s="193"/>
      <c r="J216" s="193"/>
      <c r="K216" s="193"/>
      <c r="L216" s="193"/>
      <c r="M216" s="193" t="s">
        <v>0</v>
      </c>
      <c r="N216" s="193"/>
      <c r="O216" s="193"/>
      <c r="P216" s="193"/>
      <c r="Q216" s="193"/>
      <c r="R216" s="193" t="s">
        <v>0</v>
      </c>
      <c r="S216" s="193"/>
      <c r="T216" s="193"/>
      <c r="U216" s="193"/>
      <c r="V216" s="193"/>
      <c r="W216" s="193" t="s">
        <v>0</v>
      </c>
      <c r="X216" s="193"/>
      <c r="Y216" s="193"/>
      <c r="Z216" s="193"/>
      <c r="AA216" s="193"/>
      <c r="AB216" s="193"/>
      <c r="AC216" s="193" t="s">
        <v>1</v>
      </c>
      <c r="AD216" s="193"/>
      <c r="AE216" s="193"/>
      <c r="AF216" s="193"/>
      <c r="AG216" s="194"/>
      <c r="AH216" s="194" t="s">
        <v>1</v>
      </c>
      <c r="AI216" s="194"/>
      <c r="AJ216" s="194"/>
      <c r="AK216" s="193"/>
      <c r="AL216" s="194"/>
      <c r="AM216" s="194" t="s">
        <v>1</v>
      </c>
      <c r="AN216" s="194"/>
      <c r="AO216" s="194"/>
      <c r="AP216" s="194"/>
      <c r="AQ216" s="194"/>
      <c r="AR216" s="194" t="s">
        <v>1</v>
      </c>
      <c r="AS216" s="194"/>
      <c r="AT216" s="194"/>
      <c r="AU216" s="194"/>
      <c r="AV216" s="162"/>
      <c r="AW216" s="162" t="s">
        <v>1</v>
      </c>
      <c r="AX216" s="162"/>
      <c r="AY216" s="162"/>
      <c r="AZ216" s="162"/>
      <c r="BA216" s="163"/>
      <c r="BB216" s="163" t="s">
        <v>1</v>
      </c>
      <c r="BC216" s="163"/>
      <c r="BD216" s="163"/>
      <c r="BE216" s="170"/>
      <c r="BF216" s="163"/>
      <c r="BG216" s="163" t="s">
        <v>1</v>
      </c>
      <c r="BH216" s="163"/>
      <c r="BI216" s="163"/>
      <c r="BJ216" s="171"/>
      <c r="BK216" s="163"/>
      <c r="BL216" s="163" t="s">
        <v>1</v>
      </c>
      <c r="BM216" s="163"/>
      <c r="BN216" s="163"/>
      <c r="BO216" s="172"/>
      <c r="BP216" s="163"/>
      <c r="BQ216" s="163"/>
      <c r="BR216" s="163"/>
      <c r="BS216" s="163" t="s">
        <v>3</v>
      </c>
      <c r="BT216" s="173"/>
      <c r="BU216" s="163"/>
      <c r="BV216" s="163" t="s">
        <v>1</v>
      </c>
      <c r="BW216" s="163"/>
      <c r="BX216" s="163"/>
      <c r="BZ216" s="163"/>
      <c r="CA216" s="163" t="s">
        <v>1</v>
      </c>
      <c r="CB216" s="163"/>
      <c r="CC216" s="163"/>
    </row>
    <row r="217" spans="1:81" s="91" customFormat="1" x14ac:dyDescent="0.2">
      <c r="A217" s="76">
        <f t="shared" si="10"/>
        <v>187</v>
      </c>
      <c r="B217" s="188" t="s">
        <v>28</v>
      </c>
      <c r="C217" s="189" t="s">
        <v>32</v>
      </c>
      <c r="D217" s="190" t="s">
        <v>52</v>
      </c>
      <c r="E217" s="191"/>
      <c r="F217" s="192"/>
      <c r="G217" s="193" t="s">
        <v>240</v>
      </c>
      <c r="H217" s="193" t="s">
        <v>0</v>
      </c>
      <c r="I217" s="193"/>
      <c r="J217" s="193"/>
      <c r="K217" s="193"/>
      <c r="L217" s="193"/>
      <c r="M217" s="193" t="s">
        <v>0</v>
      </c>
      <c r="N217" s="193"/>
      <c r="O217" s="193"/>
      <c r="P217" s="193"/>
      <c r="Q217" s="193"/>
      <c r="R217" s="193" t="s">
        <v>0</v>
      </c>
      <c r="S217" s="193"/>
      <c r="T217" s="193"/>
      <c r="U217" s="193"/>
      <c r="V217" s="193"/>
      <c r="W217" s="193" t="s">
        <v>0</v>
      </c>
      <c r="X217" s="193"/>
      <c r="Y217" s="193"/>
      <c r="Z217" s="193"/>
      <c r="AA217" s="193"/>
      <c r="AB217" s="193" t="s">
        <v>0</v>
      </c>
      <c r="AC217" s="193"/>
      <c r="AD217" s="193"/>
      <c r="AE217" s="193"/>
      <c r="AF217" s="193"/>
      <c r="AG217" s="194" t="s">
        <v>0</v>
      </c>
      <c r="AH217" s="194"/>
      <c r="AI217" s="194"/>
      <c r="AJ217" s="194"/>
      <c r="AK217" s="193"/>
      <c r="AL217" s="194" t="s">
        <v>0</v>
      </c>
      <c r="AM217" s="194"/>
      <c r="AN217" s="194"/>
      <c r="AO217" s="194"/>
      <c r="AP217" s="194"/>
      <c r="AQ217" s="194" t="s">
        <v>0</v>
      </c>
      <c r="AR217" s="194"/>
      <c r="AS217" s="194"/>
      <c r="AT217" s="194"/>
      <c r="AU217" s="194"/>
      <c r="AV217" s="162" t="s">
        <v>0</v>
      </c>
      <c r="AW217" s="162"/>
      <c r="AX217" s="162"/>
      <c r="AY217" s="162"/>
      <c r="AZ217" s="162"/>
      <c r="BA217" s="163"/>
      <c r="BB217" s="163" t="s">
        <v>1</v>
      </c>
      <c r="BC217" s="163"/>
      <c r="BD217" s="163"/>
      <c r="BE217" s="170"/>
      <c r="BF217" s="163"/>
      <c r="BG217" s="163" t="s">
        <v>1</v>
      </c>
      <c r="BH217" s="163"/>
      <c r="BI217" s="163"/>
      <c r="BJ217" s="171"/>
      <c r="BK217" s="163"/>
      <c r="BL217" s="163" t="s">
        <v>1</v>
      </c>
      <c r="BM217" s="163"/>
      <c r="BN217" s="163"/>
      <c r="BO217" s="172"/>
      <c r="BP217" s="163"/>
      <c r="BQ217" s="163" t="s">
        <v>1</v>
      </c>
      <c r="BR217" s="163"/>
      <c r="BS217" s="163"/>
      <c r="BT217" s="173"/>
      <c r="BU217" s="163"/>
      <c r="BV217" s="163" t="s">
        <v>1</v>
      </c>
      <c r="BW217" s="163"/>
      <c r="BX217" s="163"/>
      <c r="BZ217" s="163"/>
      <c r="CA217" s="163" t="s">
        <v>1</v>
      </c>
      <c r="CB217" s="163"/>
      <c r="CC217" s="163"/>
    </row>
    <row r="218" spans="1:81" s="91" customFormat="1" x14ac:dyDescent="0.2">
      <c r="A218" s="76">
        <f t="shared" si="10"/>
        <v>188</v>
      </c>
      <c r="B218" s="188" t="s">
        <v>28</v>
      </c>
      <c r="C218" s="189" t="s">
        <v>32</v>
      </c>
      <c r="D218" s="190" t="s">
        <v>54</v>
      </c>
      <c r="E218" s="191"/>
      <c r="F218" s="192"/>
      <c r="G218" s="193" t="s">
        <v>241</v>
      </c>
      <c r="H218" s="193" t="s">
        <v>0</v>
      </c>
      <c r="I218" s="193"/>
      <c r="J218" s="193"/>
      <c r="K218" s="193"/>
      <c r="L218" s="193"/>
      <c r="M218" s="193" t="s">
        <v>0</v>
      </c>
      <c r="N218" s="193"/>
      <c r="O218" s="193"/>
      <c r="P218" s="193"/>
      <c r="Q218" s="193"/>
      <c r="R218" s="193" t="s">
        <v>0</v>
      </c>
      <c r="S218" s="193"/>
      <c r="T218" s="193"/>
      <c r="U218" s="193"/>
      <c r="V218" s="193"/>
      <c r="W218" s="193" t="s">
        <v>0</v>
      </c>
      <c r="X218" s="193"/>
      <c r="Y218" s="193"/>
      <c r="Z218" s="193"/>
      <c r="AA218" s="193"/>
      <c r="AB218" s="193" t="s">
        <v>0</v>
      </c>
      <c r="AC218" s="193"/>
      <c r="AD218" s="193"/>
      <c r="AE218" s="193"/>
      <c r="AF218" s="193"/>
      <c r="AG218" s="194" t="s">
        <v>0</v>
      </c>
      <c r="AH218" s="194"/>
      <c r="AI218" s="194"/>
      <c r="AJ218" s="194"/>
      <c r="AK218" s="193"/>
      <c r="AL218" s="194"/>
      <c r="AM218" s="194" t="s">
        <v>1</v>
      </c>
      <c r="AN218" s="194"/>
      <c r="AO218" s="194"/>
      <c r="AP218" s="194"/>
      <c r="AQ218" s="194"/>
      <c r="AR218" s="194" t="s">
        <v>1</v>
      </c>
      <c r="AS218" s="194"/>
      <c r="AT218" s="194"/>
      <c r="AU218" s="194"/>
      <c r="AV218" s="162"/>
      <c r="AW218" s="162" t="s">
        <v>1</v>
      </c>
      <c r="AX218" s="162"/>
      <c r="AY218" s="162"/>
      <c r="AZ218" s="162"/>
      <c r="BA218" s="163"/>
      <c r="BB218" s="163" t="s">
        <v>1</v>
      </c>
      <c r="BC218" s="163"/>
      <c r="BD218" s="163"/>
      <c r="BE218" s="170"/>
      <c r="BF218" s="163"/>
      <c r="BG218" s="163" t="s">
        <v>1</v>
      </c>
      <c r="BH218" s="163"/>
      <c r="BI218" s="163"/>
      <c r="BJ218" s="171"/>
      <c r="BK218" s="163"/>
      <c r="BL218" s="163" t="s">
        <v>1</v>
      </c>
      <c r="BM218" s="163"/>
      <c r="BN218" s="163"/>
      <c r="BO218" s="172"/>
      <c r="BP218" s="163"/>
      <c r="BQ218" s="163" t="s">
        <v>1</v>
      </c>
      <c r="BR218" s="163"/>
      <c r="BS218" s="163"/>
      <c r="BT218" s="173"/>
      <c r="BU218" s="163"/>
      <c r="BV218" s="163" t="s">
        <v>1</v>
      </c>
      <c r="BW218" s="163"/>
      <c r="BX218" s="163"/>
      <c r="BZ218" s="163"/>
      <c r="CA218" s="163" t="s">
        <v>1</v>
      </c>
      <c r="CB218" s="163"/>
      <c r="CC218" s="163"/>
    </row>
    <row r="219" spans="1:81" s="91" customFormat="1" x14ac:dyDescent="0.2">
      <c r="A219" s="76">
        <f t="shared" si="10"/>
        <v>189</v>
      </c>
      <c r="B219" s="188" t="s">
        <v>28</v>
      </c>
      <c r="C219" s="189" t="s">
        <v>32</v>
      </c>
      <c r="D219" s="190" t="s">
        <v>56</v>
      </c>
      <c r="E219" s="191"/>
      <c r="F219" s="192"/>
      <c r="G219" s="193" t="s">
        <v>242</v>
      </c>
      <c r="H219" s="193" t="s">
        <v>0</v>
      </c>
      <c r="I219" s="193"/>
      <c r="J219" s="193"/>
      <c r="K219" s="193"/>
      <c r="L219" s="193"/>
      <c r="M219" s="193" t="s">
        <v>0</v>
      </c>
      <c r="N219" s="193"/>
      <c r="O219" s="193"/>
      <c r="P219" s="193"/>
      <c r="Q219" s="193"/>
      <c r="R219" s="193" t="s">
        <v>0</v>
      </c>
      <c r="S219" s="193"/>
      <c r="T219" s="193"/>
      <c r="U219" s="193"/>
      <c r="V219" s="193"/>
      <c r="W219" s="193" t="s">
        <v>0</v>
      </c>
      <c r="X219" s="193"/>
      <c r="Y219" s="193"/>
      <c r="Z219" s="193"/>
      <c r="AA219" s="193"/>
      <c r="AB219" s="193" t="s">
        <v>0</v>
      </c>
      <c r="AC219" s="193"/>
      <c r="AD219" s="193"/>
      <c r="AE219" s="193"/>
      <c r="AF219" s="193"/>
      <c r="AG219" s="194" t="s">
        <v>0</v>
      </c>
      <c r="AH219" s="194"/>
      <c r="AI219" s="194"/>
      <c r="AJ219" s="194"/>
      <c r="AK219" s="193"/>
      <c r="AL219" s="194" t="s">
        <v>0</v>
      </c>
      <c r="AM219" s="194"/>
      <c r="AN219" s="194"/>
      <c r="AO219" s="194"/>
      <c r="AP219" s="194"/>
      <c r="AQ219" s="194"/>
      <c r="AR219" s="194" t="s">
        <v>1</v>
      </c>
      <c r="AS219" s="194"/>
      <c r="AT219" s="194"/>
      <c r="AU219" s="194"/>
      <c r="AV219" s="162"/>
      <c r="AW219" s="162" t="s">
        <v>1</v>
      </c>
      <c r="AX219" s="162"/>
      <c r="AY219" s="162"/>
      <c r="AZ219" s="162"/>
      <c r="BA219" s="163"/>
      <c r="BB219" s="163" t="s">
        <v>1</v>
      </c>
      <c r="BC219" s="163"/>
      <c r="BD219" s="163"/>
      <c r="BE219" s="170"/>
      <c r="BF219" s="163"/>
      <c r="BG219" s="163" t="s">
        <v>1</v>
      </c>
      <c r="BH219" s="163"/>
      <c r="BI219" s="163"/>
      <c r="BJ219" s="171"/>
      <c r="BK219" s="163"/>
      <c r="BL219" s="163" t="s">
        <v>1</v>
      </c>
      <c r="BM219" s="163"/>
      <c r="BN219" s="163"/>
      <c r="BO219" s="172"/>
      <c r="BP219" s="163"/>
      <c r="BQ219" s="163" t="s">
        <v>1</v>
      </c>
      <c r="BR219" s="163"/>
      <c r="BS219" s="163"/>
      <c r="BT219" s="173"/>
      <c r="BU219" s="163"/>
      <c r="BV219" s="163" t="s">
        <v>1</v>
      </c>
      <c r="BW219" s="163"/>
      <c r="BX219" s="163"/>
      <c r="BZ219" s="163"/>
      <c r="CA219" s="163" t="s">
        <v>1</v>
      </c>
      <c r="CB219" s="163"/>
      <c r="CC219" s="163"/>
    </row>
    <row r="220" spans="1:81" s="91" customFormat="1" x14ac:dyDescent="0.2">
      <c r="A220" s="76">
        <f t="shared" si="10"/>
        <v>190</v>
      </c>
      <c r="B220" s="188" t="s">
        <v>28</v>
      </c>
      <c r="C220" s="189" t="s">
        <v>32</v>
      </c>
      <c r="D220" s="190" t="s">
        <v>84</v>
      </c>
      <c r="E220" s="191"/>
      <c r="F220" s="192"/>
      <c r="G220" s="193" t="s">
        <v>243</v>
      </c>
      <c r="H220" s="193" t="s">
        <v>0</v>
      </c>
      <c r="I220" s="193"/>
      <c r="J220" s="193"/>
      <c r="K220" s="193"/>
      <c r="L220" s="193"/>
      <c r="M220" s="193" t="s">
        <v>0</v>
      </c>
      <c r="N220" s="193"/>
      <c r="O220" s="193"/>
      <c r="P220" s="193"/>
      <c r="Q220" s="193"/>
      <c r="R220" s="193" t="s">
        <v>0</v>
      </c>
      <c r="S220" s="193"/>
      <c r="T220" s="193"/>
      <c r="U220" s="193"/>
      <c r="V220" s="193"/>
      <c r="W220" s="193" t="s">
        <v>0</v>
      </c>
      <c r="X220" s="193"/>
      <c r="Y220" s="193"/>
      <c r="Z220" s="193"/>
      <c r="AA220" s="193"/>
      <c r="AB220" s="193"/>
      <c r="AC220" s="193" t="s">
        <v>1</v>
      </c>
      <c r="AD220" s="193"/>
      <c r="AE220" s="193"/>
      <c r="AF220" s="193"/>
      <c r="AG220" s="194"/>
      <c r="AH220" s="194" t="s">
        <v>1</v>
      </c>
      <c r="AI220" s="194"/>
      <c r="AJ220" s="194"/>
      <c r="AK220" s="193"/>
      <c r="AL220" s="194"/>
      <c r="AM220" s="194" t="s">
        <v>1</v>
      </c>
      <c r="AN220" s="194"/>
      <c r="AO220" s="194"/>
      <c r="AP220" s="194"/>
      <c r="AQ220" s="194"/>
      <c r="AR220" s="194" t="s">
        <v>1</v>
      </c>
      <c r="AS220" s="194"/>
      <c r="AT220" s="194"/>
      <c r="AU220" s="194"/>
      <c r="AV220" s="162"/>
      <c r="AW220" s="162" t="s">
        <v>1</v>
      </c>
      <c r="AX220" s="162"/>
      <c r="AY220" s="162"/>
      <c r="AZ220" s="162"/>
      <c r="BA220" s="163"/>
      <c r="BB220" s="163" t="s">
        <v>1</v>
      </c>
      <c r="BC220" s="163"/>
      <c r="BD220" s="163"/>
      <c r="BE220" s="170"/>
      <c r="BF220" s="163"/>
      <c r="BG220" s="163" t="s">
        <v>1</v>
      </c>
      <c r="BH220" s="163"/>
      <c r="BI220" s="163"/>
      <c r="BJ220" s="171"/>
      <c r="BK220" s="163"/>
      <c r="BL220" s="163" t="s">
        <v>1</v>
      </c>
      <c r="BM220" s="163"/>
      <c r="BN220" s="163"/>
      <c r="BO220" s="172"/>
      <c r="BP220" s="163"/>
      <c r="BQ220" s="163"/>
      <c r="BR220" s="163"/>
      <c r="BS220" s="163" t="s">
        <v>3</v>
      </c>
      <c r="BT220" s="173"/>
      <c r="BU220" s="163"/>
      <c r="BV220" s="163" t="s">
        <v>1</v>
      </c>
      <c r="BW220" s="163"/>
      <c r="BX220" s="163"/>
      <c r="BZ220" s="163"/>
      <c r="CA220" s="163" t="s">
        <v>1</v>
      </c>
      <c r="CB220" s="163"/>
      <c r="CC220" s="163"/>
    </row>
    <row r="221" spans="1:81" s="91" customFormat="1" x14ac:dyDescent="0.2">
      <c r="A221" s="76">
        <f t="shared" si="10"/>
        <v>191</v>
      </c>
      <c r="B221" s="188" t="s">
        <v>28</v>
      </c>
      <c r="C221" s="189" t="s">
        <v>32</v>
      </c>
      <c r="D221" s="190" t="s">
        <v>86</v>
      </c>
      <c r="E221" s="191"/>
      <c r="F221" s="192"/>
      <c r="G221" s="193" t="s">
        <v>244</v>
      </c>
      <c r="H221" s="193" t="s">
        <v>0</v>
      </c>
      <c r="I221" s="193"/>
      <c r="J221" s="193"/>
      <c r="K221" s="193"/>
      <c r="L221" s="193"/>
      <c r="M221" s="193" t="s">
        <v>0</v>
      </c>
      <c r="N221" s="193"/>
      <c r="O221" s="193"/>
      <c r="P221" s="193"/>
      <c r="Q221" s="193"/>
      <c r="R221" s="193" t="s">
        <v>0</v>
      </c>
      <c r="S221" s="193"/>
      <c r="T221" s="193"/>
      <c r="U221" s="193"/>
      <c r="V221" s="193"/>
      <c r="W221" s="193" t="s">
        <v>0</v>
      </c>
      <c r="X221" s="193"/>
      <c r="Y221" s="193"/>
      <c r="Z221" s="193"/>
      <c r="AA221" s="193"/>
      <c r="AB221" s="193" t="s">
        <v>0</v>
      </c>
      <c r="AC221" s="193"/>
      <c r="AD221" s="193"/>
      <c r="AE221" s="193"/>
      <c r="AF221" s="193"/>
      <c r="AG221" s="194" t="s">
        <v>0</v>
      </c>
      <c r="AH221" s="194"/>
      <c r="AI221" s="194"/>
      <c r="AJ221" s="194"/>
      <c r="AK221" s="193"/>
      <c r="AL221" s="194" t="s">
        <v>0</v>
      </c>
      <c r="AM221" s="194"/>
      <c r="AN221" s="194"/>
      <c r="AO221" s="194"/>
      <c r="AP221" s="194"/>
      <c r="AQ221" s="194" t="s">
        <v>0</v>
      </c>
      <c r="AR221" s="194"/>
      <c r="AS221" s="194"/>
      <c r="AT221" s="194"/>
      <c r="AU221" s="194"/>
      <c r="AV221" s="162" t="s">
        <v>0</v>
      </c>
      <c r="AW221" s="162"/>
      <c r="AX221" s="162"/>
      <c r="AY221" s="162"/>
      <c r="AZ221" s="162"/>
      <c r="BA221" s="163"/>
      <c r="BB221" s="163" t="s">
        <v>1</v>
      </c>
      <c r="BC221" s="163"/>
      <c r="BD221" s="163"/>
      <c r="BE221" s="170"/>
      <c r="BF221" s="163"/>
      <c r="BG221" s="163" t="s">
        <v>1</v>
      </c>
      <c r="BH221" s="163"/>
      <c r="BI221" s="163"/>
      <c r="BJ221" s="171"/>
      <c r="BK221" s="163"/>
      <c r="BL221" s="163" t="s">
        <v>1</v>
      </c>
      <c r="BM221" s="163"/>
      <c r="BN221" s="163"/>
      <c r="BO221" s="172"/>
      <c r="BP221" s="163" t="s">
        <v>0</v>
      </c>
      <c r="BQ221" s="163"/>
      <c r="BR221" s="163"/>
      <c r="BS221" s="163"/>
      <c r="BT221" s="173"/>
      <c r="BU221" s="163"/>
      <c r="BV221" s="163" t="s">
        <v>1</v>
      </c>
      <c r="BW221" s="163"/>
      <c r="BX221" s="163"/>
      <c r="BZ221" s="163"/>
      <c r="CA221" s="163" t="s">
        <v>1</v>
      </c>
      <c r="CB221" s="163"/>
      <c r="CC221" s="163"/>
    </row>
    <row r="222" spans="1:81" s="91" customFormat="1" x14ac:dyDescent="0.2">
      <c r="A222" s="76">
        <f t="shared" si="10"/>
        <v>192</v>
      </c>
      <c r="B222" s="188" t="s">
        <v>28</v>
      </c>
      <c r="C222" s="189" t="s">
        <v>32</v>
      </c>
      <c r="D222" s="190" t="s">
        <v>88</v>
      </c>
      <c r="E222" s="191"/>
      <c r="F222" s="192"/>
      <c r="G222" s="193" t="s">
        <v>245</v>
      </c>
      <c r="H222" s="193" t="s">
        <v>0</v>
      </c>
      <c r="I222" s="193"/>
      <c r="J222" s="193"/>
      <c r="K222" s="193"/>
      <c r="L222" s="193"/>
      <c r="M222" s="193" t="s">
        <v>657</v>
      </c>
      <c r="N222" s="193" t="s">
        <v>1</v>
      </c>
      <c r="O222" s="193"/>
      <c r="P222" s="193"/>
      <c r="Q222" s="193"/>
      <c r="R222" s="193"/>
      <c r="S222" s="193" t="s">
        <v>1</v>
      </c>
      <c r="T222" s="193"/>
      <c r="U222" s="193"/>
      <c r="V222" s="193"/>
      <c r="W222" s="193"/>
      <c r="X222" s="193" t="s">
        <v>1</v>
      </c>
      <c r="Y222" s="193"/>
      <c r="Z222" s="193"/>
      <c r="AA222" s="193"/>
      <c r="AB222" s="193"/>
      <c r="AC222" s="193" t="s">
        <v>1</v>
      </c>
      <c r="AD222" s="193"/>
      <c r="AE222" s="193"/>
      <c r="AF222" s="193"/>
      <c r="AG222" s="194"/>
      <c r="AH222" s="194" t="s">
        <v>1</v>
      </c>
      <c r="AI222" s="194"/>
      <c r="AJ222" s="194"/>
      <c r="AK222" s="193"/>
      <c r="AL222" s="194"/>
      <c r="AM222" s="194" t="s">
        <v>1</v>
      </c>
      <c r="AN222" s="194"/>
      <c r="AO222" s="194"/>
      <c r="AP222" s="194"/>
      <c r="AQ222" s="194"/>
      <c r="AR222" s="194" t="s">
        <v>1</v>
      </c>
      <c r="AS222" s="194"/>
      <c r="AT222" s="194"/>
      <c r="AU222" s="194"/>
      <c r="AV222" s="162"/>
      <c r="AW222" s="162" t="s">
        <v>1</v>
      </c>
      <c r="AX222" s="162"/>
      <c r="AY222" s="162"/>
      <c r="AZ222" s="162"/>
      <c r="BA222" s="163"/>
      <c r="BB222" s="163"/>
      <c r="BC222" s="163"/>
      <c r="BD222" s="163" t="s">
        <v>3</v>
      </c>
      <c r="BE222" s="170"/>
      <c r="BF222" s="163"/>
      <c r="BG222" s="163"/>
      <c r="BH222" s="163"/>
      <c r="BI222" s="163" t="s">
        <v>3</v>
      </c>
      <c r="BJ222" s="171"/>
      <c r="BK222" s="163"/>
      <c r="BL222" s="163"/>
      <c r="BM222" s="163"/>
      <c r="BN222" s="163" t="s">
        <v>3</v>
      </c>
      <c r="BO222" s="172"/>
      <c r="BP222" s="163"/>
      <c r="BQ222" s="163"/>
      <c r="BR222" s="163"/>
      <c r="BS222" s="163"/>
      <c r="BT222" s="173"/>
      <c r="BU222" s="163"/>
      <c r="BV222" s="163"/>
      <c r="BW222" s="163"/>
      <c r="BX222" s="163"/>
      <c r="BZ222" s="163"/>
      <c r="CA222" s="163"/>
      <c r="CB222" s="163"/>
      <c r="CC222" s="163"/>
    </row>
    <row r="223" spans="1:81" s="91" customFormat="1" x14ac:dyDescent="0.2">
      <c r="A223" s="76">
        <f t="shared" si="10"/>
        <v>193</v>
      </c>
      <c r="B223" s="188" t="s">
        <v>28</v>
      </c>
      <c r="C223" s="189"/>
      <c r="D223" s="190">
        <v>28</v>
      </c>
      <c r="E223" s="191"/>
      <c r="F223" s="192"/>
      <c r="G223" s="193" t="s">
        <v>674</v>
      </c>
      <c r="H223" s="193" t="s">
        <v>0</v>
      </c>
      <c r="I223" s="193"/>
      <c r="J223" s="193"/>
      <c r="K223" s="193"/>
      <c r="L223" s="193"/>
      <c r="M223" s="193" t="s">
        <v>0</v>
      </c>
      <c r="N223" s="193"/>
      <c r="O223" s="193"/>
      <c r="P223" s="193"/>
      <c r="Q223" s="193"/>
      <c r="R223" s="193" t="s">
        <v>0</v>
      </c>
      <c r="S223" s="193"/>
      <c r="T223" s="193"/>
      <c r="U223" s="193"/>
      <c r="V223" s="193"/>
      <c r="W223" s="193" t="s">
        <v>0</v>
      </c>
      <c r="X223" s="193"/>
      <c r="Y223" s="193"/>
      <c r="Z223" s="193"/>
      <c r="AA223" s="193"/>
      <c r="AB223" s="193"/>
      <c r="AC223" s="193" t="s">
        <v>1</v>
      </c>
      <c r="AD223" s="193"/>
      <c r="AE223" s="193"/>
      <c r="AF223" s="193"/>
      <c r="AG223" s="194"/>
      <c r="AH223" s="194" t="s">
        <v>1</v>
      </c>
      <c r="AI223" s="194"/>
      <c r="AJ223" s="194"/>
      <c r="AK223" s="193"/>
      <c r="AL223" s="194"/>
      <c r="AM223" s="194"/>
      <c r="AN223" s="194"/>
      <c r="AO223" s="194"/>
      <c r="AP223" s="194"/>
      <c r="AQ223" s="194"/>
      <c r="AR223" s="194"/>
      <c r="AS223" s="194"/>
      <c r="AT223" s="194"/>
      <c r="AU223" s="194"/>
      <c r="AV223" s="162"/>
      <c r="AW223" s="162"/>
      <c r="AX223" s="162"/>
      <c r="AY223" s="162"/>
      <c r="AZ223" s="186"/>
      <c r="BA223" s="163"/>
      <c r="BB223" s="163"/>
      <c r="BC223" s="163"/>
      <c r="BD223" s="163"/>
      <c r="BE223" s="170"/>
      <c r="BF223" s="163"/>
      <c r="BG223" s="163"/>
      <c r="BH223" s="163"/>
      <c r="BI223" s="163"/>
      <c r="BJ223" s="171"/>
      <c r="BK223" s="163"/>
      <c r="BL223" s="163"/>
      <c r="BM223" s="163"/>
      <c r="BN223" s="163"/>
      <c r="BO223" s="172"/>
      <c r="BP223" s="163"/>
      <c r="BQ223" s="163"/>
      <c r="BR223" s="163"/>
      <c r="BS223" s="163"/>
      <c r="BT223" s="173"/>
      <c r="BU223" s="163"/>
      <c r="BV223" s="163"/>
      <c r="BW223" s="163"/>
      <c r="BX223" s="163"/>
      <c r="BZ223" s="163"/>
      <c r="CA223" s="163"/>
      <c r="CB223" s="163"/>
      <c r="CC223" s="163"/>
    </row>
    <row r="224" spans="1:81" s="59" customFormat="1" x14ac:dyDescent="0.25">
      <c r="B224" s="195"/>
      <c r="C224" s="205"/>
      <c r="D224" s="197"/>
      <c r="E224" s="198"/>
      <c r="F224" s="199"/>
      <c r="G224" s="200"/>
      <c r="H224" s="200"/>
      <c r="I224" s="200"/>
      <c r="J224" s="200"/>
      <c r="K224" s="200"/>
      <c r="L224" s="200"/>
      <c r="M224" s="200"/>
      <c r="N224" s="200"/>
      <c r="O224" s="200"/>
      <c r="P224" s="200"/>
      <c r="Q224" s="200"/>
      <c r="R224" s="200"/>
      <c r="S224" s="200"/>
      <c r="T224" s="200"/>
      <c r="U224" s="200"/>
      <c r="V224" s="200"/>
      <c r="W224" s="200"/>
      <c r="X224" s="200"/>
      <c r="Y224" s="200"/>
      <c r="Z224" s="200"/>
      <c r="AA224" s="200"/>
      <c r="AB224" s="200"/>
      <c r="AC224" s="200"/>
      <c r="AD224" s="200"/>
      <c r="AE224" s="200"/>
      <c r="AF224" s="200"/>
      <c r="AG224" s="197"/>
      <c r="AH224" s="197"/>
      <c r="AI224" s="197"/>
      <c r="AJ224" s="197"/>
      <c r="AK224" s="200"/>
      <c r="AL224" s="197"/>
      <c r="AM224" s="197"/>
      <c r="AN224" s="197"/>
      <c r="AO224" s="197"/>
      <c r="AP224" s="197"/>
      <c r="AQ224" s="197"/>
      <c r="AR224" s="197"/>
      <c r="AS224" s="197"/>
      <c r="AT224" s="197"/>
      <c r="AU224" s="197"/>
      <c r="AV224" s="73"/>
      <c r="AW224" s="73"/>
      <c r="AX224" s="73"/>
      <c r="AY224" s="73"/>
      <c r="AZ224" s="164"/>
      <c r="BA224" s="73"/>
      <c r="BB224" s="73"/>
      <c r="BC224" s="73"/>
      <c r="BD224" s="73"/>
      <c r="BE224" s="164"/>
      <c r="BF224" s="73"/>
      <c r="BG224" s="73"/>
      <c r="BH224" s="73"/>
      <c r="BI224" s="73"/>
      <c r="BJ224" s="165"/>
      <c r="BK224" s="75"/>
      <c r="BL224" s="75"/>
      <c r="BM224" s="75"/>
      <c r="BN224" s="75"/>
      <c r="BO224" s="166"/>
      <c r="BP224" s="75"/>
      <c r="BQ224" s="75"/>
      <c r="BR224" s="75"/>
      <c r="BS224" s="75"/>
      <c r="BT224" s="167"/>
      <c r="BU224" s="75"/>
      <c r="BV224" s="75"/>
      <c r="BW224" s="75"/>
      <c r="BX224" s="75"/>
      <c r="BZ224" s="75"/>
      <c r="CA224" s="75"/>
      <c r="CB224" s="75"/>
      <c r="CC224" s="75"/>
    </row>
    <row r="225" spans="1:82" s="59" customFormat="1" x14ac:dyDescent="0.25">
      <c r="B225" s="195" t="s">
        <v>30</v>
      </c>
      <c r="C225" s="196" t="s">
        <v>34</v>
      </c>
      <c r="D225" s="197"/>
      <c r="E225" s="198"/>
      <c r="F225" s="199" t="s">
        <v>247</v>
      </c>
      <c r="G225" s="200"/>
      <c r="H225" s="201">
        <f>COUNTIF(H226:H234,"WTP")</f>
        <v>9</v>
      </c>
      <c r="I225" s="201">
        <f>COUNTIF(I226:I234,"WDP")</f>
        <v>0</v>
      </c>
      <c r="J225" s="201">
        <f>COUNTIF(J226:J234,"TW")</f>
        <v>0</v>
      </c>
      <c r="K225" s="201">
        <f>COUNTIF(K226:K234,"TMP")</f>
        <v>0</v>
      </c>
      <c r="L225" s="197">
        <f>SUM(H225:K225)</f>
        <v>9</v>
      </c>
      <c r="M225" s="201">
        <f>COUNTIF(M226:M234,"WTP")</f>
        <v>9</v>
      </c>
      <c r="N225" s="201">
        <f>COUNTIF(N226:N234,"WDP")</f>
        <v>0</v>
      </c>
      <c r="O225" s="201">
        <f>COUNTIF(O226:O234,"TW")</f>
        <v>0</v>
      </c>
      <c r="P225" s="201">
        <f>COUNTIF(P226:P234,"TMP")</f>
        <v>0</v>
      </c>
      <c r="Q225" s="197">
        <f>SUM(M225:P225)</f>
        <v>9</v>
      </c>
      <c r="R225" s="201">
        <f>COUNTIF(R226:R234,"WTP")</f>
        <v>9</v>
      </c>
      <c r="S225" s="201">
        <f>COUNTIF(S226:S234,"WDP")</f>
        <v>0</v>
      </c>
      <c r="T225" s="201">
        <f>COUNTIF(T226:T234,"TW")</f>
        <v>0</v>
      </c>
      <c r="U225" s="201">
        <f>COUNTIF(U226:U234,"TMP")</f>
        <v>0</v>
      </c>
      <c r="V225" s="197">
        <f>SUM(R225:U225)</f>
        <v>9</v>
      </c>
      <c r="W225" s="201">
        <f>COUNTIF(W226:W234,"WTP")</f>
        <v>8</v>
      </c>
      <c r="X225" s="201">
        <f>COUNTIF(X226:X234,"WDP")</f>
        <v>1</v>
      </c>
      <c r="Y225" s="201">
        <f>COUNTIF(Y226:Y234,"TW")</f>
        <v>0</v>
      </c>
      <c r="Z225" s="201">
        <f>COUNTIF(Z226:Z234,"TMP")</f>
        <v>0</v>
      </c>
      <c r="AA225" s="197">
        <f>SUM(W225:Z225)</f>
        <v>9</v>
      </c>
      <c r="AB225" s="201">
        <f>COUNTIF(AB226:AB234,"WTP")</f>
        <v>6</v>
      </c>
      <c r="AC225" s="201">
        <f>COUNTIF(AC226:AC234,"WDP")</f>
        <v>3</v>
      </c>
      <c r="AD225" s="201">
        <f>COUNTIF(AD226:AD234,"TW")</f>
        <v>0</v>
      </c>
      <c r="AE225" s="201">
        <f>COUNTIF(AE226:AE234,"TMP")</f>
        <v>0</v>
      </c>
      <c r="AF225" s="202">
        <f>SUM(AB225:AE225)</f>
        <v>9</v>
      </c>
      <c r="AG225" s="201">
        <f>COUNTIF(AG226:AG234,"WTP")</f>
        <v>4</v>
      </c>
      <c r="AH225" s="201">
        <f>COUNTIF(AH226:AH234,"WDP")</f>
        <v>3</v>
      </c>
      <c r="AI225" s="201">
        <f>COUNTIF(AI226:AI234,"TW")</f>
        <v>0</v>
      </c>
      <c r="AJ225" s="201">
        <f>COUNTIF(AJ226:AJ234,"TMP")</f>
        <v>2</v>
      </c>
      <c r="AK225" s="197">
        <f>SUM(AG225:AJ225)</f>
        <v>9</v>
      </c>
      <c r="AL225" s="201">
        <f>COUNTIF(AL226:AL234,"WTP")</f>
        <v>4</v>
      </c>
      <c r="AM225" s="201">
        <f>COUNTIF(AM226:AM234,"WDP")</f>
        <v>4</v>
      </c>
      <c r="AN225" s="201">
        <f>COUNTIF(AN226:AN234,"TW")</f>
        <v>0</v>
      </c>
      <c r="AO225" s="201">
        <f>COUNTIF(AO226:AO234,"TMP")</f>
        <v>1</v>
      </c>
      <c r="AP225" s="197">
        <f>SUM(AL225:AO225)</f>
        <v>9</v>
      </c>
      <c r="AQ225" s="201">
        <f>COUNTIF(AQ226:AQ234,"WTP")</f>
        <v>4</v>
      </c>
      <c r="AR225" s="201">
        <f>COUNTIF(AR226:AR234,"WDP")</f>
        <v>5</v>
      </c>
      <c r="AS225" s="201">
        <f>COUNTIF(AS226:AS234,"TW")</f>
        <v>0</v>
      </c>
      <c r="AT225" s="201">
        <f>COUNTIF(AT226:AT234,"TMP")</f>
        <v>0</v>
      </c>
      <c r="AU225" s="202">
        <f>SUM(AQ225:AT225)</f>
        <v>9</v>
      </c>
      <c r="AV225" s="73">
        <f>COUNTIF(AV226:AV234,"WTP")</f>
        <v>4</v>
      </c>
      <c r="AW225" s="73">
        <f>COUNTIF(AW226:AW234,"WDP")</f>
        <v>5</v>
      </c>
      <c r="AX225" s="73">
        <f>COUNTIF(AX226:AX234,"TW")</f>
        <v>0</v>
      </c>
      <c r="AY225" s="73">
        <f>COUNTIF(AY226:AY234,"TMP")</f>
        <v>0</v>
      </c>
      <c r="AZ225" s="74">
        <f>SUM(AV225:AY225)</f>
        <v>9</v>
      </c>
      <c r="BA225" s="73">
        <f>COUNTIF(BA226:BA234,"WTP")</f>
        <v>3</v>
      </c>
      <c r="BB225" s="73">
        <f>COUNTIF(BB226:BB234,"WDP")</f>
        <v>4</v>
      </c>
      <c r="BC225" s="73">
        <f>COUNTIF(BC226:BC234,"TW")</f>
        <v>0</v>
      </c>
      <c r="BD225" s="73">
        <f>COUNTIF(BD226:BD234,"TMP")</f>
        <v>2</v>
      </c>
      <c r="BE225" s="74">
        <f>SUM(BA225:BD225)</f>
        <v>9</v>
      </c>
      <c r="BF225" s="73">
        <f>COUNTIF(BF226:BF234,"WTP")</f>
        <v>2</v>
      </c>
      <c r="BG225" s="73">
        <f>COUNTIF(BG226:BG234,"WDP")</f>
        <v>6</v>
      </c>
      <c r="BH225" s="73">
        <f>COUNTIF(BH226:BH234,"TW")</f>
        <v>0</v>
      </c>
      <c r="BI225" s="73">
        <f>COUNTIF(BI226:BI234,"TMP")</f>
        <v>1</v>
      </c>
      <c r="BJ225" s="152">
        <f>SUM(BF225:BI225)</f>
        <v>9</v>
      </c>
      <c r="BK225" s="75">
        <f>COUNTIF(BK226:BK233,"WTP")</f>
        <v>2</v>
      </c>
      <c r="BL225" s="75">
        <f>COUNTIF(BL226:BL233,"WDP")</f>
        <v>6</v>
      </c>
      <c r="BM225" s="75">
        <f>COUNTIF(BM226:BM233,"TW")</f>
        <v>0</v>
      </c>
      <c r="BN225" s="75">
        <f>COUNTIF(BN226:BN233,"TMP")</f>
        <v>0</v>
      </c>
      <c r="BO225" s="153">
        <f>SUM(BK225:BN225)</f>
        <v>8</v>
      </c>
      <c r="BP225" s="75">
        <f>COUNTIF(BP226:BP233,"WTP")</f>
        <v>1</v>
      </c>
      <c r="BQ225" s="75">
        <f>COUNTIF(BQ226:BQ233,"WDP")</f>
        <v>5</v>
      </c>
      <c r="BR225" s="75">
        <f>COUNTIF(BR226:BR233,"TW")</f>
        <v>0</v>
      </c>
      <c r="BS225" s="75">
        <f>COUNTIF(BS226:BS233,"TMP")</f>
        <v>1</v>
      </c>
      <c r="BT225" s="154">
        <f>SUM(BP225:BS225)</f>
        <v>7</v>
      </c>
      <c r="BU225" s="75">
        <f>COUNTIF(BU226:BU233,"WTP")</f>
        <v>0</v>
      </c>
      <c r="BV225" s="75">
        <f>COUNTIF(BV226:BV233,"WDP")</f>
        <v>7</v>
      </c>
      <c r="BW225" s="75">
        <f>COUNTIF(BW226:BW233,"TW")</f>
        <v>0</v>
      </c>
      <c r="BX225" s="75">
        <f>COUNTIF(BX226:BX233,"TMP")</f>
        <v>0</v>
      </c>
      <c r="BY225" s="155">
        <f>SUM(BU225:BX225)</f>
        <v>7</v>
      </c>
      <c r="BZ225" s="75">
        <f>COUNTIF(BZ226:BZ233,"WTP")</f>
        <v>0</v>
      </c>
      <c r="CA225" s="75">
        <f>COUNTIF(CA226:CA233,"WDP")</f>
        <v>7</v>
      </c>
      <c r="CB225" s="75">
        <f>COUNTIF(CB226:CB233,"TW")</f>
        <v>0</v>
      </c>
      <c r="CC225" s="75">
        <f>COUNTIF(CC226:CC233,"TMP")</f>
        <v>0</v>
      </c>
      <c r="CD225" s="155">
        <f>SUM(BZ225:CC225)</f>
        <v>7</v>
      </c>
    </row>
    <row r="226" spans="1:82" s="91" customFormat="1" x14ac:dyDescent="0.2">
      <c r="A226" s="76">
        <f>A223+1</f>
        <v>194</v>
      </c>
      <c r="B226" s="188" t="s">
        <v>30</v>
      </c>
      <c r="C226" s="189" t="s">
        <v>34</v>
      </c>
      <c r="D226" s="190" t="s">
        <v>8</v>
      </c>
      <c r="E226" s="203"/>
      <c r="F226" s="204"/>
      <c r="G226" s="193" t="s">
        <v>248</v>
      </c>
      <c r="H226" s="193" t="s">
        <v>0</v>
      </c>
      <c r="I226" s="193"/>
      <c r="J226" s="193"/>
      <c r="K226" s="193"/>
      <c r="L226" s="193"/>
      <c r="M226" s="193" t="s">
        <v>0</v>
      </c>
      <c r="N226" s="193"/>
      <c r="O226" s="193"/>
      <c r="P226" s="193"/>
      <c r="Q226" s="193"/>
      <c r="R226" s="193" t="s">
        <v>0</v>
      </c>
      <c r="S226" s="193"/>
      <c r="T226" s="193"/>
      <c r="U226" s="193"/>
      <c r="V226" s="193"/>
      <c r="W226" s="193" t="s">
        <v>0</v>
      </c>
      <c r="X226" s="193"/>
      <c r="Y226" s="193"/>
      <c r="Z226" s="193"/>
      <c r="AA226" s="193"/>
      <c r="AB226" s="193"/>
      <c r="AC226" s="193" t="s">
        <v>1</v>
      </c>
      <c r="AD226" s="193"/>
      <c r="AE226" s="193"/>
      <c r="AF226" s="193"/>
      <c r="AG226" s="194"/>
      <c r="AH226" s="194"/>
      <c r="AI226" s="194"/>
      <c r="AJ226" s="194" t="s">
        <v>3</v>
      </c>
      <c r="AK226" s="193"/>
      <c r="AL226" s="194"/>
      <c r="AM226" s="194"/>
      <c r="AN226" s="194"/>
      <c r="AO226" s="194" t="s">
        <v>3</v>
      </c>
      <c r="AP226" s="194"/>
      <c r="AQ226" s="194"/>
      <c r="AR226" s="194" t="s">
        <v>1</v>
      </c>
      <c r="AS226" s="194"/>
      <c r="AT226" s="194"/>
      <c r="AU226" s="194"/>
      <c r="AV226" s="162"/>
      <c r="AW226" s="162" t="s">
        <v>1</v>
      </c>
      <c r="AX226" s="162"/>
      <c r="AY226" s="162"/>
      <c r="AZ226" s="162"/>
      <c r="BA226" s="163"/>
      <c r="BB226" s="163" t="s">
        <v>1</v>
      </c>
      <c r="BC226" s="163"/>
      <c r="BD226" s="163"/>
      <c r="BE226" s="170"/>
      <c r="BF226" s="163"/>
      <c r="BG226" s="163" t="s">
        <v>1</v>
      </c>
      <c r="BH226" s="163"/>
      <c r="BI226" s="163"/>
      <c r="BJ226" s="171"/>
      <c r="BK226" s="163"/>
      <c r="BL226" s="163" t="s">
        <v>1</v>
      </c>
      <c r="BM226" s="163"/>
      <c r="BN226" s="163"/>
      <c r="BO226" s="172"/>
      <c r="BP226" s="163"/>
      <c r="BQ226" s="163" t="s">
        <v>1</v>
      </c>
      <c r="BR226" s="163"/>
      <c r="BS226" s="163"/>
      <c r="BT226" s="173"/>
      <c r="BU226" s="163"/>
      <c r="BV226" s="163" t="s">
        <v>1</v>
      </c>
      <c r="BW226" s="163"/>
      <c r="BX226" s="163"/>
      <c r="BZ226" s="163"/>
      <c r="CA226" s="163" t="s">
        <v>1</v>
      </c>
      <c r="CB226" s="163"/>
      <c r="CC226" s="163"/>
    </row>
    <row r="227" spans="1:82" s="91" customFormat="1" x14ac:dyDescent="0.2">
      <c r="A227" s="76">
        <f>A226+1</f>
        <v>195</v>
      </c>
      <c r="B227" s="188" t="s">
        <v>30</v>
      </c>
      <c r="C227" s="189" t="s">
        <v>34</v>
      </c>
      <c r="D227" s="190" t="s">
        <v>12</v>
      </c>
      <c r="E227" s="208"/>
      <c r="F227" s="209"/>
      <c r="G227" s="193" t="s">
        <v>249</v>
      </c>
      <c r="H227" s="193" t="s">
        <v>0</v>
      </c>
      <c r="I227" s="193"/>
      <c r="J227" s="193"/>
      <c r="K227" s="193"/>
      <c r="L227" s="193"/>
      <c r="M227" s="193" t="s">
        <v>0</v>
      </c>
      <c r="N227" s="193"/>
      <c r="O227" s="193"/>
      <c r="P227" s="193"/>
      <c r="Q227" s="193"/>
      <c r="R227" s="193" t="s">
        <v>0</v>
      </c>
      <c r="S227" s="193"/>
      <c r="T227" s="193"/>
      <c r="U227" s="193"/>
      <c r="V227" s="193"/>
      <c r="W227" s="193" t="s">
        <v>0</v>
      </c>
      <c r="X227" s="193"/>
      <c r="Y227" s="193"/>
      <c r="Z227" s="193"/>
      <c r="AA227" s="193"/>
      <c r="AB227" s="193" t="s">
        <v>0</v>
      </c>
      <c r="AC227" s="193"/>
      <c r="AD227" s="193"/>
      <c r="AE227" s="193"/>
      <c r="AF227" s="193"/>
      <c r="AG227" s="194"/>
      <c r="AH227" s="194" t="s">
        <v>1</v>
      </c>
      <c r="AI227" s="194"/>
      <c r="AJ227" s="194"/>
      <c r="AK227" s="193"/>
      <c r="AL227" s="194"/>
      <c r="AM227" s="194" t="s">
        <v>1</v>
      </c>
      <c r="AN227" s="194"/>
      <c r="AO227" s="194"/>
      <c r="AP227" s="194"/>
      <c r="AQ227" s="194"/>
      <c r="AR227" s="194" t="s">
        <v>1</v>
      </c>
      <c r="AS227" s="194"/>
      <c r="AT227" s="194"/>
      <c r="AU227" s="194"/>
      <c r="AV227" s="162"/>
      <c r="AW227" s="162" t="s">
        <v>1</v>
      </c>
      <c r="AX227" s="162"/>
      <c r="AY227" s="162"/>
      <c r="AZ227" s="162"/>
      <c r="BA227" s="163"/>
      <c r="BB227" s="163" t="s">
        <v>1</v>
      </c>
      <c r="BC227" s="163"/>
      <c r="BD227" s="163"/>
      <c r="BE227" s="170"/>
      <c r="BF227" s="163"/>
      <c r="BG227" s="163" t="s">
        <v>1</v>
      </c>
      <c r="BH227" s="163"/>
      <c r="BI227" s="163"/>
      <c r="BJ227" s="171"/>
      <c r="BK227" s="163"/>
      <c r="BL227" s="163" t="s">
        <v>1</v>
      </c>
      <c r="BM227" s="163"/>
      <c r="BN227" s="163"/>
      <c r="BO227" s="172"/>
      <c r="BP227" s="163"/>
      <c r="BQ227" s="163" t="s">
        <v>1</v>
      </c>
      <c r="BR227" s="163"/>
      <c r="BS227" s="163"/>
      <c r="BT227" s="173"/>
      <c r="BU227" s="163"/>
      <c r="BV227" s="163" t="s">
        <v>1</v>
      </c>
      <c r="BW227" s="163"/>
      <c r="BX227" s="163"/>
      <c r="BZ227" s="163"/>
      <c r="CA227" s="163" t="s">
        <v>1</v>
      </c>
      <c r="CB227" s="163"/>
      <c r="CC227" s="163"/>
    </row>
    <row r="228" spans="1:82" s="91" customFormat="1" x14ac:dyDescent="0.2">
      <c r="A228" s="76">
        <f t="shared" ref="A228:A234" si="11">A227+1</f>
        <v>196</v>
      </c>
      <c r="B228" s="188" t="s">
        <v>30</v>
      </c>
      <c r="C228" s="189" t="s">
        <v>34</v>
      </c>
      <c r="D228" s="190" t="s">
        <v>14</v>
      </c>
      <c r="E228" s="208"/>
      <c r="F228" s="209"/>
      <c r="G228" s="193" t="s">
        <v>250</v>
      </c>
      <c r="H228" s="193" t="s">
        <v>0</v>
      </c>
      <c r="I228" s="193"/>
      <c r="J228" s="193"/>
      <c r="K228" s="193"/>
      <c r="L228" s="193"/>
      <c r="M228" s="193" t="s">
        <v>0</v>
      </c>
      <c r="N228" s="193"/>
      <c r="O228" s="193"/>
      <c r="P228" s="193"/>
      <c r="Q228" s="193"/>
      <c r="R228" s="193" t="s">
        <v>0</v>
      </c>
      <c r="S228" s="193"/>
      <c r="T228" s="193"/>
      <c r="U228" s="193"/>
      <c r="V228" s="193"/>
      <c r="W228" s="193" t="s">
        <v>0</v>
      </c>
      <c r="X228" s="193"/>
      <c r="Y228" s="193"/>
      <c r="Z228" s="193"/>
      <c r="AA228" s="193"/>
      <c r="AB228" s="193"/>
      <c r="AC228" s="193" t="s">
        <v>1</v>
      </c>
      <c r="AD228" s="193"/>
      <c r="AE228" s="193"/>
      <c r="AF228" s="193"/>
      <c r="AG228" s="194"/>
      <c r="AH228" s="194"/>
      <c r="AI228" s="194"/>
      <c r="AJ228" s="194" t="s">
        <v>3</v>
      </c>
      <c r="AK228" s="193"/>
      <c r="AL228" s="194"/>
      <c r="AM228" s="194" t="s">
        <v>1</v>
      </c>
      <c r="AN228" s="194"/>
      <c r="AO228" s="194"/>
      <c r="AP228" s="194"/>
      <c r="AQ228" s="194"/>
      <c r="AR228" s="194" t="s">
        <v>1</v>
      </c>
      <c r="AS228" s="194"/>
      <c r="AT228" s="194"/>
      <c r="AU228" s="194"/>
      <c r="AV228" s="162"/>
      <c r="AW228" s="162" t="s">
        <v>1</v>
      </c>
      <c r="AX228" s="162"/>
      <c r="AY228" s="162"/>
      <c r="AZ228" s="162"/>
      <c r="BA228" s="163"/>
      <c r="BB228" s="163"/>
      <c r="BC228" s="163"/>
      <c r="BD228" s="163" t="s">
        <v>3</v>
      </c>
      <c r="BE228" s="170"/>
      <c r="BF228" s="163"/>
      <c r="BG228" s="163"/>
      <c r="BH228" s="163"/>
      <c r="BI228" s="163" t="s">
        <v>3</v>
      </c>
      <c r="BJ228" s="171"/>
      <c r="BK228" s="163"/>
      <c r="BL228" s="163" t="s">
        <v>1</v>
      </c>
      <c r="BM228" s="163"/>
      <c r="BN228" s="163"/>
      <c r="BO228" s="172"/>
      <c r="BP228" s="163"/>
      <c r="BQ228" s="163" t="s">
        <v>1</v>
      </c>
      <c r="BR228" s="163"/>
      <c r="BS228" s="163"/>
      <c r="BT228" s="173"/>
      <c r="BU228" s="163"/>
      <c r="BV228" s="163" t="s">
        <v>1</v>
      </c>
      <c r="BW228" s="163"/>
      <c r="BX228" s="163"/>
      <c r="BZ228" s="163"/>
      <c r="CA228" s="163" t="s">
        <v>1</v>
      </c>
      <c r="CB228" s="163"/>
      <c r="CC228" s="163"/>
    </row>
    <row r="229" spans="1:82" s="91" customFormat="1" x14ac:dyDescent="0.2">
      <c r="A229" s="76">
        <f t="shared" si="11"/>
        <v>197</v>
      </c>
      <c r="B229" s="188" t="s">
        <v>30</v>
      </c>
      <c r="C229" s="189" t="s">
        <v>34</v>
      </c>
      <c r="D229" s="190" t="s">
        <v>16</v>
      </c>
      <c r="E229" s="208"/>
      <c r="F229" s="209"/>
      <c r="G229" s="193" t="s">
        <v>251</v>
      </c>
      <c r="H229" s="193" t="s">
        <v>0</v>
      </c>
      <c r="I229" s="193"/>
      <c r="J229" s="193"/>
      <c r="K229" s="193"/>
      <c r="L229" s="193"/>
      <c r="M229" s="193" t="s">
        <v>0</v>
      </c>
      <c r="N229" s="193"/>
      <c r="O229" s="193"/>
      <c r="P229" s="193"/>
      <c r="Q229" s="193"/>
      <c r="R229" s="193" t="s">
        <v>0</v>
      </c>
      <c r="S229" s="193"/>
      <c r="T229" s="193"/>
      <c r="U229" s="193"/>
      <c r="V229" s="193"/>
      <c r="W229" s="193" t="s">
        <v>0</v>
      </c>
      <c r="X229" s="193"/>
      <c r="Y229" s="193"/>
      <c r="Z229" s="193"/>
      <c r="AA229" s="193"/>
      <c r="AB229" s="193" t="s">
        <v>0</v>
      </c>
      <c r="AC229" s="193"/>
      <c r="AD229" s="193"/>
      <c r="AE229" s="193"/>
      <c r="AF229" s="193"/>
      <c r="AG229" s="194" t="s">
        <v>0</v>
      </c>
      <c r="AH229" s="194"/>
      <c r="AI229" s="194"/>
      <c r="AJ229" s="194"/>
      <c r="AK229" s="193"/>
      <c r="AL229" s="194" t="s">
        <v>0</v>
      </c>
      <c r="AM229" s="194"/>
      <c r="AN229" s="194"/>
      <c r="AO229" s="194"/>
      <c r="AP229" s="194"/>
      <c r="AQ229" s="194" t="s">
        <v>0</v>
      </c>
      <c r="AR229" s="194"/>
      <c r="AS229" s="194"/>
      <c r="AT229" s="194"/>
      <c r="AU229" s="194"/>
      <c r="AV229" s="162" t="s">
        <v>0</v>
      </c>
      <c r="AW229" s="162"/>
      <c r="AX229" s="162"/>
      <c r="AY229" s="162"/>
      <c r="AZ229" s="162"/>
      <c r="BA229" s="163"/>
      <c r="BB229" s="163" t="s">
        <v>1</v>
      </c>
      <c r="BC229" s="163"/>
      <c r="BD229" s="163"/>
      <c r="BE229" s="170"/>
      <c r="BF229" s="163"/>
      <c r="BG229" s="163" t="s">
        <v>1</v>
      </c>
      <c r="BH229" s="163"/>
      <c r="BI229" s="163"/>
      <c r="BJ229" s="171"/>
      <c r="BK229" s="163"/>
      <c r="BL229" s="163" t="s">
        <v>1</v>
      </c>
      <c r="BM229" s="163"/>
      <c r="BN229" s="163"/>
      <c r="BO229" s="172"/>
      <c r="BP229" s="163"/>
      <c r="BQ229" s="163"/>
      <c r="BR229" s="163"/>
      <c r="BS229" s="163" t="s">
        <v>3</v>
      </c>
      <c r="BT229" s="173"/>
      <c r="BU229" s="163"/>
      <c r="BV229" s="163" t="s">
        <v>1</v>
      </c>
      <c r="BW229" s="163"/>
      <c r="BX229" s="163"/>
      <c r="BZ229" s="163"/>
      <c r="CA229" s="163" t="s">
        <v>1</v>
      </c>
      <c r="CB229" s="163"/>
      <c r="CC229" s="163"/>
    </row>
    <row r="230" spans="1:82" s="91" customFormat="1" x14ac:dyDescent="0.2">
      <c r="A230" s="76">
        <f t="shared" si="11"/>
        <v>198</v>
      </c>
      <c r="B230" s="188" t="s">
        <v>30</v>
      </c>
      <c r="C230" s="189" t="s">
        <v>34</v>
      </c>
      <c r="D230" s="190" t="s">
        <v>18</v>
      </c>
      <c r="E230" s="208"/>
      <c r="F230" s="209"/>
      <c r="G230" s="193" t="s">
        <v>252</v>
      </c>
      <c r="H230" s="193" t="s">
        <v>0</v>
      </c>
      <c r="I230" s="193"/>
      <c r="J230" s="193"/>
      <c r="K230" s="193"/>
      <c r="L230" s="193"/>
      <c r="M230" s="193" t="s">
        <v>0</v>
      </c>
      <c r="N230" s="193"/>
      <c r="O230" s="193"/>
      <c r="P230" s="193"/>
      <c r="Q230" s="193"/>
      <c r="R230" s="193" t="s">
        <v>0</v>
      </c>
      <c r="S230" s="193"/>
      <c r="T230" s="193"/>
      <c r="U230" s="193"/>
      <c r="V230" s="193"/>
      <c r="W230" s="193" t="s">
        <v>0</v>
      </c>
      <c r="X230" s="193"/>
      <c r="Y230" s="193"/>
      <c r="Z230" s="193"/>
      <c r="AA230" s="193"/>
      <c r="AB230" s="193" t="s">
        <v>0</v>
      </c>
      <c r="AC230" s="193"/>
      <c r="AD230" s="193"/>
      <c r="AE230" s="193"/>
      <c r="AF230" s="193"/>
      <c r="AG230" s="194" t="s">
        <v>0</v>
      </c>
      <c r="AH230" s="194"/>
      <c r="AI230" s="194"/>
      <c r="AJ230" s="194"/>
      <c r="AK230" s="193"/>
      <c r="AL230" s="194" t="s">
        <v>0</v>
      </c>
      <c r="AM230" s="194"/>
      <c r="AN230" s="194"/>
      <c r="AO230" s="194"/>
      <c r="AP230" s="194"/>
      <c r="AQ230" s="194" t="s">
        <v>0</v>
      </c>
      <c r="AR230" s="194"/>
      <c r="AS230" s="194"/>
      <c r="AT230" s="194"/>
      <c r="AU230" s="194"/>
      <c r="AV230" s="162" t="s">
        <v>0</v>
      </c>
      <c r="AW230" s="162"/>
      <c r="AX230" s="162"/>
      <c r="AY230" s="162"/>
      <c r="AZ230" s="162"/>
      <c r="BA230" s="163" t="s">
        <v>0</v>
      </c>
      <c r="BB230" s="163"/>
      <c r="BC230" s="163"/>
      <c r="BD230" s="163"/>
      <c r="BE230" s="170"/>
      <c r="BF230" s="163" t="s">
        <v>0</v>
      </c>
      <c r="BG230" s="163"/>
      <c r="BH230" s="163"/>
      <c r="BI230" s="163"/>
      <c r="BJ230" s="171"/>
      <c r="BK230" s="163" t="s">
        <v>0</v>
      </c>
      <c r="BL230" s="163"/>
      <c r="BM230" s="163"/>
      <c r="BN230" s="163"/>
      <c r="BO230" s="172"/>
      <c r="BP230" s="163"/>
      <c r="BQ230" s="163" t="s">
        <v>1</v>
      </c>
      <c r="BR230" s="163"/>
      <c r="BS230" s="163"/>
      <c r="BT230" s="173"/>
      <c r="BU230" s="163"/>
      <c r="BV230" s="163" t="s">
        <v>1</v>
      </c>
      <c r="BW230" s="163"/>
      <c r="BX230" s="163"/>
      <c r="BZ230" s="163"/>
      <c r="CA230" s="163" t="s">
        <v>1</v>
      </c>
      <c r="CB230" s="163"/>
      <c r="CC230" s="163"/>
    </row>
    <row r="231" spans="1:82" s="91" customFormat="1" x14ac:dyDescent="0.2">
      <c r="A231" s="76">
        <f t="shared" si="11"/>
        <v>199</v>
      </c>
      <c r="B231" s="188" t="s">
        <v>30</v>
      </c>
      <c r="C231" s="189" t="s">
        <v>34</v>
      </c>
      <c r="D231" s="190" t="s">
        <v>20</v>
      </c>
      <c r="E231" s="208"/>
      <c r="F231" s="209"/>
      <c r="G231" s="193" t="s">
        <v>253</v>
      </c>
      <c r="H231" s="193" t="s">
        <v>0</v>
      </c>
      <c r="I231" s="193"/>
      <c r="J231" s="193" t="s">
        <v>657</v>
      </c>
      <c r="K231" s="193"/>
      <c r="L231" s="193"/>
      <c r="M231" s="193" t="s">
        <v>0</v>
      </c>
      <c r="N231" s="193"/>
      <c r="O231" s="193"/>
      <c r="P231" s="193"/>
      <c r="Q231" s="193"/>
      <c r="R231" s="193" t="s">
        <v>0</v>
      </c>
      <c r="S231" s="193"/>
      <c r="T231" s="193"/>
      <c r="U231" s="193"/>
      <c r="V231" s="193"/>
      <c r="W231" s="193" t="s">
        <v>0</v>
      </c>
      <c r="X231" s="193"/>
      <c r="Y231" s="193"/>
      <c r="Z231" s="193"/>
      <c r="AA231" s="193"/>
      <c r="AB231" s="193" t="s">
        <v>0</v>
      </c>
      <c r="AC231" s="193"/>
      <c r="AD231" s="193"/>
      <c r="AE231" s="193"/>
      <c r="AF231" s="193"/>
      <c r="AG231" s="194" t="s">
        <v>0</v>
      </c>
      <c r="AH231" s="194"/>
      <c r="AI231" s="194"/>
      <c r="AJ231" s="194"/>
      <c r="AK231" s="193"/>
      <c r="AL231" s="194" t="s">
        <v>0</v>
      </c>
      <c r="AM231" s="194"/>
      <c r="AN231" s="194"/>
      <c r="AO231" s="194"/>
      <c r="AP231" s="194"/>
      <c r="AQ231" s="194"/>
      <c r="AR231" s="194" t="s">
        <v>1</v>
      </c>
      <c r="AS231" s="194"/>
      <c r="AT231" s="194"/>
      <c r="AU231" s="194"/>
      <c r="AV231" s="162"/>
      <c r="AW231" s="162" t="s">
        <v>1</v>
      </c>
      <c r="AX231" s="162"/>
      <c r="AY231" s="162"/>
      <c r="AZ231" s="162"/>
      <c r="BA231" s="163"/>
      <c r="BB231" s="163"/>
      <c r="BC231" s="163"/>
      <c r="BD231" s="163" t="s">
        <v>3</v>
      </c>
      <c r="BE231" s="170"/>
      <c r="BF231" s="163"/>
      <c r="BG231" s="163" t="s">
        <v>1</v>
      </c>
      <c r="BH231" s="163"/>
      <c r="BI231" s="163"/>
      <c r="BJ231" s="171"/>
      <c r="BK231" s="163"/>
      <c r="BL231" s="163" t="s">
        <v>1</v>
      </c>
      <c r="BM231" s="163"/>
      <c r="BN231" s="163"/>
      <c r="BO231" s="172"/>
      <c r="BP231" s="163"/>
      <c r="BQ231" s="163" t="s">
        <v>1</v>
      </c>
      <c r="BR231" s="163"/>
      <c r="BS231" s="163"/>
      <c r="BT231" s="173"/>
      <c r="BU231" s="163"/>
      <c r="BV231" s="163" t="s">
        <v>1</v>
      </c>
      <c r="BW231" s="163"/>
      <c r="BX231" s="163"/>
      <c r="BZ231" s="163"/>
      <c r="CA231" s="163" t="s">
        <v>1</v>
      </c>
      <c r="CB231" s="163"/>
      <c r="CC231" s="163"/>
    </row>
    <row r="232" spans="1:82" s="91" customFormat="1" x14ac:dyDescent="0.2">
      <c r="A232" s="76">
        <f t="shared" si="11"/>
        <v>200</v>
      </c>
      <c r="B232" s="188" t="s">
        <v>30</v>
      </c>
      <c r="C232" s="189" t="s">
        <v>34</v>
      </c>
      <c r="D232" s="190" t="s">
        <v>22</v>
      </c>
      <c r="E232" s="208"/>
      <c r="F232" s="209"/>
      <c r="G232" s="193" t="s">
        <v>254</v>
      </c>
      <c r="H232" s="193" t="s">
        <v>0</v>
      </c>
      <c r="I232" s="193"/>
      <c r="J232" s="193"/>
      <c r="K232" s="193"/>
      <c r="L232" s="193"/>
      <c r="M232" s="193" t="s">
        <v>0</v>
      </c>
      <c r="N232" s="193"/>
      <c r="O232" s="193"/>
      <c r="P232" s="193"/>
      <c r="Q232" s="193"/>
      <c r="R232" s="193" t="s">
        <v>0</v>
      </c>
      <c r="S232" s="193"/>
      <c r="T232" s="193"/>
      <c r="U232" s="193"/>
      <c r="V232" s="193"/>
      <c r="W232" s="193" t="s">
        <v>0</v>
      </c>
      <c r="X232" s="193"/>
      <c r="Y232" s="193"/>
      <c r="Z232" s="193"/>
      <c r="AA232" s="193"/>
      <c r="AB232" s="193" t="s">
        <v>0</v>
      </c>
      <c r="AC232" s="193"/>
      <c r="AD232" s="193"/>
      <c r="AE232" s="193"/>
      <c r="AF232" s="193"/>
      <c r="AG232" s="194" t="s">
        <v>0</v>
      </c>
      <c r="AH232" s="194"/>
      <c r="AI232" s="194"/>
      <c r="AJ232" s="194"/>
      <c r="AK232" s="193"/>
      <c r="AL232" s="194" t="s">
        <v>0</v>
      </c>
      <c r="AM232" s="194"/>
      <c r="AN232" s="194"/>
      <c r="AO232" s="194"/>
      <c r="AP232" s="194"/>
      <c r="AQ232" s="194" t="s">
        <v>0</v>
      </c>
      <c r="AR232" s="194"/>
      <c r="AS232" s="194"/>
      <c r="AT232" s="194"/>
      <c r="AU232" s="194"/>
      <c r="AV232" s="162" t="s">
        <v>0</v>
      </c>
      <c r="AW232" s="162"/>
      <c r="AX232" s="162"/>
      <c r="AY232" s="162"/>
      <c r="AZ232" s="162"/>
      <c r="BA232" s="163" t="s">
        <v>0</v>
      </c>
      <c r="BB232" s="163"/>
      <c r="BC232" s="163"/>
      <c r="BD232" s="163"/>
      <c r="BE232" s="170"/>
      <c r="BF232" s="163" t="s">
        <v>0</v>
      </c>
      <c r="BG232" s="163"/>
      <c r="BH232" s="163"/>
      <c r="BI232" s="163"/>
      <c r="BJ232" s="171"/>
      <c r="BK232" s="163" t="s">
        <v>0</v>
      </c>
      <c r="BL232" s="163"/>
      <c r="BM232" s="163"/>
      <c r="BN232" s="163"/>
      <c r="BO232" s="172"/>
      <c r="BP232" s="163" t="s">
        <v>0</v>
      </c>
      <c r="BQ232" s="163"/>
      <c r="BR232" s="163"/>
      <c r="BS232" s="163"/>
      <c r="BT232" s="173"/>
      <c r="BU232" s="163"/>
      <c r="BV232" s="163" t="s">
        <v>1</v>
      </c>
      <c r="BW232" s="163"/>
      <c r="BX232" s="163"/>
      <c r="BZ232" s="163"/>
      <c r="CA232" s="163" t="s">
        <v>1</v>
      </c>
      <c r="CB232" s="163"/>
      <c r="CC232" s="163"/>
    </row>
    <row r="233" spans="1:82" s="91" customFormat="1" x14ac:dyDescent="0.2">
      <c r="A233" s="76">
        <f t="shared" si="11"/>
        <v>201</v>
      </c>
      <c r="B233" s="188" t="s">
        <v>30</v>
      </c>
      <c r="C233" s="189" t="s">
        <v>34</v>
      </c>
      <c r="D233" s="190" t="s">
        <v>24</v>
      </c>
      <c r="E233" s="208"/>
      <c r="F233" s="209"/>
      <c r="G233" s="193" t="s">
        <v>255</v>
      </c>
      <c r="H233" s="193" t="s">
        <v>0</v>
      </c>
      <c r="I233" s="193"/>
      <c r="J233" s="193"/>
      <c r="K233" s="193"/>
      <c r="L233" s="193"/>
      <c r="M233" s="193" t="s">
        <v>0</v>
      </c>
      <c r="N233" s="193"/>
      <c r="O233" s="193"/>
      <c r="P233" s="193"/>
      <c r="Q233" s="193"/>
      <c r="R233" s="193" t="s">
        <v>0</v>
      </c>
      <c r="S233" s="193"/>
      <c r="T233" s="193"/>
      <c r="U233" s="193"/>
      <c r="V233" s="193"/>
      <c r="W233" s="193"/>
      <c r="X233" s="193" t="s">
        <v>1</v>
      </c>
      <c r="Y233" s="193"/>
      <c r="Z233" s="193"/>
      <c r="AA233" s="193"/>
      <c r="AB233" s="193"/>
      <c r="AC233" s="193" t="s">
        <v>1</v>
      </c>
      <c r="AD233" s="193"/>
      <c r="AE233" s="193"/>
      <c r="AF233" s="193"/>
      <c r="AG233" s="194"/>
      <c r="AH233" s="194" t="s">
        <v>1</v>
      </c>
      <c r="AI233" s="194"/>
      <c r="AJ233" s="194"/>
      <c r="AK233" s="193"/>
      <c r="AL233" s="194"/>
      <c r="AM233" s="194" t="s">
        <v>1</v>
      </c>
      <c r="AN233" s="194"/>
      <c r="AO233" s="194"/>
      <c r="AP233" s="194"/>
      <c r="AQ233" s="194"/>
      <c r="AR233" s="194" t="s">
        <v>1</v>
      </c>
      <c r="AS233" s="194"/>
      <c r="AT233" s="194"/>
      <c r="AU233" s="194"/>
      <c r="AV233" s="162"/>
      <c r="AW233" s="162" t="s">
        <v>1</v>
      </c>
      <c r="AX233" s="162"/>
      <c r="AY233" s="162"/>
      <c r="AZ233" s="162"/>
      <c r="BA233" s="163"/>
      <c r="BB233" s="163" t="s">
        <v>1</v>
      </c>
      <c r="BC233" s="163"/>
      <c r="BD233" s="163"/>
      <c r="BE233" s="170"/>
      <c r="BF233" s="163"/>
      <c r="BG233" s="163" t="s">
        <v>1</v>
      </c>
      <c r="BH233" s="163"/>
      <c r="BI233" s="163"/>
      <c r="BJ233" s="171"/>
      <c r="BK233" s="163"/>
      <c r="BL233" s="163" t="s">
        <v>1</v>
      </c>
      <c r="BM233" s="163"/>
      <c r="BN233" s="163"/>
      <c r="BO233" s="172"/>
      <c r="BP233" s="163"/>
      <c r="BQ233" s="163"/>
      <c r="BR233" s="163"/>
      <c r="BS233" s="163"/>
      <c r="BT233" s="173"/>
      <c r="BU233" s="163"/>
      <c r="BV233" s="163"/>
      <c r="BW233" s="163"/>
      <c r="BX233" s="163"/>
      <c r="BZ233" s="163"/>
      <c r="CA233" s="163"/>
      <c r="CB233" s="163"/>
      <c r="CC233" s="163"/>
    </row>
    <row r="234" spans="1:82" s="91" customFormat="1" x14ac:dyDescent="0.2">
      <c r="A234" s="76">
        <f t="shared" si="11"/>
        <v>202</v>
      </c>
      <c r="B234" s="188" t="s">
        <v>30</v>
      </c>
      <c r="C234" s="189" t="s">
        <v>34</v>
      </c>
      <c r="D234" s="190" t="s">
        <v>26</v>
      </c>
      <c r="E234" s="208"/>
      <c r="F234" s="209"/>
      <c r="G234" s="193" t="s">
        <v>647</v>
      </c>
      <c r="H234" s="193" t="s">
        <v>0</v>
      </c>
      <c r="I234" s="193"/>
      <c r="J234" s="193"/>
      <c r="K234" s="193"/>
      <c r="L234" s="193"/>
      <c r="M234" s="193" t="s">
        <v>0</v>
      </c>
      <c r="N234" s="193"/>
      <c r="O234" s="193"/>
      <c r="P234" s="193"/>
      <c r="Q234" s="193"/>
      <c r="R234" s="193" t="s">
        <v>0</v>
      </c>
      <c r="S234" s="193"/>
      <c r="T234" s="193"/>
      <c r="U234" s="193"/>
      <c r="V234" s="193"/>
      <c r="W234" s="193" t="s">
        <v>0</v>
      </c>
      <c r="X234" s="193"/>
      <c r="Y234" s="193"/>
      <c r="Z234" s="193"/>
      <c r="AA234" s="193"/>
      <c r="AB234" s="193" t="s">
        <v>0</v>
      </c>
      <c r="AC234" s="193"/>
      <c r="AD234" s="193"/>
      <c r="AE234" s="193"/>
      <c r="AF234" s="193"/>
      <c r="AG234" s="194"/>
      <c r="AH234" s="194" t="s">
        <v>1</v>
      </c>
      <c r="AI234" s="194"/>
      <c r="AJ234" s="194"/>
      <c r="AK234" s="193"/>
      <c r="AL234" s="194"/>
      <c r="AM234" s="194" t="s">
        <v>1</v>
      </c>
      <c r="AN234" s="194"/>
      <c r="AO234" s="194"/>
      <c r="AP234" s="194"/>
      <c r="AQ234" s="194" t="s">
        <v>0</v>
      </c>
      <c r="AR234" s="194"/>
      <c r="AS234" s="194"/>
      <c r="AT234" s="194"/>
      <c r="AU234" s="194"/>
      <c r="AV234" s="162" t="s">
        <v>0</v>
      </c>
      <c r="AW234" s="162"/>
      <c r="AX234" s="162"/>
      <c r="AY234" s="162"/>
      <c r="AZ234" s="162"/>
      <c r="BA234" s="163" t="s">
        <v>0</v>
      </c>
      <c r="BB234" s="163"/>
      <c r="BC234" s="163"/>
      <c r="BD234" s="163"/>
      <c r="BE234" s="170"/>
      <c r="BF234" s="163"/>
      <c r="BG234" s="163" t="s">
        <v>1</v>
      </c>
      <c r="BH234" s="163"/>
      <c r="BI234" s="163"/>
      <c r="BJ234" s="171"/>
      <c r="BK234" s="163"/>
      <c r="BL234" s="163"/>
      <c r="BM234" s="163"/>
      <c r="BN234" s="163"/>
      <c r="BO234" s="172"/>
      <c r="BP234" s="163"/>
      <c r="BQ234" s="163"/>
      <c r="BR234" s="163"/>
      <c r="BS234" s="163"/>
      <c r="BT234" s="173"/>
      <c r="BU234" s="163"/>
      <c r="BV234" s="163"/>
      <c r="BW234" s="163"/>
      <c r="BX234" s="163"/>
      <c r="BZ234" s="163"/>
      <c r="CA234" s="163"/>
      <c r="CB234" s="163"/>
      <c r="CC234" s="163"/>
    </row>
    <row r="235" spans="1:82" s="59" customFormat="1" x14ac:dyDescent="0.25">
      <c r="B235" s="195"/>
      <c r="C235" s="205"/>
      <c r="D235" s="197"/>
      <c r="E235" s="198"/>
      <c r="F235" s="199"/>
      <c r="G235" s="200"/>
      <c r="H235" s="200"/>
      <c r="I235" s="200"/>
      <c r="J235" s="200"/>
      <c r="K235" s="200"/>
      <c r="L235" s="200"/>
      <c r="M235" s="200"/>
      <c r="N235" s="200"/>
      <c r="O235" s="200"/>
      <c r="P235" s="200"/>
      <c r="Q235" s="200"/>
      <c r="R235" s="200"/>
      <c r="S235" s="200"/>
      <c r="T235" s="200"/>
      <c r="U235" s="200"/>
      <c r="V235" s="200"/>
      <c r="W235" s="200"/>
      <c r="X235" s="200"/>
      <c r="Y235" s="200"/>
      <c r="Z235" s="200"/>
      <c r="AA235" s="200"/>
      <c r="AB235" s="200"/>
      <c r="AC235" s="200"/>
      <c r="AD235" s="200"/>
      <c r="AE235" s="200"/>
      <c r="AF235" s="200"/>
      <c r="AG235" s="197"/>
      <c r="AH235" s="197"/>
      <c r="AI235" s="197"/>
      <c r="AJ235" s="197"/>
      <c r="AK235" s="200"/>
      <c r="AL235" s="197"/>
      <c r="AM235" s="197"/>
      <c r="AN235" s="197"/>
      <c r="AO235" s="197"/>
      <c r="AP235" s="197"/>
      <c r="AQ235" s="197"/>
      <c r="AR235" s="197"/>
      <c r="AS235" s="197"/>
      <c r="AT235" s="197"/>
      <c r="AU235" s="197"/>
      <c r="AV235" s="73"/>
      <c r="AW235" s="73"/>
      <c r="AX235" s="73"/>
      <c r="AY235" s="73"/>
      <c r="AZ235" s="164"/>
      <c r="BA235" s="73"/>
      <c r="BB235" s="73"/>
      <c r="BC235" s="73"/>
      <c r="BD235" s="73"/>
      <c r="BE235" s="164"/>
      <c r="BF235" s="73"/>
      <c r="BG235" s="73"/>
      <c r="BH235" s="73"/>
      <c r="BI235" s="73"/>
      <c r="BJ235" s="165"/>
      <c r="BK235" s="75"/>
      <c r="BL235" s="75"/>
      <c r="BM235" s="75"/>
      <c r="BN235" s="75"/>
      <c r="BO235" s="166"/>
      <c r="BP235" s="75"/>
      <c r="BQ235" s="75"/>
      <c r="BR235" s="75"/>
      <c r="BS235" s="75"/>
      <c r="BT235" s="167"/>
      <c r="BU235" s="75"/>
      <c r="BV235" s="75"/>
      <c r="BW235" s="75"/>
      <c r="BX235" s="75"/>
      <c r="BZ235" s="75"/>
      <c r="CA235" s="75"/>
      <c r="CB235" s="75"/>
      <c r="CC235" s="75"/>
    </row>
    <row r="236" spans="1:82" s="59" customFormat="1" x14ac:dyDescent="0.25">
      <c r="B236" s="195" t="s">
        <v>32</v>
      </c>
      <c r="C236" s="196" t="s">
        <v>36</v>
      </c>
      <c r="D236" s="197"/>
      <c r="E236" s="206"/>
      <c r="F236" s="199" t="s">
        <v>257</v>
      </c>
      <c r="G236" s="207"/>
      <c r="H236" s="201">
        <f>COUNTIF(H237:H272,"WTP")</f>
        <v>36</v>
      </c>
      <c r="I236" s="201">
        <f>COUNTIF(I237:I272,"WDP")</f>
        <v>0</v>
      </c>
      <c r="J236" s="201">
        <f>COUNTIF(J237:J272,"TW")</f>
        <v>0</v>
      </c>
      <c r="K236" s="201">
        <f>COUNTIF(K237:K272,"TMP")</f>
        <v>0</v>
      </c>
      <c r="L236" s="197">
        <f>SUM(H236:K236)</f>
        <v>36</v>
      </c>
      <c r="M236" s="201">
        <f>COUNTIF(M237:M272,"WTP")</f>
        <v>35</v>
      </c>
      <c r="N236" s="201">
        <f>COUNTIF(N237:N272,"WDP")</f>
        <v>1</v>
      </c>
      <c r="O236" s="201">
        <f>COUNTIF(O237:O272,"TW")</f>
        <v>0</v>
      </c>
      <c r="P236" s="201">
        <f>COUNTIF(P237:P272,"TMP")</f>
        <v>0</v>
      </c>
      <c r="Q236" s="197">
        <f>SUM(M236:P236)</f>
        <v>36</v>
      </c>
      <c r="R236" s="201">
        <f>COUNTIF(R237:R272,"WTP")</f>
        <v>33</v>
      </c>
      <c r="S236" s="201">
        <f>COUNTIF(S237:S272,"WDP")</f>
        <v>3</v>
      </c>
      <c r="T236" s="201">
        <f>COUNTIF(T237:T272,"TW")</f>
        <v>0</v>
      </c>
      <c r="U236" s="201">
        <f>COUNTIF(U237:U272,"TMP")</f>
        <v>0</v>
      </c>
      <c r="V236" s="197">
        <f>SUM(R236:U236)</f>
        <v>36</v>
      </c>
      <c r="W236" s="201">
        <f>COUNTIF(W237:W272,"WTP")</f>
        <v>31</v>
      </c>
      <c r="X236" s="201">
        <f>COUNTIF(X237:X272,"WDP")</f>
        <v>5</v>
      </c>
      <c r="Y236" s="201">
        <f>COUNTIF(Y237:Y272,"TW")</f>
        <v>0</v>
      </c>
      <c r="Z236" s="201">
        <f>COUNTIF(Z237:Z272,"TMP")</f>
        <v>0</v>
      </c>
      <c r="AA236" s="197">
        <f>SUM(W236:Z236)</f>
        <v>36</v>
      </c>
      <c r="AB236" s="201">
        <f>COUNTIF(AB237:AB272,"WTP")</f>
        <v>21</v>
      </c>
      <c r="AC236" s="201">
        <f>COUNTIF(AC237:AC272,"WDP")</f>
        <v>15</v>
      </c>
      <c r="AD236" s="201">
        <f>COUNTIF(AD237:AD272,"TW")</f>
        <v>0</v>
      </c>
      <c r="AE236" s="201">
        <f>COUNTIF(AE237:AE272,"TMP")</f>
        <v>0</v>
      </c>
      <c r="AF236" s="197">
        <f>SUM(AB236:AE236)</f>
        <v>36</v>
      </c>
      <c r="AG236" s="201">
        <f>COUNTIF(AG237:AG272,"WTP")</f>
        <v>12</v>
      </c>
      <c r="AH236" s="201">
        <f>COUNTIF(AH237:AH272,"WDP")</f>
        <v>24</v>
      </c>
      <c r="AI236" s="201">
        <f>COUNTIF(AI237:AI272,"TW")</f>
        <v>0</v>
      </c>
      <c r="AJ236" s="201">
        <f>COUNTIF(AJ237:AJ272,"TMP")</f>
        <v>0</v>
      </c>
      <c r="AK236" s="197">
        <f>SUM(AG236:AJ236)</f>
        <v>36</v>
      </c>
      <c r="AL236" s="201">
        <f>COUNTIF(AL237:AL272,"WTP")</f>
        <v>11</v>
      </c>
      <c r="AM236" s="201">
        <f>COUNTIF(AM237:AM272,"WDP")</f>
        <v>25</v>
      </c>
      <c r="AN236" s="201">
        <f>COUNTIF(AN237:AN272,"TW")</f>
        <v>0</v>
      </c>
      <c r="AO236" s="201">
        <f>COUNTIF(AO237:AO272,"TMP")</f>
        <v>0</v>
      </c>
      <c r="AP236" s="197">
        <f>SUM(AL236:AO236)</f>
        <v>36</v>
      </c>
      <c r="AQ236" s="201">
        <f>COUNTIF(AQ237:AQ272,"WTP")</f>
        <v>11</v>
      </c>
      <c r="AR236" s="201">
        <f>COUNTIF(AR237:AR272,"WDP")</f>
        <v>25</v>
      </c>
      <c r="AS236" s="201">
        <f>COUNTIF(AS237:AS272,"TW")</f>
        <v>0</v>
      </c>
      <c r="AT236" s="201">
        <f>COUNTIF(AT237:AT272,"TMP")</f>
        <v>0</v>
      </c>
      <c r="AU236" s="202">
        <f>SUM(AQ236:AT236)</f>
        <v>36</v>
      </c>
      <c r="AV236" s="73">
        <f>COUNTIF(AV237:AV272,"WTP")</f>
        <v>8</v>
      </c>
      <c r="AW236" s="73">
        <f>COUNTIF(AW237:AW272,"WDP")</f>
        <v>28</v>
      </c>
      <c r="AX236" s="73">
        <f>COUNTIF(AX237:AX272,"TW")</f>
        <v>0</v>
      </c>
      <c r="AY236" s="73">
        <f>COUNTIF(AY237:AY272,"TMP")</f>
        <v>0</v>
      </c>
      <c r="AZ236" s="74">
        <f>SUM(AV236:AY236)</f>
        <v>36</v>
      </c>
      <c r="BA236" s="73">
        <f>COUNTIF(BA237:BA272,"WTP")</f>
        <v>2</v>
      </c>
      <c r="BB236" s="73">
        <f>COUNTIF(BB237:BB272,"WDP")</f>
        <v>33</v>
      </c>
      <c r="BC236" s="73">
        <f>COUNTIF(BC237:BC272,"TW")</f>
        <v>0</v>
      </c>
      <c r="BD236" s="73">
        <f>COUNTIF(BD237:BD272,"TMP")</f>
        <v>1</v>
      </c>
      <c r="BE236" s="74">
        <f>SUM(BA236:BD236)</f>
        <v>36</v>
      </c>
      <c r="BF236" s="73">
        <f>COUNTIF(BF237:BF272,"WTP")</f>
        <v>0</v>
      </c>
      <c r="BG236" s="73">
        <f>COUNTIF(BG237:BG272,"WDP")</f>
        <v>36</v>
      </c>
      <c r="BH236" s="73">
        <f>COUNTIF(BH237:BH272,"TW")</f>
        <v>0</v>
      </c>
      <c r="BI236" s="73">
        <f>COUNTIF(BI237:BI272,"TMP")</f>
        <v>0</v>
      </c>
      <c r="BJ236" s="152">
        <f>SUM(BF236:BI236)</f>
        <v>36</v>
      </c>
      <c r="BK236" s="75">
        <f>COUNTIF(BK237:BK272,"WTP")</f>
        <v>0</v>
      </c>
      <c r="BL236" s="75">
        <f>COUNTIF(BL237:BL272,"WDP")</f>
        <v>34</v>
      </c>
      <c r="BM236" s="75">
        <f>COUNTIF(BM237:BM272,"TW")</f>
        <v>0</v>
      </c>
      <c r="BN236" s="75">
        <f>COUNTIF(BN237:BN272,"TMP")</f>
        <v>2</v>
      </c>
      <c r="BO236" s="153">
        <f>SUM(BK236:BN236)</f>
        <v>36</v>
      </c>
      <c r="BP236" s="75">
        <f>COUNTIF(BP237:BP272,"WTP")</f>
        <v>0</v>
      </c>
      <c r="BQ236" s="75">
        <f>COUNTIF(BQ237:BQ272,"WDP")</f>
        <v>32</v>
      </c>
      <c r="BR236" s="75">
        <f>COUNTIF(BR237:BR272,"TW")</f>
        <v>0</v>
      </c>
      <c r="BS236" s="75">
        <f>COUNTIF(BS237:BS272,"TMP")</f>
        <v>4</v>
      </c>
      <c r="BT236" s="154">
        <f>SUM(BP236:BS236)</f>
        <v>36</v>
      </c>
      <c r="BU236" s="75">
        <f>COUNTIF(BU237:BU272,"WTP")</f>
        <v>0</v>
      </c>
      <c r="BV236" s="75">
        <f>COUNTIF(BV237:BV272,"WDP")</f>
        <v>35</v>
      </c>
      <c r="BW236" s="75">
        <f>COUNTIF(BW237:BW272,"TW")</f>
        <v>1</v>
      </c>
      <c r="BX236" s="75">
        <f>COUNTIF(BX237:BX272,"TMP")</f>
        <v>0</v>
      </c>
      <c r="BY236" s="155">
        <f>SUM(BU236:BX236)</f>
        <v>36</v>
      </c>
      <c r="BZ236" s="75">
        <f>COUNTIF(BZ237:BZ272,"WTP")</f>
        <v>1</v>
      </c>
      <c r="CA236" s="75">
        <f>COUNTIF(CA237:CA272,"WDP")</f>
        <v>35</v>
      </c>
      <c r="CB236" s="75">
        <f>COUNTIF(CB237:CB272,"TW")</f>
        <v>0</v>
      </c>
      <c r="CC236" s="75">
        <f>COUNTIF(CC237:CC272,"TMP")</f>
        <v>0</v>
      </c>
      <c r="CD236" s="155">
        <f>SUM(BZ236:CC236)</f>
        <v>36</v>
      </c>
    </row>
    <row r="237" spans="1:82" s="91" customFormat="1" ht="15" x14ac:dyDescent="0.2">
      <c r="A237" s="76">
        <f>A234+1</f>
        <v>203</v>
      </c>
      <c r="B237" s="188" t="s">
        <v>32</v>
      </c>
      <c r="C237" s="189" t="s">
        <v>36</v>
      </c>
      <c r="D237" s="190" t="s">
        <v>8</v>
      </c>
      <c r="E237" s="203"/>
      <c r="F237" s="204"/>
      <c r="G237" s="193" t="s">
        <v>258</v>
      </c>
      <c r="H237" s="193" t="s">
        <v>0</v>
      </c>
      <c r="I237" s="193"/>
      <c r="J237" s="193"/>
      <c r="K237" s="193"/>
      <c r="L237" s="193"/>
      <c r="M237" s="193" t="s">
        <v>0</v>
      </c>
      <c r="N237" s="193"/>
      <c r="O237" s="193"/>
      <c r="P237" s="193"/>
      <c r="Q237" s="193"/>
      <c r="R237" s="193" t="s">
        <v>0</v>
      </c>
      <c r="S237" s="193"/>
      <c r="T237" s="193"/>
      <c r="U237" s="193"/>
      <c r="V237" s="193"/>
      <c r="W237" s="193" t="s">
        <v>0</v>
      </c>
      <c r="X237" s="193"/>
      <c r="Y237" s="193"/>
      <c r="Z237" s="193"/>
      <c r="AA237" s="193"/>
      <c r="AB237" s="193" t="s">
        <v>0</v>
      </c>
      <c r="AC237" s="193"/>
      <c r="AD237" s="193"/>
      <c r="AE237" s="193"/>
      <c r="AF237" s="193"/>
      <c r="AG237" s="194" t="s">
        <v>0</v>
      </c>
      <c r="AH237" s="194"/>
      <c r="AI237" s="194"/>
      <c r="AJ237" s="194"/>
      <c r="AK237" s="193"/>
      <c r="AL237" s="194" t="s">
        <v>0</v>
      </c>
      <c r="AM237" s="194"/>
      <c r="AN237" s="194"/>
      <c r="AO237" s="194"/>
      <c r="AP237" s="194"/>
      <c r="AQ237" s="194" t="s">
        <v>0</v>
      </c>
      <c r="AR237" s="194"/>
      <c r="AS237" s="194"/>
      <c r="AT237" s="194"/>
      <c r="AU237" s="194"/>
      <c r="AV237" s="162" t="s">
        <v>0</v>
      </c>
      <c r="AW237" s="162"/>
      <c r="AX237" s="162"/>
      <c r="AY237" s="162"/>
      <c r="AZ237" s="162"/>
      <c r="BA237" s="163"/>
      <c r="BB237" s="174" t="s">
        <v>1</v>
      </c>
      <c r="BC237" s="163"/>
      <c r="BD237" s="163"/>
      <c r="BE237" s="170"/>
      <c r="BF237" s="163"/>
      <c r="BG237" s="175" t="s">
        <v>1</v>
      </c>
      <c r="BH237" s="163"/>
      <c r="BI237" s="163"/>
      <c r="BJ237" s="171"/>
      <c r="BK237" s="163"/>
      <c r="BL237" s="163" t="s">
        <v>1</v>
      </c>
      <c r="BM237" s="163"/>
      <c r="BN237" s="163"/>
      <c r="BO237" s="172"/>
      <c r="BP237" s="163"/>
      <c r="BQ237" s="163" t="s">
        <v>1</v>
      </c>
      <c r="BR237" s="163"/>
      <c r="BS237" s="163"/>
      <c r="BT237" s="173"/>
      <c r="BU237" s="163"/>
      <c r="BV237" s="163" t="s">
        <v>1</v>
      </c>
      <c r="BW237" s="163"/>
      <c r="BX237" s="163"/>
      <c r="BZ237" s="163"/>
      <c r="CA237" s="163" t="s">
        <v>1</v>
      </c>
      <c r="CB237" s="163"/>
      <c r="CC237" s="163"/>
    </row>
    <row r="238" spans="1:82" s="91" customFormat="1" ht="15" x14ac:dyDescent="0.2">
      <c r="A238" s="76">
        <f>A237+1</f>
        <v>204</v>
      </c>
      <c r="B238" s="188" t="s">
        <v>32</v>
      </c>
      <c r="C238" s="189" t="s">
        <v>36</v>
      </c>
      <c r="D238" s="190" t="s">
        <v>12</v>
      </c>
      <c r="E238" s="191"/>
      <c r="F238" s="192"/>
      <c r="G238" s="193" t="s">
        <v>259</v>
      </c>
      <c r="H238" s="193" t="s">
        <v>0</v>
      </c>
      <c r="I238" s="193"/>
      <c r="J238" s="193"/>
      <c r="K238" s="193"/>
      <c r="L238" s="193"/>
      <c r="M238" s="193" t="s">
        <v>0</v>
      </c>
      <c r="N238" s="193"/>
      <c r="O238" s="193"/>
      <c r="P238" s="193"/>
      <c r="Q238" s="193"/>
      <c r="R238" s="193" t="s">
        <v>0</v>
      </c>
      <c r="S238" s="193"/>
      <c r="T238" s="193"/>
      <c r="U238" s="193"/>
      <c r="V238" s="193"/>
      <c r="W238" s="193" t="s">
        <v>0</v>
      </c>
      <c r="X238" s="193"/>
      <c r="Y238" s="193"/>
      <c r="Z238" s="193"/>
      <c r="AA238" s="193"/>
      <c r="AB238" s="193" t="s">
        <v>0</v>
      </c>
      <c r="AC238" s="193"/>
      <c r="AD238" s="193"/>
      <c r="AE238" s="193"/>
      <c r="AF238" s="193"/>
      <c r="AG238" s="194" t="s">
        <v>0</v>
      </c>
      <c r="AH238" s="194"/>
      <c r="AI238" s="194"/>
      <c r="AJ238" s="194"/>
      <c r="AK238" s="193"/>
      <c r="AL238" s="194" t="s">
        <v>0</v>
      </c>
      <c r="AM238" s="194"/>
      <c r="AN238" s="194"/>
      <c r="AO238" s="194"/>
      <c r="AP238" s="194"/>
      <c r="AQ238" s="194"/>
      <c r="AR238" s="194" t="s">
        <v>1</v>
      </c>
      <c r="AS238" s="194"/>
      <c r="AT238" s="194"/>
      <c r="AU238" s="194"/>
      <c r="AV238" s="162"/>
      <c r="AW238" s="162" t="s">
        <v>1</v>
      </c>
      <c r="AX238" s="162"/>
      <c r="AY238" s="162"/>
      <c r="AZ238" s="162"/>
      <c r="BA238" s="163"/>
      <c r="BB238" s="174" t="s">
        <v>1</v>
      </c>
      <c r="BC238" s="163"/>
      <c r="BD238" s="163"/>
      <c r="BE238" s="170"/>
      <c r="BF238" s="163"/>
      <c r="BG238" s="175" t="s">
        <v>1</v>
      </c>
      <c r="BH238" s="163"/>
      <c r="BI238" s="163"/>
      <c r="BJ238" s="171"/>
      <c r="BK238" s="163"/>
      <c r="BL238" s="163" t="s">
        <v>1</v>
      </c>
      <c r="BM238" s="163"/>
      <c r="BN238" s="163"/>
      <c r="BO238" s="172"/>
      <c r="BP238" s="163"/>
      <c r="BQ238" s="163" t="s">
        <v>1</v>
      </c>
      <c r="BR238" s="163"/>
      <c r="BS238" s="163"/>
      <c r="BT238" s="173"/>
      <c r="BU238" s="163"/>
      <c r="BV238" s="163" t="s">
        <v>1</v>
      </c>
      <c r="BW238" s="163"/>
      <c r="BX238" s="163"/>
      <c r="BZ238" s="163"/>
      <c r="CA238" s="163" t="s">
        <v>1</v>
      </c>
      <c r="CB238" s="163"/>
      <c r="CC238" s="163"/>
    </row>
    <row r="239" spans="1:82" s="91" customFormat="1" ht="15" x14ac:dyDescent="0.2">
      <c r="A239" s="76">
        <f t="shared" ref="A239:A272" si="12">A238+1</f>
        <v>205</v>
      </c>
      <c r="B239" s="188" t="s">
        <v>32</v>
      </c>
      <c r="C239" s="189" t="s">
        <v>36</v>
      </c>
      <c r="D239" s="190" t="s">
        <v>14</v>
      </c>
      <c r="E239" s="191"/>
      <c r="F239" s="192"/>
      <c r="G239" s="193" t="s">
        <v>260</v>
      </c>
      <c r="H239" s="193" t="s">
        <v>0</v>
      </c>
      <c r="I239" s="193"/>
      <c r="J239" s="193"/>
      <c r="K239" s="193"/>
      <c r="L239" s="193"/>
      <c r="M239" s="193" t="s">
        <v>0</v>
      </c>
      <c r="N239" s="193"/>
      <c r="O239" s="193"/>
      <c r="P239" s="193"/>
      <c r="Q239" s="193"/>
      <c r="R239" s="193" t="s">
        <v>0</v>
      </c>
      <c r="S239" s="193"/>
      <c r="T239" s="193"/>
      <c r="U239" s="193"/>
      <c r="V239" s="193"/>
      <c r="W239" s="193" t="s">
        <v>0</v>
      </c>
      <c r="X239" s="193"/>
      <c r="Y239" s="193"/>
      <c r="Z239" s="193"/>
      <c r="AA239" s="193"/>
      <c r="AB239" s="193" t="s">
        <v>0</v>
      </c>
      <c r="AC239" s="193"/>
      <c r="AD239" s="193"/>
      <c r="AE239" s="193"/>
      <c r="AF239" s="193"/>
      <c r="AG239" s="194" t="s">
        <v>0</v>
      </c>
      <c r="AH239" s="194"/>
      <c r="AI239" s="194"/>
      <c r="AJ239" s="194"/>
      <c r="AK239" s="193"/>
      <c r="AL239" s="194" t="s">
        <v>0</v>
      </c>
      <c r="AM239" s="194"/>
      <c r="AN239" s="194"/>
      <c r="AO239" s="194"/>
      <c r="AP239" s="194"/>
      <c r="AQ239" s="194" t="s">
        <v>0</v>
      </c>
      <c r="AR239" s="194"/>
      <c r="AS239" s="194"/>
      <c r="AT239" s="194"/>
      <c r="AU239" s="194"/>
      <c r="AV239" s="162" t="s">
        <v>0</v>
      </c>
      <c r="AW239" s="162"/>
      <c r="AX239" s="162"/>
      <c r="AY239" s="162"/>
      <c r="AZ239" s="162"/>
      <c r="BA239" s="163"/>
      <c r="BB239" s="174" t="s">
        <v>1</v>
      </c>
      <c r="BC239" s="163"/>
      <c r="BD239" s="163"/>
      <c r="BE239" s="170"/>
      <c r="BF239" s="163"/>
      <c r="BG239" s="175" t="s">
        <v>1</v>
      </c>
      <c r="BH239" s="163"/>
      <c r="BI239" s="163"/>
      <c r="BJ239" s="171"/>
      <c r="BK239" s="163"/>
      <c r="BL239" s="163"/>
      <c r="BM239" s="163"/>
      <c r="BN239" s="163" t="s">
        <v>3</v>
      </c>
      <c r="BO239" s="172"/>
      <c r="BP239" s="163"/>
      <c r="BQ239" s="163"/>
      <c r="BR239" s="163"/>
      <c r="BS239" s="163" t="s">
        <v>3</v>
      </c>
      <c r="BT239" s="173"/>
      <c r="BU239" s="163"/>
      <c r="BV239" s="163"/>
      <c r="BW239" s="163" t="s">
        <v>2</v>
      </c>
      <c r="BX239" s="163"/>
      <c r="BZ239" s="163"/>
      <c r="CA239" s="163" t="s">
        <v>1</v>
      </c>
      <c r="CB239" s="163"/>
      <c r="CC239" s="163"/>
    </row>
    <row r="240" spans="1:82" s="91" customFormat="1" ht="15" x14ac:dyDescent="0.2">
      <c r="A240" s="76">
        <f t="shared" si="12"/>
        <v>206</v>
      </c>
      <c r="B240" s="188" t="s">
        <v>32</v>
      </c>
      <c r="C240" s="189" t="s">
        <v>36</v>
      </c>
      <c r="D240" s="190" t="s">
        <v>16</v>
      </c>
      <c r="E240" s="191"/>
      <c r="F240" s="192"/>
      <c r="G240" s="193" t="s">
        <v>261</v>
      </c>
      <c r="H240" s="193" t="s">
        <v>0</v>
      </c>
      <c r="I240" s="193"/>
      <c r="J240" s="193"/>
      <c r="K240" s="193"/>
      <c r="L240" s="193"/>
      <c r="M240" s="193" t="s">
        <v>0</v>
      </c>
      <c r="N240" s="193"/>
      <c r="O240" s="193"/>
      <c r="P240" s="193"/>
      <c r="Q240" s="193"/>
      <c r="R240" s="193" t="s">
        <v>0</v>
      </c>
      <c r="S240" s="193"/>
      <c r="T240" s="193"/>
      <c r="U240" s="193"/>
      <c r="V240" s="193"/>
      <c r="W240" s="193" t="s">
        <v>0</v>
      </c>
      <c r="X240" s="193"/>
      <c r="Y240" s="193"/>
      <c r="Z240" s="193"/>
      <c r="AA240" s="193"/>
      <c r="AB240" s="193"/>
      <c r="AC240" s="193" t="s">
        <v>1</v>
      </c>
      <c r="AD240" s="193"/>
      <c r="AE240" s="193"/>
      <c r="AF240" s="193"/>
      <c r="AG240" s="194"/>
      <c r="AH240" s="194" t="s">
        <v>1</v>
      </c>
      <c r="AI240" s="194"/>
      <c r="AJ240" s="194"/>
      <c r="AK240" s="193"/>
      <c r="AL240" s="194"/>
      <c r="AM240" s="194" t="s">
        <v>1</v>
      </c>
      <c r="AN240" s="194"/>
      <c r="AO240" s="194"/>
      <c r="AP240" s="194"/>
      <c r="AQ240" s="194"/>
      <c r="AR240" s="194" t="s">
        <v>1</v>
      </c>
      <c r="AS240" s="194"/>
      <c r="AT240" s="194"/>
      <c r="AU240" s="194"/>
      <c r="AV240" s="162"/>
      <c r="AW240" s="162" t="s">
        <v>1</v>
      </c>
      <c r="AX240" s="162"/>
      <c r="AY240" s="162"/>
      <c r="AZ240" s="162"/>
      <c r="BA240" s="163"/>
      <c r="BB240" s="174" t="s">
        <v>1</v>
      </c>
      <c r="BC240" s="163"/>
      <c r="BD240" s="163"/>
      <c r="BE240" s="170"/>
      <c r="BF240" s="163"/>
      <c r="BG240" s="175" t="s">
        <v>1</v>
      </c>
      <c r="BH240" s="163"/>
      <c r="BI240" s="163"/>
      <c r="BJ240" s="171"/>
      <c r="BK240" s="163"/>
      <c r="BL240" s="163" t="s">
        <v>1</v>
      </c>
      <c r="BM240" s="163"/>
      <c r="BN240" s="163"/>
      <c r="BO240" s="172"/>
      <c r="BP240" s="163"/>
      <c r="BQ240" s="163" t="s">
        <v>1</v>
      </c>
      <c r="BR240" s="163"/>
      <c r="BS240" s="163"/>
      <c r="BT240" s="173"/>
      <c r="BU240" s="163"/>
      <c r="BV240" s="163" t="s">
        <v>1</v>
      </c>
      <c r="BW240" s="163"/>
      <c r="BX240" s="163"/>
      <c r="BZ240" s="163"/>
      <c r="CA240" s="163" t="s">
        <v>1</v>
      </c>
      <c r="CB240" s="163"/>
      <c r="CC240" s="163"/>
    </row>
    <row r="241" spans="1:81" s="91" customFormat="1" ht="15" x14ac:dyDescent="0.2">
      <c r="A241" s="76">
        <f t="shared" si="12"/>
        <v>207</v>
      </c>
      <c r="B241" s="188" t="s">
        <v>32</v>
      </c>
      <c r="C241" s="189" t="s">
        <v>36</v>
      </c>
      <c r="D241" s="190" t="s">
        <v>18</v>
      </c>
      <c r="E241" s="191"/>
      <c r="F241" s="192"/>
      <c r="G241" s="193" t="s">
        <v>262</v>
      </c>
      <c r="H241" s="193" t="s">
        <v>0</v>
      </c>
      <c r="I241" s="193"/>
      <c r="J241" s="193"/>
      <c r="K241" s="193"/>
      <c r="L241" s="193"/>
      <c r="M241" s="193" t="s">
        <v>0</v>
      </c>
      <c r="N241" s="193"/>
      <c r="O241" s="193"/>
      <c r="P241" s="193"/>
      <c r="Q241" s="193"/>
      <c r="R241" s="193" t="s">
        <v>0</v>
      </c>
      <c r="S241" s="193"/>
      <c r="T241" s="193"/>
      <c r="U241" s="193"/>
      <c r="V241" s="193"/>
      <c r="W241" s="193" t="s">
        <v>0</v>
      </c>
      <c r="X241" s="193"/>
      <c r="Y241" s="193"/>
      <c r="Z241" s="193"/>
      <c r="AA241" s="193"/>
      <c r="AB241" s="193" t="s">
        <v>0</v>
      </c>
      <c r="AC241" s="193"/>
      <c r="AD241" s="193"/>
      <c r="AE241" s="193"/>
      <c r="AF241" s="193"/>
      <c r="AG241" s="194" t="s">
        <v>0</v>
      </c>
      <c r="AH241" s="194"/>
      <c r="AI241" s="194"/>
      <c r="AJ241" s="194"/>
      <c r="AK241" s="193"/>
      <c r="AL241" s="194"/>
      <c r="AM241" s="194" t="s">
        <v>1</v>
      </c>
      <c r="AN241" s="194"/>
      <c r="AO241" s="194"/>
      <c r="AP241" s="194"/>
      <c r="AQ241" s="194"/>
      <c r="AR241" s="194" t="s">
        <v>1</v>
      </c>
      <c r="AS241" s="194"/>
      <c r="AT241" s="194"/>
      <c r="AU241" s="194"/>
      <c r="AV241" s="162"/>
      <c r="AW241" s="162" t="s">
        <v>1</v>
      </c>
      <c r="AX241" s="162"/>
      <c r="AY241" s="162"/>
      <c r="AZ241" s="162"/>
      <c r="BA241" s="163"/>
      <c r="BB241" s="174" t="s">
        <v>1</v>
      </c>
      <c r="BC241" s="163"/>
      <c r="BD241" s="163"/>
      <c r="BE241" s="170"/>
      <c r="BF241" s="163"/>
      <c r="BG241" s="175" t="s">
        <v>1</v>
      </c>
      <c r="BH241" s="163"/>
      <c r="BI241" s="163"/>
      <c r="BJ241" s="171"/>
      <c r="BK241" s="163"/>
      <c r="BL241" s="163" t="s">
        <v>1</v>
      </c>
      <c r="BM241" s="163"/>
      <c r="BN241" s="163"/>
      <c r="BO241" s="172"/>
      <c r="BP241" s="163"/>
      <c r="BQ241" s="163" t="s">
        <v>1</v>
      </c>
      <c r="BR241" s="163"/>
      <c r="BS241" s="163"/>
      <c r="BT241" s="173"/>
      <c r="BU241" s="163"/>
      <c r="BV241" s="163" t="s">
        <v>1</v>
      </c>
      <c r="BW241" s="163"/>
      <c r="BX241" s="163"/>
      <c r="BZ241" s="163"/>
      <c r="CA241" s="163" t="s">
        <v>1</v>
      </c>
      <c r="CB241" s="163"/>
      <c r="CC241" s="163"/>
    </row>
    <row r="242" spans="1:81" s="91" customFormat="1" ht="15" x14ac:dyDescent="0.2">
      <c r="A242" s="76">
        <f t="shared" si="12"/>
        <v>208</v>
      </c>
      <c r="B242" s="188" t="s">
        <v>32</v>
      </c>
      <c r="C242" s="189" t="s">
        <v>36</v>
      </c>
      <c r="D242" s="190" t="s">
        <v>20</v>
      </c>
      <c r="E242" s="191"/>
      <c r="F242" s="192"/>
      <c r="G242" s="193" t="s">
        <v>263</v>
      </c>
      <c r="H242" s="193" t="s">
        <v>0</v>
      </c>
      <c r="I242" s="193"/>
      <c r="J242" s="193"/>
      <c r="K242" s="193"/>
      <c r="L242" s="193"/>
      <c r="M242" s="193" t="s">
        <v>0</v>
      </c>
      <c r="N242" s="193"/>
      <c r="O242" s="193"/>
      <c r="P242" s="193"/>
      <c r="Q242" s="193"/>
      <c r="R242" s="193" t="s">
        <v>0</v>
      </c>
      <c r="S242" s="193"/>
      <c r="T242" s="193"/>
      <c r="U242" s="193"/>
      <c r="V242" s="193"/>
      <c r="W242" s="193" t="s">
        <v>0</v>
      </c>
      <c r="X242" s="193"/>
      <c r="Y242" s="193"/>
      <c r="Z242" s="193"/>
      <c r="AA242" s="193"/>
      <c r="AB242" s="193" t="s">
        <v>0</v>
      </c>
      <c r="AC242" s="193"/>
      <c r="AD242" s="193"/>
      <c r="AE242" s="193"/>
      <c r="AF242" s="193"/>
      <c r="AG242" s="194" t="s">
        <v>0</v>
      </c>
      <c r="AH242" s="194"/>
      <c r="AI242" s="194"/>
      <c r="AJ242" s="194"/>
      <c r="AK242" s="193"/>
      <c r="AL242" s="194" t="s">
        <v>0</v>
      </c>
      <c r="AM242" s="194"/>
      <c r="AN242" s="194"/>
      <c r="AO242" s="194"/>
      <c r="AP242" s="194"/>
      <c r="AQ242" s="194" t="s">
        <v>0</v>
      </c>
      <c r="AR242" s="194"/>
      <c r="AS242" s="194"/>
      <c r="AT242" s="194"/>
      <c r="AU242" s="194"/>
      <c r="AV242" s="162" t="s">
        <v>0</v>
      </c>
      <c r="AW242" s="162"/>
      <c r="AX242" s="162"/>
      <c r="AY242" s="162"/>
      <c r="AZ242" s="162"/>
      <c r="BA242" s="163"/>
      <c r="BB242" s="174" t="s">
        <v>1</v>
      </c>
      <c r="BC242" s="163"/>
      <c r="BD242" s="163"/>
      <c r="BE242" s="170"/>
      <c r="BF242" s="163"/>
      <c r="BG242" s="175" t="s">
        <v>1</v>
      </c>
      <c r="BH242" s="163"/>
      <c r="BI242" s="163"/>
      <c r="BJ242" s="171"/>
      <c r="BK242" s="163"/>
      <c r="BL242" s="163" t="s">
        <v>1</v>
      </c>
      <c r="BM242" s="163"/>
      <c r="BN242" s="163"/>
      <c r="BO242" s="172"/>
      <c r="BP242" s="163"/>
      <c r="BQ242" s="163" t="s">
        <v>1</v>
      </c>
      <c r="BR242" s="163"/>
      <c r="BS242" s="163"/>
      <c r="BT242" s="173"/>
      <c r="BU242" s="163"/>
      <c r="BV242" s="163" t="s">
        <v>1</v>
      </c>
      <c r="BW242" s="163"/>
      <c r="BX242" s="163"/>
      <c r="BZ242" s="163"/>
      <c r="CA242" s="163" t="s">
        <v>1</v>
      </c>
      <c r="CB242" s="163"/>
      <c r="CC242" s="163"/>
    </row>
    <row r="243" spans="1:81" s="91" customFormat="1" ht="15" x14ac:dyDescent="0.2">
      <c r="A243" s="76">
        <f t="shared" si="12"/>
        <v>209</v>
      </c>
      <c r="B243" s="188" t="s">
        <v>32</v>
      </c>
      <c r="C243" s="189" t="s">
        <v>36</v>
      </c>
      <c r="D243" s="190" t="s">
        <v>22</v>
      </c>
      <c r="E243" s="191"/>
      <c r="F243" s="192"/>
      <c r="G243" s="193" t="s">
        <v>264</v>
      </c>
      <c r="H243" s="193" t="s">
        <v>0</v>
      </c>
      <c r="I243" s="193"/>
      <c r="J243" s="193"/>
      <c r="K243" s="193"/>
      <c r="L243" s="193"/>
      <c r="M243" s="193"/>
      <c r="N243" s="193" t="s">
        <v>1</v>
      </c>
      <c r="O243" s="193"/>
      <c r="P243" s="193"/>
      <c r="Q243" s="193"/>
      <c r="R243" s="193" t="s">
        <v>0</v>
      </c>
      <c r="S243" s="193"/>
      <c r="T243" s="193"/>
      <c r="U243" s="193"/>
      <c r="V243" s="193"/>
      <c r="W243" s="193"/>
      <c r="X243" s="193" t="s">
        <v>1</v>
      </c>
      <c r="Y243" s="193"/>
      <c r="Z243" s="193"/>
      <c r="AA243" s="193"/>
      <c r="AB243" s="193"/>
      <c r="AC243" s="193" t="s">
        <v>1</v>
      </c>
      <c r="AD243" s="193"/>
      <c r="AE243" s="193"/>
      <c r="AF243" s="193"/>
      <c r="AG243" s="194"/>
      <c r="AH243" s="194" t="s">
        <v>1</v>
      </c>
      <c r="AI243" s="194"/>
      <c r="AJ243" s="194"/>
      <c r="AK243" s="193"/>
      <c r="AL243" s="194"/>
      <c r="AM243" s="194" t="s">
        <v>1</v>
      </c>
      <c r="AN243" s="194"/>
      <c r="AO243" s="194"/>
      <c r="AP243" s="194"/>
      <c r="AQ243" s="194"/>
      <c r="AR243" s="194" t="s">
        <v>1</v>
      </c>
      <c r="AS243" s="194"/>
      <c r="AT243" s="194"/>
      <c r="AU243" s="194"/>
      <c r="AV243" s="162"/>
      <c r="AW243" s="162" t="s">
        <v>1</v>
      </c>
      <c r="AX243" s="162"/>
      <c r="AY243" s="162"/>
      <c r="AZ243" s="162"/>
      <c r="BA243" s="163"/>
      <c r="BB243" s="174" t="s">
        <v>1</v>
      </c>
      <c r="BC243" s="163"/>
      <c r="BD243" s="163"/>
      <c r="BE243" s="170"/>
      <c r="BF243" s="163"/>
      <c r="BG243" s="175" t="s">
        <v>1</v>
      </c>
      <c r="BH243" s="163"/>
      <c r="BI243" s="163"/>
      <c r="BJ243" s="171"/>
      <c r="BK243" s="163"/>
      <c r="BL243" s="163" t="s">
        <v>1</v>
      </c>
      <c r="BM243" s="163"/>
      <c r="BN243" s="163"/>
      <c r="BO243" s="172"/>
      <c r="BP243" s="163"/>
      <c r="BQ243" s="163" t="s">
        <v>1</v>
      </c>
      <c r="BR243" s="163"/>
      <c r="BS243" s="163"/>
      <c r="BT243" s="173"/>
      <c r="BU243" s="163"/>
      <c r="BV243" s="163" t="s">
        <v>1</v>
      </c>
      <c r="BW243" s="163"/>
      <c r="BX243" s="163"/>
      <c r="BZ243" s="163"/>
      <c r="CA243" s="163" t="s">
        <v>1</v>
      </c>
      <c r="CB243" s="163"/>
      <c r="CC243" s="163"/>
    </row>
    <row r="244" spans="1:81" s="91" customFormat="1" ht="15" x14ac:dyDescent="0.2">
      <c r="A244" s="76">
        <f t="shared" si="12"/>
        <v>210</v>
      </c>
      <c r="B244" s="188" t="s">
        <v>32</v>
      </c>
      <c r="C244" s="189" t="s">
        <v>36</v>
      </c>
      <c r="D244" s="190" t="s">
        <v>24</v>
      </c>
      <c r="E244" s="191"/>
      <c r="F244" s="192"/>
      <c r="G244" s="193" t="s">
        <v>265</v>
      </c>
      <c r="H244" s="193" t="s">
        <v>0</v>
      </c>
      <c r="I244" s="193"/>
      <c r="J244" s="193"/>
      <c r="K244" s="193"/>
      <c r="L244" s="193"/>
      <c r="M244" s="193" t="s">
        <v>0</v>
      </c>
      <c r="N244" s="193"/>
      <c r="O244" s="193"/>
      <c r="P244" s="193"/>
      <c r="Q244" s="193"/>
      <c r="R244" s="193" t="s">
        <v>0</v>
      </c>
      <c r="S244" s="193"/>
      <c r="T244" s="193"/>
      <c r="U244" s="193"/>
      <c r="V244" s="193"/>
      <c r="W244" s="193" t="s">
        <v>0</v>
      </c>
      <c r="X244" s="193"/>
      <c r="Y244" s="193"/>
      <c r="Z244" s="193"/>
      <c r="AA244" s="193"/>
      <c r="AB244" s="193"/>
      <c r="AC244" s="193" t="s">
        <v>1</v>
      </c>
      <c r="AD244" s="193"/>
      <c r="AE244" s="193"/>
      <c r="AF244" s="193"/>
      <c r="AG244" s="194"/>
      <c r="AH244" s="194" t="s">
        <v>1</v>
      </c>
      <c r="AI244" s="194"/>
      <c r="AJ244" s="194"/>
      <c r="AK244" s="193"/>
      <c r="AL244" s="194"/>
      <c r="AM244" s="194" t="s">
        <v>1</v>
      </c>
      <c r="AN244" s="194"/>
      <c r="AO244" s="194"/>
      <c r="AP244" s="194"/>
      <c r="AQ244" s="194"/>
      <c r="AR244" s="194" t="s">
        <v>1</v>
      </c>
      <c r="AS244" s="194"/>
      <c r="AT244" s="194"/>
      <c r="AU244" s="194"/>
      <c r="AV244" s="162"/>
      <c r="AW244" s="162" t="s">
        <v>1</v>
      </c>
      <c r="AX244" s="162"/>
      <c r="AY244" s="162"/>
      <c r="AZ244" s="162"/>
      <c r="BA244" s="163"/>
      <c r="BB244" s="174" t="s">
        <v>1</v>
      </c>
      <c r="BC244" s="163"/>
      <c r="BD244" s="163"/>
      <c r="BE244" s="170"/>
      <c r="BF244" s="163"/>
      <c r="BG244" s="175" t="s">
        <v>1</v>
      </c>
      <c r="BH244" s="163"/>
      <c r="BI244" s="163"/>
      <c r="BJ244" s="171"/>
      <c r="BK244" s="163"/>
      <c r="BL244" s="163" t="s">
        <v>1</v>
      </c>
      <c r="BM244" s="163"/>
      <c r="BN244" s="163"/>
      <c r="BO244" s="172"/>
      <c r="BP244" s="163"/>
      <c r="BQ244" s="163" t="s">
        <v>1</v>
      </c>
      <c r="BR244" s="163"/>
      <c r="BS244" s="163"/>
      <c r="BT244" s="173"/>
      <c r="BU244" s="163"/>
      <c r="BV244" s="163" t="s">
        <v>1</v>
      </c>
      <c r="BW244" s="163"/>
      <c r="BX244" s="163"/>
      <c r="BZ244" s="163"/>
      <c r="CA244" s="163" t="s">
        <v>1</v>
      </c>
      <c r="CB244" s="163"/>
      <c r="CC244" s="163"/>
    </row>
    <row r="245" spans="1:81" s="91" customFormat="1" ht="15" x14ac:dyDescent="0.2">
      <c r="A245" s="76">
        <f t="shared" si="12"/>
        <v>211</v>
      </c>
      <c r="B245" s="188" t="s">
        <v>32</v>
      </c>
      <c r="C245" s="189" t="s">
        <v>36</v>
      </c>
      <c r="D245" s="190" t="s">
        <v>26</v>
      </c>
      <c r="E245" s="191"/>
      <c r="F245" s="192"/>
      <c r="G245" s="193" t="s">
        <v>266</v>
      </c>
      <c r="H245" s="193" t="s">
        <v>0</v>
      </c>
      <c r="I245" s="193"/>
      <c r="J245" s="193"/>
      <c r="K245" s="193"/>
      <c r="L245" s="193"/>
      <c r="M245" s="193" t="s">
        <v>0</v>
      </c>
      <c r="N245" s="193"/>
      <c r="O245" s="193"/>
      <c r="P245" s="193"/>
      <c r="Q245" s="193"/>
      <c r="R245" s="193" t="s">
        <v>0</v>
      </c>
      <c r="S245" s="193"/>
      <c r="T245" s="193"/>
      <c r="U245" s="193"/>
      <c r="V245" s="193"/>
      <c r="W245" s="193" t="s">
        <v>0</v>
      </c>
      <c r="X245" s="193"/>
      <c r="Y245" s="193"/>
      <c r="Z245" s="193"/>
      <c r="AA245" s="193"/>
      <c r="AB245" s="193"/>
      <c r="AC245" s="193" t="s">
        <v>1</v>
      </c>
      <c r="AD245" s="193"/>
      <c r="AE245" s="193"/>
      <c r="AF245" s="193"/>
      <c r="AG245" s="194"/>
      <c r="AH245" s="194" t="s">
        <v>1</v>
      </c>
      <c r="AI245" s="194"/>
      <c r="AJ245" s="194"/>
      <c r="AK245" s="193"/>
      <c r="AL245" s="194"/>
      <c r="AM245" s="194" t="s">
        <v>1</v>
      </c>
      <c r="AN245" s="194"/>
      <c r="AO245" s="194"/>
      <c r="AP245" s="194"/>
      <c r="AQ245" s="194"/>
      <c r="AR245" s="194" t="s">
        <v>1</v>
      </c>
      <c r="AS245" s="194"/>
      <c r="AT245" s="194"/>
      <c r="AU245" s="194"/>
      <c r="AV245" s="162"/>
      <c r="AW245" s="162" t="s">
        <v>1</v>
      </c>
      <c r="AX245" s="162"/>
      <c r="AY245" s="162"/>
      <c r="AZ245" s="162"/>
      <c r="BA245" s="163"/>
      <c r="BB245" s="174"/>
      <c r="BC245" s="163"/>
      <c r="BD245" s="163" t="s">
        <v>3</v>
      </c>
      <c r="BE245" s="170"/>
      <c r="BF245" s="163"/>
      <c r="BG245" s="175" t="s">
        <v>1</v>
      </c>
      <c r="BH245" s="163"/>
      <c r="BI245" s="163"/>
      <c r="BJ245" s="171"/>
      <c r="BK245" s="163"/>
      <c r="BL245" s="163" t="s">
        <v>1</v>
      </c>
      <c r="BM245" s="163"/>
      <c r="BN245" s="163"/>
      <c r="BO245" s="172"/>
      <c r="BP245" s="163"/>
      <c r="BQ245" s="163" t="s">
        <v>1</v>
      </c>
      <c r="BR245" s="163"/>
      <c r="BS245" s="163"/>
      <c r="BT245" s="173"/>
      <c r="BU245" s="163"/>
      <c r="BV245" s="163" t="s">
        <v>1</v>
      </c>
      <c r="BW245" s="163"/>
      <c r="BX245" s="163"/>
      <c r="BZ245" s="163"/>
      <c r="CA245" s="163" t="s">
        <v>1</v>
      </c>
      <c r="CB245" s="163"/>
      <c r="CC245" s="163"/>
    </row>
    <row r="246" spans="1:81" s="91" customFormat="1" ht="15" x14ac:dyDescent="0.2">
      <c r="A246" s="76">
        <f t="shared" si="12"/>
        <v>212</v>
      </c>
      <c r="B246" s="188" t="s">
        <v>32</v>
      </c>
      <c r="C246" s="189" t="s">
        <v>36</v>
      </c>
      <c r="D246" s="190" t="s">
        <v>28</v>
      </c>
      <c r="E246" s="191"/>
      <c r="F246" s="192"/>
      <c r="G246" s="193" t="s">
        <v>267</v>
      </c>
      <c r="H246" s="193" t="s">
        <v>0</v>
      </c>
      <c r="I246" s="193"/>
      <c r="J246" s="193"/>
      <c r="K246" s="193"/>
      <c r="L246" s="193"/>
      <c r="M246" s="193" t="s">
        <v>0</v>
      </c>
      <c r="N246" s="193"/>
      <c r="O246" s="193"/>
      <c r="P246" s="193"/>
      <c r="Q246" s="193"/>
      <c r="R246" s="193" t="s">
        <v>0</v>
      </c>
      <c r="S246" s="193"/>
      <c r="T246" s="193"/>
      <c r="U246" s="193"/>
      <c r="V246" s="193"/>
      <c r="W246" s="193" t="s">
        <v>0</v>
      </c>
      <c r="X246" s="193"/>
      <c r="Y246" s="193"/>
      <c r="Z246" s="193"/>
      <c r="AA246" s="193"/>
      <c r="AB246" s="193" t="s">
        <v>0</v>
      </c>
      <c r="AC246" s="193"/>
      <c r="AD246" s="193"/>
      <c r="AE246" s="193"/>
      <c r="AF246" s="193"/>
      <c r="AG246" s="194"/>
      <c r="AH246" s="194" t="s">
        <v>1</v>
      </c>
      <c r="AI246" s="194"/>
      <c r="AJ246" s="194"/>
      <c r="AK246" s="193"/>
      <c r="AL246" s="194"/>
      <c r="AM246" s="194" t="s">
        <v>1</v>
      </c>
      <c r="AN246" s="194"/>
      <c r="AO246" s="194"/>
      <c r="AP246" s="194"/>
      <c r="AQ246" s="194"/>
      <c r="AR246" s="194" t="s">
        <v>1</v>
      </c>
      <c r="AS246" s="194"/>
      <c r="AT246" s="194"/>
      <c r="AU246" s="194"/>
      <c r="AV246" s="162"/>
      <c r="AW246" s="162" t="s">
        <v>1</v>
      </c>
      <c r="AX246" s="162"/>
      <c r="AY246" s="162"/>
      <c r="AZ246" s="162"/>
      <c r="BA246" s="163"/>
      <c r="BB246" s="174" t="s">
        <v>1</v>
      </c>
      <c r="BC246" s="163"/>
      <c r="BD246" s="163"/>
      <c r="BE246" s="170"/>
      <c r="BF246" s="163"/>
      <c r="BG246" s="175" t="s">
        <v>1</v>
      </c>
      <c r="BH246" s="163"/>
      <c r="BI246" s="163"/>
      <c r="BJ246" s="171"/>
      <c r="BK246" s="163"/>
      <c r="BL246" s="163" t="s">
        <v>1</v>
      </c>
      <c r="BM246" s="163"/>
      <c r="BN246" s="163"/>
      <c r="BO246" s="172"/>
      <c r="BP246" s="163"/>
      <c r="BQ246" s="163" t="s">
        <v>1</v>
      </c>
      <c r="BR246" s="163"/>
      <c r="BS246" s="163"/>
      <c r="BT246" s="173"/>
      <c r="BU246" s="163"/>
      <c r="BV246" s="163" t="s">
        <v>1</v>
      </c>
      <c r="BW246" s="163"/>
      <c r="BX246" s="163"/>
      <c r="BZ246" s="163"/>
      <c r="CA246" s="163" t="s">
        <v>1</v>
      </c>
      <c r="CB246" s="163"/>
      <c r="CC246" s="163"/>
    </row>
    <row r="247" spans="1:81" s="91" customFormat="1" ht="15" x14ac:dyDescent="0.2">
      <c r="A247" s="76">
        <f t="shared" si="12"/>
        <v>213</v>
      </c>
      <c r="B247" s="188" t="s">
        <v>32</v>
      </c>
      <c r="C247" s="189" t="s">
        <v>36</v>
      </c>
      <c r="D247" s="190" t="s">
        <v>30</v>
      </c>
      <c r="E247" s="191"/>
      <c r="F247" s="192"/>
      <c r="G247" s="193" t="s">
        <v>268</v>
      </c>
      <c r="H247" s="193" t="s">
        <v>0</v>
      </c>
      <c r="I247" s="193"/>
      <c r="J247" s="193"/>
      <c r="K247" s="193"/>
      <c r="L247" s="193"/>
      <c r="M247" s="193" t="s">
        <v>0</v>
      </c>
      <c r="N247" s="193"/>
      <c r="O247" s="193"/>
      <c r="P247" s="193"/>
      <c r="Q247" s="193"/>
      <c r="R247" s="193" t="s">
        <v>0</v>
      </c>
      <c r="S247" s="193"/>
      <c r="T247" s="193"/>
      <c r="U247" s="193"/>
      <c r="V247" s="193"/>
      <c r="W247" s="193" t="s">
        <v>0</v>
      </c>
      <c r="X247" s="193"/>
      <c r="Y247" s="193"/>
      <c r="Z247" s="193"/>
      <c r="AA247" s="193"/>
      <c r="AB247" s="193" t="s">
        <v>0</v>
      </c>
      <c r="AC247" s="193"/>
      <c r="AD247" s="193"/>
      <c r="AE247" s="193"/>
      <c r="AF247" s="193"/>
      <c r="AG247" s="194" t="s">
        <v>0</v>
      </c>
      <c r="AH247" s="194"/>
      <c r="AI247" s="194"/>
      <c r="AJ247" s="194"/>
      <c r="AK247" s="193"/>
      <c r="AL247" s="194" t="s">
        <v>0</v>
      </c>
      <c r="AM247" s="194"/>
      <c r="AN247" s="194"/>
      <c r="AO247" s="194"/>
      <c r="AP247" s="194"/>
      <c r="AQ247" s="194" t="s">
        <v>0</v>
      </c>
      <c r="AR247" s="194"/>
      <c r="AS247" s="194"/>
      <c r="AT247" s="194"/>
      <c r="AU247" s="194"/>
      <c r="AV247" s="162" t="s">
        <v>0</v>
      </c>
      <c r="AW247" s="162"/>
      <c r="AX247" s="162"/>
      <c r="AY247" s="162"/>
      <c r="AZ247" s="162"/>
      <c r="BA247" s="163" t="s">
        <v>0</v>
      </c>
      <c r="BB247" s="174"/>
      <c r="BC247" s="163"/>
      <c r="BD247" s="163"/>
      <c r="BE247" s="170"/>
      <c r="BF247" s="163"/>
      <c r="BG247" s="175" t="s">
        <v>1</v>
      </c>
      <c r="BH247" s="163"/>
      <c r="BI247" s="163"/>
      <c r="BJ247" s="171"/>
      <c r="BK247" s="163"/>
      <c r="BL247" s="163" t="s">
        <v>1</v>
      </c>
      <c r="BM247" s="163"/>
      <c r="BN247" s="163"/>
      <c r="BO247" s="172"/>
      <c r="BP247" s="163"/>
      <c r="BQ247" s="163" t="s">
        <v>1</v>
      </c>
      <c r="BR247" s="163"/>
      <c r="BS247" s="163"/>
      <c r="BT247" s="173"/>
      <c r="BU247" s="163"/>
      <c r="BV247" s="163" t="s">
        <v>1</v>
      </c>
      <c r="BW247" s="163"/>
      <c r="BX247" s="163"/>
      <c r="BZ247" s="163"/>
      <c r="CA247" s="163" t="s">
        <v>1</v>
      </c>
      <c r="CB247" s="163"/>
      <c r="CC247" s="163"/>
    </row>
    <row r="248" spans="1:81" s="91" customFormat="1" ht="15" x14ac:dyDescent="0.2">
      <c r="A248" s="76">
        <f t="shared" si="12"/>
        <v>214</v>
      </c>
      <c r="B248" s="188" t="s">
        <v>32</v>
      </c>
      <c r="C248" s="189" t="s">
        <v>36</v>
      </c>
      <c r="D248" s="190" t="s">
        <v>32</v>
      </c>
      <c r="E248" s="191"/>
      <c r="F248" s="192"/>
      <c r="G248" s="193" t="s">
        <v>269</v>
      </c>
      <c r="H248" s="193" t="s">
        <v>0</v>
      </c>
      <c r="I248" s="193"/>
      <c r="J248" s="193"/>
      <c r="K248" s="193"/>
      <c r="L248" s="193"/>
      <c r="M248" s="193" t="s">
        <v>0</v>
      </c>
      <c r="N248" s="193"/>
      <c r="O248" s="193"/>
      <c r="P248" s="193"/>
      <c r="Q248" s="193"/>
      <c r="R248" s="193" t="s">
        <v>0</v>
      </c>
      <c r="S248" s="193"/>
      <c r="T248" s="193"/>
      <c r="U248" s="193"/>
      <c r="V248" s="193"/>
      <c r="W248" s="193" t="s">
        <v>0</v>
      </c>
      <c r="X248" s="193"/>
      <c r="Y248" s="193"/>
      <c r="Z248" s="193"/>
      <c r="AA248" s="193"/>
      <c r="AB248" s="193" t="s">
        <v>0</v>
      </c>
      <c r="AC248" s="193"/>
      <c r="AD248" s="193"/>
      <c r="AE248" s="193"/>
      <c r="AF248" s="193"/>
      <c r="AG248" s="194" t="s">
        <v>0</v>
      </c>
      <c r="AH248" s="194"/>
      <c r="AI248" s="194"/>
      <c r="AJ248" s="194"/>
      <c r="AK248" s="193"/>
      <c r="AL248" s="194"/>
      <c r="AM248" s="194" t="s">
        <v>1</v>
      </c>
      <c r="AN248" s="194"/>
      <c r="AO248" s="194"/>
      <c r="AP248" s="194"/>
      <c r="AQ248" s="194"/>
      <c r="AR248" s="194" t="s">
        <v>1</v>
      </c>
      <c r="AS248" s="194"/>
      <c r="AT248" s="194"/>
      <c r="AU248" s="194"/>
      <c r="AV248" s="162"/>
      <c r="AW248" s="162" t="s">
        <v>1</v>
      </c>
      <c r="AX248" s="162"/>
      <c r="AY248" s="162"/>
      <c r="AZ248" s="162"/>
      <c r="BA248" s="163"/>
      <c r="BB248" s="174" t="s">
        <v>1</v>
      </c>
      <c r="BC248" s="163"/>
      <c r="BD248" s="163"/>
      <c r="BE248" s="170"/>
      <c r="BF248" s="163"/>
      <c r="BG248" s="175" t="s">
        <v>1</v>
      </c>
      <c r="BH248" s="163"/>
      <c r="BI248" s="163"/>
      <c r="BJ248" s="171"/>
      <c r="BK248" s="163"/>
      <c r="BL248" s="163" t="s">
        <v>1</v>
      </c>
      <c r="BM248" s="163"/>
      <c r="BN248" s="163"/>
      <c r="BO248" s="172"/>
      <c r="BP248" s="163"/>
      <c r="BQ248" s="163" t="s">
        <v>1</v>
      </c>
      <c r="BR248" s="163"/>
      <c r="BS248" s="163"/>
      <c r="BT248" s="173"/>
      <c r="BU248" s="163"/>
      <c r="BV248" s="163" t="s">
        <v>1</v>
      </c>
      <c r="BW248" s="163"/>
      <c r="BX248" s="163"/>
      <c r="BZ248" s="163"/>
      <c r="CA248" s="163" t="s">
        <v>1</v>
      </c>
      <c r="CB248" s="163"/>
      <c r="CC248" s="163"/>
    </row>
    <row r="249" spans="1:81" s="91" customFormat="1" ht="15" x14ac:dyDescent="0.2">
      <c r="A249" s="76">
        <f t="shared" si="12"/>
        <v>215</v>
      </c>
      <c r="B249" s="188" t="s">
        <v>32</v>
      </c>
      <c r="C249" s="189" t="s">
        <v>36</v>
      </c>
      <c r="D249" s="190" t="s">
        <v>34</v>
      </c>
      <c r="E249" s="191"/>
      <c r="F249" s="192"/>
      <c r="G249" s="193" t="s">
        <v>270</v>
      </c>
      <c r="H249" s="193" t="s">
        <v>0</v>
      </c>
      <c r="I249" s="193"/>
      <c r="J249" s="193"/>
      <c r="K249" s="193"/>
      <c r="L249" s="193"/>
      <c r="M249" s="193" t="s">
        <v>0</v>
      </c>
      <c r="N249" s="193"/>
      <c r="O249" s="193"/>
      <c r="P249" s="193"/>
      <c r="Q249" s="193"/>
      <c r="R249" s="193" t="s">
        <v>0</v>
      </c>
      <c r="S249" s="193"/>
      <c r="T249" s="193"/>
      <c r="U249" s="193"/>
      <c r="V249" s="193"/>
      <c r="W249" s="193"/>
      <c r="X249" s="193" t="s">
        <v>1</v>
      </c>
      <c r="Y249" s="193"/>
      <c r="Z249" s="193"/>
      <c r="AA249" s="193"/>
      <c r="AB249" s="193" t="s">
        <v>0</v>
      </c>
      <c r="AC249" s="193"/>
      <c r="AD249" s="193"/>
      <c r="AE249" s="193"/>
      <c r="AF249" s="193"/>
      <c r="AG249" s="194"/>
      <c r="AH249" s="194" t="s">
        <v>1</v>
      </c>
      <c r="AI249" s="194"/>
      <c r="AJ249" s="194"/>
      <c r="AK249" s="193"/>
      <c r="AL249" s="194"/>
      <c r="AM249" s="194" t="s">
        <v>1</v>
      </c>
      <c r="AN249" s="194"/>
      <c r="AO249" s="194"/>
      <c r="AP249" s="194"/>
      <c r="AQ249" s="194" t="s">
        <v>0</v>
      </c>
      <c r="AR249" s="194"/>
      <c r="AS249" s="194"/>
      <c r="AT249" s="194"/>
      <c r="AU249" s="194"/>
      <c r="AV249" s="162" t="s">
        <v>0</v>
      </c>
      <c r="AW249" s="162"/>
      <c r="AX249" s="162"/>
      <c r="AY249" s="162"/>
      <c r="AZ249" s="162"/>
      <c r="BA249" s="163"/>
      <c r="BB249" s="174" t="s">
        <v>1</v>
      </c>
      <c r="BC249" s="163"/>
      <c r="BD249" s="163"/>
      <c r="BE249" s="170"/>
      <c r="BF249" s="163"/>
      <c r="BG249" s="175" t="s">
        <v>1</v>
      </c>
      <c r="BH249" s="163"/>
      <c r="BI249" s="163"/>
      <c r="BJ249" s="171"/>
      <c r="BK249" s="163"/>
      <c r="BL249" s="163" t="s">
        <v>1</v>
      </c>
      <c r="BM249" s="163"/>
      <c r="BN249" s="163"/>
      <c r="BO249" s="172"/>
      <c r="BP249" s="163"/>
      <c r="BQ249" s="163" t="s">
        <v>1</v>
      </c>
      <c r="BR249" s="163"/>
      <c r="BS249" s="163"/>
      <c r="BT249" s="173"/>
      <c r="BU249" s="163"/>
      <c r="BV249" s="163" t="s">
        <v>1</v>
      </c>
      <c r="BW249" s="163"/>
      <c r="BX249" s="163"/>
      <c r="BZ249" s="163"/>
      <c r="CA249" s="163" t="s">
        <v>1</v>
      </c>
      <c r="CB249" s="163"/>
      <c r="CC249" s="163"/>
    </row>
    <row r="250" spans="1:81" s="91" customFormat="1" ht="15" x14ac:dyDescent="0.2">
      <c r="A250" s="76">
        <f t="shared" si="12"/>
        <v>216</v>
      </c>
      <c r="B250" s="188" t="s">
        <v>32</v>
      </c>
      <c r="C250" s="189" t="s">
        <v>36</v>
      </c>
      <c r="D250" s="190" t="s">
        <v>36</v>
      </c>
      <c r="E250" s="191"/>
      <c r="F250" s="192"/>
      <c r="G250" s="193" t="s">
        <v>271</v>
      </c>
      <c r="H250" s="193" t="s">
        <v>0</v>
      </c>
      <c r="I250" s="193"/>
      <c r="J250" s="193"/>
      <c r="K250" s="193"/>
      <c r="L250" s="193"/>
      <c r="M250" s="193" t="s">
        <v>0</v>
      </c>
      <c r="N250" s="193"/>
      <c r="O250" s="193"/>
      <c r="P250" s="193"/>
      <c r="Q250" s="193"/>
      <c r="R250" s="193" t="s">
        <v>0</v>
      </c>
      <c r="S250" s="193"/>
      <c r="T250" s="193"/>
      <c r="U250" s="193"/>
      <c r="V250" s="193"/>
      <c r="W250" s="193" t="s">
        <v>0</v>
      </c>
      <c r="X250" s="193"/>
      <c r="Y250" s="193"/>
      <c r="Z250" s="193"/>
      <c r="AA250" s="193"/>
      <c r="AB250" s="193"/>
      <c r="AC250" s="193" t="s">
        <v>1</v>
      </c>
      <c r="AD250" s="193"/>
      <c r="AE250" s="193"/>
      <c r="AF250" s="193"/>
      <c r="AG250" s="194"/>
      <c r="AH250" s="194" t="s">
        <v>1</v>
      </c>
      <c r="AI250" s="194"/>
      <c r="AJ250" s="194"/>
      <c r="AK250" s="193"/>
      <c r="AL250" s="194"/>
      <c r="AM250" s="194" t="s">
        <v>1</v>
      </c>
      <c r="AN250" s="194"/>
      <c r="AO250" s="194"/>
      <c r="AP250" s="194"/>
      <c r="AQ250" s="194"/>
      <c r="AR250" s="194" t="s">
        <v>1</v>
      </c>
      <c r="AS250" s="194"/>
      <c r="AT250" s="194"/>
      <c r="AU250" s="194"/>
      <c r="AV250" s="162"/>
      <c r="AW250" s="162" t="s">
        <v>1</v>
      </c>
      <c r="AX250" s="162"/>
      <c r="AY250" s="162"/>
      <c r="AZ250" s="162"/>
      <c r="BA250" s="163"/>
      <c r="BB250" s="174" t="s">
        <v>1</v>
      </c>
      <c r="BC250" s="163"/>
      <c r="BD250" s="163"/>
      <c r="BE250" s="170"/>
      <c r="BF250" s="163"/>
      <c r="BG250" s="175" t="s">
        <v>1</v>
      </c>
      <c r="BH250" s="163"/>
      <c r="BI250" s="163"/>
      <c r="BJ250" s="171"/>
      <c r="BK250" s="163"/>
      <c r="BL250" s="163" t="s">
        <v>1</v>
      </c>
      <c r="BM250" s="163"/>
      <c r="BN250" s="163"/>
      <c r="BO250" s="172"/>
      <c r="BP250" s="163"/>
      <c r="BQ250" s="163"/>
      <c r="BR250" s="163"/>
      <c r="BS250" s="163" t="s">
        <v>3</v>
      </c>
      <c r="BT250" s="173"/>
      <c r="BU250" s="163"/>
      <c r="BV250" s="163" t="s">
        <v>1</v>
      </c>
      <c r="BW250" s="163"/>
      <c r="BX250" s="163"/>
      <c r="BZ250" s="163"/>
      <c r="CA250" s="163" t="s">
        <v>1</v>
      </c>
      <c r="CB250" s="163"/>
      <c r="CC250" s="163"/>
    </row>
    <row r="251" spans="1:81" s="91" customFormat="1" ht="15" x14ac:dyDescent="0.2">
      <c r="A251" s="76">
        <f t="shared" si="12"/>
        <v>217</v>
      </c>
      <c r="B251" s="188" t="s">
        <v>32</v>
      </c>
      <c r="C251" s="189" t="s">
        <v>36</v>
      </c>
      <c r="D251" s="190" t="s">
        <v>38</v>
      </c>
      <c r="E251" s="191"/>
      <c r="F251" s="192"/>
      <c r="G251" s="193" t="s">
        <v>272</v>
      </c>
      <c r="H251" s="193" t="s">
        <v>0</v>
      </c>
      <c r="I251" s="193"/>
      <c r="J251" s="193"/>
      <c r="K251" s="193"/>
      <c r="L251" s="193"/>
      <c r="M251" s="193" t="s">
        <v>0</v>
      </c>
      <c r="N251" s="193"/>
      <c r="O251" s="193"/>
      <c r="P251" s="193"/>
      <c r="Q251" s="193"/>
      <c r="R251" s="193"/>
      <c r="S251" s="193" t="s">
        <v>1</v>
      </c>
      <c r="T251" s="193"/>
      <c r="U251" s="193"/>
      <c r="V251" s="193"/>
      <c r="W251" s="193"/>
      <c r="X251" s="193" t="s">
        <v>1</v>
      </c>
      <c r="Y251" s="193"/>
      <c r="Z251" s="193"/>
      <c r="AA251" s="193"/>
      <c r="AB251" s="193" t="s">
        <v>0</v>
      </c>
      <c r="AC251" s="193"/>
      <c r="AD251" s="193"/>
      <c r="AE251" s="193"/>
      <c r="AF251" s="193"/>
      <c r="AG251" s="194"/>
      <c r="AH251" s="194" t="s">
        <v>1</v>
      </c>
      <c r="AI251" s="194"/>
      <c r="AJ251" s="194"/>
      <c r="AK251" s="193"/>
      <c r="AL251" s="194"/>
      <c r="AM251" s="194" t="s">
        <v>1</v>
      </c>
      <c r="AN251" s="194"/>
      <c r="AO251" s="194"/>
      <c r="AP251" s="194"/>
      <c r="AQ251" s="194"/>
      <c r="AR251" s="194" t="s">
        <v>1</v>
      </c>
      <c r="AS251" s="194"/>
      <c r="AT251" s="194"/>
      <c r="AU251" s="194"/>
      <c r="AV251" s="162"/>
      <c r="AW251" s="162" t="s">
        <v>1</v>
      </c>
      <c r="AX251" s="162"/>
      <c r="AY251" s="162"/>
      <c r="AZ251" s="162"/>
      <c r="BA251" s="163"/>
      <c r="BB251" s="174" t="s">
        <v>1</v>
      </c>
      <c r="BC251" s="163"/>
      <c r="BD251" s="163"/>
      <c r="BE251" s="170"/>
      <c r="BF251" s="163"/>
      <c r="BG251" s="175" t="s">
        <v>1</v>
      </c>
      <c r="BH251" s="163"/>
      <c r="BI251" s="163"/>
      <c r="BJ251" s="171"/>
      <c r="BK251" s="163"/>
      <c r="BL251" s="163" t="s">
        <v>1</v>
      </c>
      <c r="BM251" s="163"/>
      <c r="BN251" s="163"/>
      <c r="BO251" s="172"/>
      <c r="BP251" s="163"/>
      <c r="BQ251" s="163" t="s">
        <v>1</v>
      </c>
      <c r="BR251" s="163"/>
      <c r="BS251" s="163"/>
      <c r="BT251" s="173"/>
      <c r="BU251" s="163"/>
      <c r="BV251" s="163" t="s">
        <v>1</v>
      </c>
      <c r="BW251" s="163"/>
      <c r="BX251" s="163"/>
      <c r="BZ251" s="163"/>
      <c r="CA251" s="163" t="s">
        <v>1</v>
      </c>
      <c r="CB251" s="163"/>
      <c r="CC251" s="163"/>
    </row>
    <row r="252" spans="1:81" s="91" customFormat="1" ht="15" x14ac:dyDescent="0.2">
      <c r="A252" s="76">
        <f t="shared" si="12"/>
        <v>218</v>
      </c>
      <c r="B252" s="188" t="s">
        <v>32</v>
      </c>
      <c r="C252" s="189" t="s">
        <v>36</v>
      </c>
      <c r="D252" s="190" t="s">
        <v>40</v>
      </c>
      <c r="E252" s="191"/>
      <c r="F252" s="192"/>
      <c r="G252" s="193" t="s">
        <v>273</v>
      </c>
      <c r="H252" s="193" t="s">
        <v>0</v>
      </c>
      <c r="I252" s="193"/>
      <c r="J252" s="193"/>
      <c r="K252" s="193"/>
      <c r="L252" s="193"/>
      <c r="M252" s="193" t="s">
        <v>0</v>
      </c>
      <c r="N252" s="193"/>
      <c r="O252" s="193"/>
      <c r="P252" s="193"/>
      <c r="Q252" s="193"/>
      <c r="R252" s="193" t="s">
        <v>0</v>
      </c>
      <c r="S252" s="193"/>
      <c r="T252" s="193"/>
      <c r="U252" s="193"/>
      <c r="V252" s="193"/>
      <c r="W252" s="193" t="s">
        <v>0</v>
      </c>
      <c r="X252" s="193"/>
      <c r="Y252" s="193"/>
      <c r="Z252" s="193"/>
      <c r="AA252" s="193"/>
      <c r="AB252" s="193" t="s">
        <v>0</v>
      </c>
      <c r="AC252" s="193"/>
      <c r="AD252" s="193"/>
      <c r="AE252" s="193"/>
      <c r="AF252" s="193"/>
      <c r="AG252" s="194" t="s">
        <v>0</v>
      </c>
      <c r="AH252" s="194"/>
      <c r="AI252" s="194"/>
      <c r="AJ252" s="194"/>
      <c r="AK252" s="193"/>
      <c r="AL252" s="194" t="s">
        <v>0</v>
      </c>
      <c r="AM252" s="194"/>
      <c r="AN252" s="194"/>
      <c r="AO252" s="194"/>
      <c r="AP252" s="194"/>
      <c r="AQ252" s="194" t="s">
        <v>0</v>
      </c>
      <c r="AR252" s="194"/>
      <c r="AS252" s="194"/>
      <c r="AT252" s="194"/>
      <c r="AU252" s="194"/>
      <c r="AV252" s="162"/>
      <c r="AW252" s="162" t="s">
        <v>1</v>
      </c>
      <c r="AX252" s="162"/>
      <c r="AY252" s="162"/>
      <c r="AZ252" s="162"/>
      <c r="BA252" s="163"/>
      <c r="BB252" s="174" t="s">
        <v>1</v>
      </c>
      <c r="BC252" s="163"/>
      <c r="BD252" s="163"/>
      <c r="BE252" s="170"/>
      <c r="BF252" s="163"/>
      <c r="BG252" s="175" t="s">
        <v>1</v>
      </c>
      <c r="BH252" s="163"/>
      <c r="BI252" s="163"/>
      <c r="BJ252" s="171"/>
      <c r="BK252" s="163"/>
      <c r="BL252" s="163" t="s">
        <v>1</v>
      </c>
      <c r="BM252" s="163"/>
      <c r="BN252" s="163"/>
      <c r="BO252" s="172"/>
      <c r="BP252" s="163"/>
      <c r="BQ252" s="163" t="s">
        <v>1</v>
      </c>
      <c r="BR252" s="163"/>
      <c r="BS252" s="163"/>
      <c r="BT252" s="173"/>
      <c r="BU252" s="163"/>
      <c r="BV252" s="163" t="s">
        <v>1</v>
      </c>
      <c r="BW252" s="163"/>
      <c r="BX252" s="163"/>
      <c r="BZ252" s="163" t="s">
        <v>0</v>
      </c>
      <c r="CA252" s="163"/>
      <c r="CB252" s="163"/>
      <c r="CC252" s="163"/>
    </row>
    <row r="253" spans="1:81" s="91" customFormat="1" ht="15" x14ac:dyDescent="0.2">
      <c r="A253" s="76">
        <f t="shared" si="12"/>
        <v>219</v>
      </c>
      <c r="B253" s="188" t="s">
        <v>32</v>
      </c>
      <c r="C253" s="189" t="s">
        <v>36</v>
      </c>
      <c r="D253" s="190" t="s">
        <v>42</v>
      </c>
      <c r="E253" s="191"/>
      <c r="F253" s="192"/>
      <c r="G253" s="193" t="s">
        <v>274</v>
      </c>
      <c r="H253" s="193" t="s">
        <v>0</v>
      </c>
      <c r="I253" s="193"/>
      <c r="J253" s="193"/>
      <c r="K253" s="193"/>
      <c r="L253" s="193"/>
      <c r="M253" s="193" t="s">
        <v>0</v>
      </c>
      <c r="N253" s="193"/>
      <c r="O253" s="193"/>
      <c r="P253" s="193"/>
      <c r="Q253" s="193"/>
      <c r="R253" s="193" t="s">
        <v>0</v>
      </c>
      <c r="S253" s="193"/>
      <c r="T253" s="193"/>
      <c r="U253" s="193"/>
      <c r="V253" s="193"/>
      <c r="W253" s="193" t="s">
        <v>0</v>
      </c>
      <c r="X253" s="193"/>
      <c r="Y253" s="193"/>
      <c r="Z253" s="193"/>
      <c r="AA253" s="193"/>
      <c r="AB253" s="193"/>
      <c r="AC253" s="193" t="s">
        <v>1</v>
      </c>
      <c r="AD253" s="193"/>
      <c r="AE253" s="193"/>
      <c r="AF253" s="193"/>
      <c r="AG253" s="194"/>
      <c r="AH253" s="194" t="s">
        <v>1</v>
      </c>
      <c r="AI253" s="194"/>
      <c r="AJ253" s="194"/>
      <c r="AK253" s="193"/>
      <c r="AL253" s="194"/>
      <c r="AM253" s="194" t="s">
        <v>1</v>
      </c>
      <c r="AN253" s="194"/>
      <c r="AO253" s="194"/>
      <c r="AP253" s="194"/>
      <c r="AQ253" s="194"/>
      <c r="AR253" s="194" t="s">
        <v>1</v>
      </c>
      <c r="AS253" s="194"/>
      <c r="AT253" s="194"/>
      <c r="AU253" s="194"/>
      <c r="AV253" s="162"/>
      <c r="AW253" s="162" t="s">
        <v>1</v>
      </c>
      <c r="AX253" s="162"/>
      <c r="AY253" s="162"/>
      <c r="AZ253" s="162"/>
      <c r="BA253" s="163"/>
      <c r="BB253" s="174" t="s">
        <v>1</v>
      </c>
      <c r="BC253" s="163"/>
      <c r="BD253" s="163"/>
      <c r="BE253" s="170"/>
      <c r="BF253" s="163"/>
      <c r="BG253" s="175" t="s">
        <v>1</v>
      </c>
      <c r="BH253" s="163"/>
      <c r="BI253" s="163"/>
      <c r="BJ253" s="171"/>
      <c r="BK253" s="163"/>
      <c r="BL253" s="163" t="s">
        <v>1</v>
      </c>
      <c r="BM253" s="163"/>
      <c r="BN253" s="163"/>
      <c r="BO253" s="172"/>
      <c r="BP253" s="163"/>
      <c r="BQ253" s="163" t="s">
        <v>1</v>
      </c>
      <c r="BR253" s="163"/>
      <c r="BS253" s="163"/>
      <c r="BT253" s="173"/>
      <c r="BU253" s="163"/>
      <c r="BV253" s="163" t="s">
        <v>1</v>
      </c>
      <c r="BW253" s="163"/>
      <c r="BX253" s="163"/>
      <c r="BZ253" s="163"/>
      <c r="CA253" s="163" t="s">
        <v>1</v>
      </c>
      <c r="CB253" s="163"/>
      <c r="CC253" s="163"/>
    </row>
    <row r="254" spans="1:81" s="91" customFormat="1" ht="15" x14ac:dyDescent="0.2">
      <c r="A254" s="76">
        <f t="shared" si="12"/>
        <v>220</v>
      </c>
      <c r="B254" s="188" t="s">
        <v>32</v>
      </c>
      <c r="C254" s="189" t="s">
        <v>36</v>
      </c>
      <c r="D254" s="190" t="s">
        <v>44</v>
      </c>
      <c r="E254" s="191"/>
      <c r="F254" s="192"/>
      <c r="G254" s="193" t="s">
        <v>275</v>
      </c>
      <c r="H254" s="193" t="s">
        <v>0</v>
      </c>
      <c r="I254" s="193"/>
      <c r="J254" s="193"/>
      <c r="K254" s="193"/>
      <c r="L254" s="193"/>
      <c r="M254" s="193" t="s">
        <v>0</v>
      </c>
      <c r="N254" s="193"/>
      <c r="O254" s="193"/>
      <c r="P254" s="193"/>
      <c r="Q254" s="193"/>
      <c r="R254" s="193" t="s">
        <v>0</v>
      </c>
      <c r="S254" s="193"/>
      <c r="T254" s="193"/>
      <c r="U254" s="193"/>
      <c r="V254" s="193"/>
      <c r="W254" s="193" t="s">
        <v>0</v>
      </c>
      <c r="X254" s="193"/>
      <c r="Y254" s="193"/>
      <c r="Z254" s="193"/>
      <c r="AA254" s="193"/>
      <c r="AB254" s="193" t="s">
        <v>0</v>
      </c>
      <c r="AC254" s="193"/>
      <c r="AD254" s="193"/>
      <c r="AE254" s="193"/>
      <c r="AF254" s="193"/>
      <c r="AG254" s="194"/>
      <c r="AH254" s="194" t="s">
        <v>1</v>
      </c>
      <c r="AI254" s="194"/>
      <c r="AJ254" s="194"/>
      <c r="AK254" s="193"/>
      <c r="AL254" s="194"/>
      <c r="AM254" s="194" t="s">
        <v>1</v>
      </c>
      <c r="AN254" s="194"/>
      <c r="AO254" s="194"/>
      <c r="AP254" s="194"/>
      <c r="AQ254" s="194"/>
      <c r="AR254" s="194" t="s">
        <v>1</v>
      </c>
      <c r="AS254" s="194"/>
      <c r="AT254" s="194"/>
      <c r="AU254" s="194"/>
      <c r="AV254" s="162"/>
      <c r="AW254" s="162" t="s">
        <v>1</v>
      </c>
      <c r="AX254" s="162"/>
      <c r="AY254" s="162"/>
      <c r="AZ254" s="162"/>
      <c r="BA254" s="163"/>
      <c r="BB254" s="174" t="s">
        <v>1</v>
      </c>
      <c r="BC254" s="163"/>
      <c r="BD254" s="163"/>
      <c r="BE254" s="170"/>
      <c r="BF254" s="163"/>
      <c r="BG254" s="175" t="s">
        <v>1</v>
      </c>
      <c r="BH254" s="163"/>
      <c r="BI254" s="163"/>
      <c r="BJ254" s="171"/>
      <c r="BK254" s="163"/>
      <c r="BL254" s="163" t="s">
        <v>1</v>
      </c>
      <c r="BM254" s="163"/>
      <c r="BN254" s="163"/>
      <c r="BO254" s="172"/>
      <c r="BP254" s="163"/>
      <c r="BQ254" s="163" t="s">
        <v>1</v>
      </c>
      <c r="BR254" s="163"/>
      <c r="BS254" s="163"/>
      <c r="BT254" s="173"/>
      <c r="BU254" s="163"/>
      <c r="BV254" s="163" t="s">
        <v>1</v>
      </c>
      <c r="BW254" s="163"/>
      <c r="BX254" s="163"/>
      <c r="BZ254" s="163"/>
      <c r="CA254" s="163" t="s">
        <v>1</v>
      </c>
      <c r="CB254" s="163"/>
      <c r="CC254" s="163"/>
    </row>
    <row r="255" spans="1:81" s="91" customFormat="1" ht="15" x14ac:dyDescent="0.2">
      <c r="A255" s="76">
        <f t="shared" si="12"/>
        <v>221</v>
      </c>
      <c r="B255" s="188" t="s">
        <v>32</v>
      </c>
      <c r="C255" s="189" t="s">
        <v>36</v>
      </c>
      <c r="D255" s="190" t="s">
        <v>46</v>
      </c>
      <c r="E255" s="191"/>
      <c r="F255" s="192"/>
      <c r="G255" s="193" t="s">
        <v>277</v>
      </c>
      <c r="H255" s="193" t="s">
        <v>0</v>
      </c>
      <c r="I255" s="193"/>
      <c r="J255" s="193"/>
      <c r="K255" s="193"/>
      <c r="L255" s="193"/>
      <c r="M255" s="193" t="s">
        <v>0</v>
      </c>
      <c r="N255" s="193"/>
      <c r="O255" s="193"/>
      <c r="P255" s="193"/>
      <c r="Q255" s="193"/>
      <c r="R255" s="193" t="s">
        <v>0</v>
      </c>
      <c r="S255" s="193"/>
      <c r="T255" s="193"/>
      <c r="U255" s="193"/>
      <c r="V255" s="193"/>
      <c r="W255" s="193" t="s">
        <v>0</v>
      </c>
      <c r="X255" s="193"/>
      <c r="Y255" s="193"/>
      <c r="Z255" s="193"/>
      <c r="AA255" s="193"/>
      <c r="AB255" s="193" t="s">
        <v>0</v>
      </c>
      <c r="AC255" s="193"/>
      <c r="AD255" s="193"/>
      <c r="AE255" s="193"/>
      <c r="AF255" s="193"/>
      <c r="AG255" s="194"/>
      <c r="AH255" s="194" t="s">
        <v>1</v>
      </c>
      <c r="AI255" s="194"/>
      <c r="AJ255" s="194"/>
      <c r="AK255" s="193"/>
      <c r="AL255" s="194"/>
      <c r="AM255" s="194" t="s">
        <v>1</v>
      </c>
      <c r="AN255" s="194"/>
      <c r="AO255" s="194"/>
      <c r="AP255" s="194"/>
      <c r="AQ255" s="194"/>
      <c r="AR255" s="194" t="s">
        <v>1</v>
      </c>
      <c r="AS255" s="194"/>
      <c r="AT255" s="194"/>
      <c r="AU255" s="194"/>
      <c r="AV255" s="162"/>
      <c r="AW255" s="162" t="s">
        <v>1</v>
      </c>
      <c r="AX255" s="162"/>
      <c r="AY255" s="162"/>
      <c r="AZ255" s="162"/>
      <c r="BA255" s="163"/>
      <c r="BB255" s="174" t="s">
        <v>1</v>
      </c>
      <c r="BC255" s="163"/>
      <c r="BD255" s="163"/>
      <c r="BE255" s="170"/>
      <c r="BF255" s="163"/>
      <c r="BG255" s="175" t="s">
        <v>1</v>
      </c>
      <c r="BH255" s="163"/>
      <c r="BI255" s="163"/>
      <c r="BJ255" s="171"/>
      <c r="BK255" s="163"/>
      <c r="BL255" s="163" t="s">
        <v>1</v>
      </c>
      <c r="BM255" s="163"/>
      <c r="BN255" s="163"/>
      <c r="BO255" s="172"/>
      <c r="BP255" s="163"/>
      <c r="BQ255" s="163" t="s">
        <v>1</v>
      </c>
      <c r="BR255" s="163"/>
      <c r="BS255" s="163"/>
      <c r="BT255" s="173"/>
      <c r="BU255" s="163"/>
      <c r="BV255" s="163" t="s">
        <v>1</v>
      </c>
      <c r="BW255" s="163"/>
      <c r="BX255" s="163"/>
      <c r="BZ255" s="163"/>
      <c r="CA255" s="163" t="s">
        <v>1</v>
      </c>
      <c r="CB255" s="163"/>
      <c r="CC255" s="163"/>
    </row>
    <row r="256" spans="1:81" s="91" customFormat="1" ht="15" x14ac:dyDescent="0.2">
      <c r="A256" s="76">
        <f t="shared" si="12"/>
        <v>222</v>
      </c>
      <c r="B256" s="188" t="s">
        <v>32</v>
      </c>
      <c r="C256" s="189" t="s">
        <v>36</v>
      </c>
      <c r="D256" s="190" t="s">
        <v>48</v>
      </c>
      <c r="E256" s="191"/>
      <c r="F256" s="192"/>
      <c r="G256" s="193" t="s">
        <v>278</v>
      </c>
      <c r="H256" s="193" t="s">
        <v>0</v>
      </c>
      <c r="I256" s="193"/>
      <c r="J256" s="193"/>
      <c r="K256" s="193"/>
      <c r="L256" s="193"/>
      <c r="M256" s="193" t="s">
        <v>0</v>
      </c>
      <c r="N256" s="193"/>
      <c r="O256" s="193"/>
      <c r="P256" s="193"/>
      <c r="Q256" s="193"/>
      <c r="R256" s="193" t="s">
        <v>0</v>
      </c>
      <c r="S256" s="193"/>
      <c r="T256" s="193"/>
      <c r="U256" s="193"/>
      <c r="V256" s="193"/>
      <c r="W256" s="193" t="s">
        <v>0</v>
      </c>
      <c r="X256" s="193"/>
      <c r="Y256" s="193"/>
      <c r="Z256" s="193"/>
      <c r="AA256" s="193"/>
      <c r="AB256" s="193"/>
      <c r="AC256" s="193" t="s">
        <v>1</v>
      </c>
      <c r="AD256" s="193"/>
      <c r="AE256" s="193"/>
      <c r="AF256" s="193"/>
      <c r="AG256" s="194"/>
      <c r="AH256" s="194" t="s">
        <v>1</v>
      </c>
      <c r="AI256" s="194"/>
      <c r="AJ256" s="194"/>
      <c r="AK256" s="193"/>
      <c r="AL256" s="194"/>
      <c r="AM256" s="194" t="s">
        <v>1</v>
      </c>
      <c r="AN256" s="194"/>
      <c r="AO256" s="194"/>
      <c r="AP256" s="194"/>
      <c r="AQ256" s="194"/>
      <c r="AR256" s="194" t="s">
        <v>1</v>
      </c>
      <c r="AS256" s="194"/>
      <c r="AT256" s="194"/>
      <c r="AU256" s="194"/>
      <c r="AV256" s="162"/>
      <c r="AW256" s="162" t="s">
        <v>1</v>
      </c>
      <c r="AX256" s="162"/>
      <c r="AY256" s="162"/>
      <c r="AZ256" s="162"/>
      <c r="BA256" s="163"/>
      <c r="BB256" s="174" t="s">
        <v>1</v>
      </c>
      <c r="BC256" s="163"/>
      <c r="BD256" s="163"/>
      <c r="BE256" s="170"/>
      <c r="BF256" s="163"/>
      <c r="BG256" s="175" t="s">
        <v>1</v>
      </c>
      <c r="BH256" s="163"/>
      <c r="BI256" s="163"/>
      <c r="BJ256" s="171"/>
      <c r="BK256" s="163"/>
      <c r="BL256" s="163" t="s">
        <v>1</v>
      </c>
      <c r="BM256" s="163"/>
      <c r="BN256" s="163"/>
      <c r="BO256" s="172"/>
      <c r="BP256" s="163"/>
      <c r="BQ256" s="163" t="s">
        <v>1</v>
      </c>
      <c r="BR256" s="163"/>
      <c r="BS256" s="163"/>
      <c r="BT256" s="173"/>
      <c r="BU256" s="163"/>
      <c r="BV256" s="163" t="s">
        <v>1</v>
      </c>
      <c r="BW256" s="163"/>
      <c r="BX256" s="163"/>
      <c r="BZ256" s="163"/>
      <c r="CA256" s="163" t="s">
        <v>1</v>
      </c>
      <c r="CB256" s="163"/>
      <c r="CC256" s="163"/>
    </row>
    <row r="257" spans="1:81" s="91" customFormat="1" ht="15" x14ac:dyDescent="0.2">
      <c r="A257" s="76">
        <f t="shared" si="12"/>
        <v>223</v>
      </c>
      <c r="B257" s="188" t="s">
        <v>32</v>
      </c>
      <c r="C257" s="189" t="s">
        <v>36</v>
      </c>
      <c r="D257" s="190" t="s">
        <v>50</v>
      </c>
      <c r="E257" s="191"/>
      <c r="F257" s="192"/>
      <c r="G257" s="193" t="s">
        <v>279</v>
      </c>
      <c r="H257" s="193" t="s">
        <v>0</v>
      </c>
      <c r="I257" s="193"/>
      <c r="J257" s="193"/>
      <c r="K257" s="193"/>
      <c r="L257" s="193"/>
      <c r="M257" s="193" t="s">
        <v>0</v>
      </c>
      <c r="N257" s="193"/>
      <c r="O257" s="193"/>
      <c r="P257" s="193"/>
      <c r="Q257" s="193"/>
      <c r="R257" s="193" t="s">
        <v>0</v>
      </c>
      <c r="S257" s="193"/>
      <c r="T257" s="193"/>
      <c r="U257" s="193"/>
      <c r="V257" s="193"/>
      <c r="W257" s="193" t="s">
        <v>0</v>
      </c>
      <c r="X257" s="193"/>
      <c r="Y257" s="193"/>
      <c r="Z257" s="193"/>
      <c r="AA257" s="193"/>
      <c r="AB257" s="193"/>
      <c r="AC257" s="193" t="s">
        <v>1</v>
      </c>
      <c r="AD257" s="193"/>
      <c r="AE257" s="193"/>
      <c r="AF257" s="193"/>
      <c r="AG257" s="194"/>
      <c r="AH257" s="194" t="s">
        <v>1</v>
      </c>
      <c r="AI257" s="194"/>
      <c r="AJ257" s="194"/>
      <c r="AK257" s="193"/>
      <c r="AL257" s="194"/>
      <c r="AM257" s="194" t="s">
        <v>1</v>
      </c>
      <c r="AN257" s="194"/>
      <c r="AO257" s="194"/>
      <c r="AP257" s="194"/>
      <c r="AQ257" s="194"/>
      <c r="AR257" s="194" t="s">
        <v>1</v>
      </c>
      <c r="AS257" s="194"/>
      <c r="AT257" s="194"/>
      <c r="AU257" s="194"/>
      <c r="AV257" s="162"/>
      <c r="AW257" s="162" t="s">
        <v>1</v>
      </c>
      <c r="AX257" s="162"/>
      <c r="AY257" s="162"/>
      <c r="AZ257" s="162"/>
      <c r="BA257" s="163"/>
      <c r="BB257" s="174" t="s">
        <v>1</v>
      </c>
      <c r="BC257" s="163"/>
      <c r="BD257" s="163"/>
      <c r="BE257" s="170"/>
      <c r="BF257" s="163"/>
      <c r="BG257" s="175" t="s">
        <v>1</v>
      </c>
      <c r="BH257" s="163"/>
      <c r="BI257" s="163"/>
      <c r="BJ257" s="171"/>
      <c r="BK257" s="163"/>
      <c r="BL257" s="163" t="s">
        <v>1</v>
      </c>
      <c r="BM257" s="163"/>
      <c r="BN257" s="163"/>
      <c r="BO257" s="172"/>
      <c r="BP257" s="163"/>
      <c r="BQ257" s="163" t="s">
        <v>1</v>
      </c>
      <c r="BR257" s="163"/>
      <c r="BS257" s="163"/>
      <c r="BT257" s="173"/>
      <c r="BU257" s="163"/>
      <c r="BV257" s="163" t="s">
        <v>1</v>
      </c>
      <c r="BW257" s="163"/>
      <c r="BX257" s="163"/>
      <c r="BZ257" s="163"/>
      <c r="CA257" s="163" t="s">
        <v>1</v>
      </c>
      <c r="CB257" s="163"/>
      <c r="CC257" s="163"/>
    </row>
    <row r="258" spans="1:81" s="91" customFormat="1" ht="15" x14ac:dyDescent="0.2">
      <c r="A258" s="76">
        <f t="shared" si="12"/>
        <v>224</v>
      </c>
      <c r="B258" s="188" t="s">
        <v>32</v>
      </c>
      <c r="C258" s="189" t="s">
        <v>36</v>
      </c>
      <c r="D258" s="190" t="s">
        <v>52</v>
      </c>
      <c r="E258" s="191"/>
      <c r="F258" s="192"/>
      <c r="G258" s="193" t="s">
        <v>280</v>
      </c>
      <c r="H258" s="193" t="s">
        <v>0</v>
      </c>
      <c r="I258" s="193"/>
      <c r="J258" s="193"/>
      <c r="K258" s="193"/>
      <c r="L258" s="193"/>
      <c r="M258" s="193" t="s">
        <v>0</v>
      </c>
      <c r="N258" s="193"/>
      <c r="O258" s="193"/>
      <c r="P258" s="193"/>
      <c r="Q258" s="193"/>
      <c r="R258" s="193" t="s">
        <v>0</v>
      </c>
      <c r="S258" s="193"/>
      <c r="T258" s="193"/>
      <c r="U258" s="193"/>
      <c r="V258" s="193"/>
      <c r="W258" s="193" t="s">
        <v>0</v>
      </c>
      <c r="X258" s="193"/>
      <c r="Y258" s="193"/>
      <c r="Z258" s="193"/>
      <c r="AA258" s="193"/>
      <c r="AB258" s="193" t="s">
        <v>0</v>
      </c>
      <c r="AC258" s="193"/>
      <c r="AD258" s="193"/>
      <c r="AE258" s="193"/>
      <c r="AF258" s="193"/>
      <c r="AG258" s="194" t="s">
        <v>0</v>
      </c>
      <c r="AH258" s="194"/>
      <c r="AI258" s="194"/>
      <c r="AJ258" s="194"/>
      <c r="AK258" s="193"/>
      <c r="AL258" s="194" t="s">
        <v>0</v>
      </c>
      <c r="AM258" s="194"/>
      <c r="AN258" s="194"/>
      <c r="AO258" s="194"/>
      <c r="AP258" s="194"/>
      <c r="AQ258" s="194" t="s">
        <v>0</v>
      </c>
      <c r="AR258" s="194"/>
      <c r="AS258" s="194"/>
      <c r="AT258" s="194"/>
      <c r="AU258" s="194"/>
      <c r="AV258" s="162"/>
      <c r="AW258" s="162" t="s">
        <v>1</v>
      </c>
      <c r="AX258" s="162"/>
      <c r="AY258" s="162"/>
      <c r="AZ258" s="162"/>
      <c r="BA258" s="163"/>
      <c r="BB258" s="174" t="s">
        <v>1</v>
      </c>
      <c r="BC258" s="163"/>
      <c r="BD258" s="163"/>
      <c r="BE258" s="170"/>
      <c r="BF258" s="163"/>
      <c r="BG258" s="175" t="s">
        <v>1</v>
      </c>
      <c r="BH258" s="163"/>
      <c r="BI258" s="163"/>
      <c r="BJ258" s="171"/>
      <c r="BK258" s="163"/>
      <c r="BL258" s="163" t="s">
        <v>1</v>
      </c>
      <c r="BM258" s="163"/>
      <c r="BN258" s="163"/>
      <c r="BO258" s="172"/>
      <c r="BP258" s="163"/>
      <c r="BQ258" s="163"/>
      <c r="BR258" s="163"/>
      <c r="BS258" s="163" t="s">
        <v>3</v>
      </c>
      <c r="BT258" s="173"/>
      <c r="BU258" s="163"/>
      <c r="BV258" s="163" t="s">
        <v>1</v>
      </c>
      <c r="BW258" s="163"/>
      <c r="BX258" s="163"/>
      <c r="BZ258" s="163"/>
      <c r="CA258" s="163" t="s">
        <v>1</v>
      </c>
      <c r="CB258" s="163"/>
      <c r="CC258" s="163"/>
    </row>
    <row r="259" spans="1:81" s="91" customFormat="1" ht="15" x14ac:dyDescent="0.2">
      <c r="A259" s="76">
        <f t="shared" si="12"/>
        <v>225</v>
      </c>
      <c r="B259" s="188" t="s">
        <v>32</v>
      </c>
      <c r="C259" s="189" t="s">
        <v>36</v>
      </c>
      <c r="D259" s="190" t="s">
        <v>54</v>
      </c>
      <c r="E259" s="191"/>
      <c r="F259" s="192"/>
      <c r="G259" s="193" t="s">
        <v>281</v>
      </c>
      <c r="H259" s="193" t="s">
        <v>0</v>
      </c>
      <c r="I259" s="193"/>
      <c r="J259" s="193"/>
      <c r="K259" s="193"/>
      <c r="L259" s="193"/>
      <c r="M259" s="193" t="s">
        <v>0</v>
      </c>
      <c r="N259" s="193"/>
      <c r="O259" s="193"/>
      <c r="P259" s="193"/>
      <c r="Q259" s="193"/>
      <c r="R259" s="193"/>
      <c r="S259" s="193" t="s">
        <v>1</v>
      </c>
      <c r="T259" s="193"/>
      <c r="U259" s="193"/>
      <c r="V259" s="193"/>
      <c r="W259" s="193"/>
      <c r="X259" s="193" t="s">
        <v>1</v>
      </c>
      <c r="Y259" s="193"/>
      <c r="Z259" s="193"/>
      <c r="AA259" s="193"/>
      <c r="AB259" s="193"/>
      <c r="AC259" s="193" t="s">
        <v>1</v>
      </c>
      <c r="AD259" s="193"/>
      <c r="AE259" s="193"/>
      <c r="AF259" s="193"/>
      <c r="AG259" s="194"/>
      <c r="AH259" s="194" t="s">
        <v>1</v>
      </c>
      <c r="AI259" s="194"/>
      <c r="AJ259" s="194"/>
      <c r="AK259" s="193"/>
      <c r="AL259" s="194"/>
      <c r="AM259" s="194" t="s">
        <v>1</v>
      </c>
      <c r="AN259" s="194"/>
      <c r="AO259" s="194"/>
      <c r="AP259" s="194"/>
      <c r="AQ259" s="194"/>
      <c r="AR259" s="194" t="s">
        <v>1</v>
      </c>
      <c r="AS259" s="194"/>
      <c r="AT259" s="194"/>
      <c r="AU259" s="194"/>
      <c r="AV259" s="162"/>
      <c r="AW259" s="162" t="s">
        <v>1</v>
      </c>
      <c r="AX259" s="162"/>
      <c r="AY259" s="162"/>
      <c r="AZ259" s="162"/>
      <c r="BA259" s="163"/>
      <c r="BB259" s="174" t="s">
        <v>1</v>
      </c>
      <c r="BC259" s="163"/>
      <c r="BD259" s="163"/>
      <c r="BE259" s="170"/>
      <c r="BF259" s="163"/>
      <c r="BG259" s="175" t="s">
        <v>1</v>
      </c>
      <c r="BH259" s="163"/>
      <c r="BI259" s="163"/>
      <c r="BJ259" s="171"/>
      <c r="BK259" s="163"/>
      <c r="BL259" s="163" t="s">
        <v>1</v>
      </c>
      <c r="BM259" s="163"/>
      <c r="BN259" s="163"/>
      <c r="BO259" s="172"/>
      <c r="BP259" s="163"/>
      <c r="BQ259" s="163" t="s">
        <v>1</v>
      </c>
      <c r="BR259" s="163"/>
      <c r="BS259" s="163"/>
      <c r="BT259" s="173"/>
      <c r="BU259" s="163"/>
      <c r="BV259" s="163" t="s">
        <v>1</v>
      </c>
      <c r="BW259" s="163"/>
      <c r="BX259" s="163"/>
      <c r="BZ259" s="163"/>
      <c r="CA259" s="163" t="s">
        <v>1</v>
      </c>
      <c r="CB259" s="163"/>
      <c r="CC259" s="163"/>
    </row>
    <row r="260" spans="1:81" s="91" customFormat="1" ht="15" x14ac:dyDescent="0.2">
      <c r="A260" s="76">
        <f t="shared" si="12"/>
        <v>226</v>
      </c>
      <c r="B260" s="188" t="s">
        <v>32</v>
      </c>
      <c r="C260" s="189" t="s">
        <v>36</v>
      </c>
      <c r="D260" s="190" t="s">
        <v>56</v>
      </c>
      <c r="E260" s="191"/>
      <c r="F260" s="192"/>
      <c r="G260" s="193" t="s">
        <v>282</v>
      </c>
      <c r="H260" s="193" t="s">
        <v>0</v>
      </c>
      <c r="I260" s="193"/>
      <c r="J260" s="193"/>
      <c r="K260" s="193"/>
      <c r="L260" s="193"/>
      <c r="M260" s="193" t="s">
        <v>0</v>
      </c>
      <c r="N260" s="193"/>
      <c r="O260" s="193"/>
      <c r="P260" s="193"/>
      <c r="Q260" s="193"/>
      <c r="R260" s="193" t="s">
        <v>0</v>
      </c>
      <c r="S260" s="193"/>
      <c r="T260" s="193"/>
      <c r="U260" s="193"/>
      <c r="V260" s="193"/>
      <c r="W260" s="193" t="s">
        <v>0</v>
      </c>
      <c r="X260" s="193"/>
      <c r="Y260" s="193"/>
      <c r="Z260" s="193"/>
      <c r="AA260" s="193"/>
      <c r="AB260" s="193" t="s">
        <v>0</v>
      </c>
      <c r="AC260" s="193"/>
      <c r="AD260" s="193"/>
      <c r="AE260" s="193"/>
      <c r="AF260" s="193"/>
      <c r="AG260" s="194" t="s">
        <v>0</v>
      </c>
      <c r="AH260" s="194"/>
      <c r="AI260" s="194"/>
      <c r="AJ260" s="194"/>
      <c r="AK260" s="193"/>
      <c r="AL260" s="194" t="s">
        <v>0</v>
      </c>
      <c r="AM260" s="194"/>
      <c r="AN260" s="194"/>
      <c r="AO260" s="194"/>
      <c r="AP260" s="194"/>
      <c r="AQ260" s="194" t="s">
        <v>0</v>
      </c>
      <c r="AR260" s="194"/>
      <c r="AS260" s="194"/>
      <c r="AT260" s="194"/>
      <c r="AU260" s="194"/>
      <c r="AV260" s="162" t="s">
        <v>0</v>
      </c>
      <c r="AW260" s="162"/>
      <c r="AX260" s="162"/>
      <c r="AY260" s="162"/>
      <c r="AZ260" s="162"/>
      <c r="BA260" s="163"/>
      <c r="BB260" s="174" t="s">
        <v>1</v>
      </c>
      <c r="BC260" s="163"/>
      <c r="BD260" s="163"/>
      <c r="BE260" s="170"/>
      <c r="BF260" s="163"/>
      <c r="BG260" s="175" t="s">
        <v>1</v>
      </c>
      <c r="BH260" s="163"/>
      <c r="BI260" s="163"/>
      <c r="BJ260" s="171"/>
      <c r="BK260" s="163"/>
      <c r="BL260" s="163" t="s">
        <v>1</v>
      </c>
      <c r="BM260" s="163"/>
      <c r="BN260" s="163"/>
      <c r="BO260" s="172"/>
      <c r="BP260" s="163"/>
      <c r="BQ260" s="163" t="s">
        <v>1</v>
      </c>
      <c r="BR260" s="163"/>
      <c r="BS260" s="163"/>
      <c r="BT260" s="173"/>
      <c r="BU260" s="163"/>
      <c r="BV260" s="163" t="s">
        <v>1</v>
      </c>
      <c r="BW260" s="163"/>
      <c r="BX260" s="163"/>
      <c r="BZ260" s="163"/>
      <c r="CA260" s="163" t="s">
        <v>1</v>
      </c>
      <c r="CB260" s="163"/>
      <c r="CC260" s="163"/>
    </row>
    <row r="261" spans="1:81" s="91" customFormat="1" ht="15" x14ac:dyDescent="0.2">
      <c r="A261" s="76">
        <f t="shared" si="12"/>
        <v>227</v>
      </c>
      <c r="B261" s="188" t="s">
        <v>32</v>
      </c>
      <c r="C261" s="189" t="s">
        <v>36</v>
      </c>
      <c r="D261" s="190" t="s">
        <v>84</v>
      </c>
      <c r="E261" s="191"/>
      <c r="F261" s="192"/>
      <c r="G261" s="193" t="s">
        <v>283</v>
      </c>
      <c r="H261" s="193" t="s">
        <v>0</v>
      </c>
      <c r="I261" s="193"/>
      <c r="J261" s="193"/>
      <c r="K261" s="193"/>
      <c r="L261" s="193"/>
      <c r="M261" s="193" t="s">
        <v>0</v>
      </c>
      <c r="N261" s="193"/>
      <c r="O261" s="193"/>
      <c r="P261" s="193"/>
      <c r="Q261" s="193"/>
      <c r="R261" s="193" t="s">
        <v>0</v>
      </c>
      <c r="S261" s="193"/>
      <c r="T261" s="193"/>
      <c r="U261" s="193"/>
      <c r="V261" s="193"/>
      <c r="W261" s="193" t="s">
        <v>0</v>
      </c>
      <c r="X261" s="193"/>
      <c r="Y261" s="193"/>
      <c r="Z261" s="193"/>
      <c r="AA261" s="193"/>
      <c r="AB261" s="193" t="s">
        <v>0</v>
      </c>
      <c r="AC261" s="193"/>
      <c r="AD261" s="193"/>
      <c r="AE261" s="193"/>
      <c r="AF261" s="193"/>
      <c r="AG261" s="194"/>
      <c r="AH261" s="194" t="s">
        <v>1</v>
      </c>
      <c r="AI261" s="194"/>
      <c r="AJ261" s="194"/>
      <c r="AK261" s="193"/>
      <c r="AL261" s="194"/>
      <c r="AM261" s="194" t="s">
        <v>1</v>
      </c>
      <c r="AN261" s="194"/>
      <c r="AO261" s="194"/>
      <c r="AP261" s="194"/>
      <c r="AQ261" s="194"/>
      <c r="AR261" s="194" t="s">
        <v>1</v>
      </c>
      <c r="AS261" s="194"/>
      <c r="AT261" s="194"/>
      <c r="AU261" s="194"/>
      <c r="AV261" s="162"/>
      <c r="AW261" s="162" t="s">
        <v>1</v>
      </c>
      <c r="AX261" s="162"/>
      <c r="AY261" s="162"/>
      <c r="AZ261" s="162"/>
      <c r="BA261" s="163"/>
      <c r="BB261" s="174" t="s">
        <v>1</v>
      </c>
      <c r="BC261" s="163"/>
      <c r="BD261" s="163"/>
      <c r="BE261" s="170"/>
      <c r="BF261" s="163"/>
      <c r="BG261" s="175" t="s">
        <v>1</v>
      </c>
      <c r="BH261" s="163"/>
      <c r="BI261" s="163"/>
      <c r="BJ261" s="171"/>
      <c r="BK261" s="163"/>
      <c r="BL261" s="163" t="s">
        <v>1</v>
      </c>
      <c r="BM261" s="163"/>
      <c r="BN261" s="163"/>
      <c r="BO261" s="172"/>
      <c r="BP261" s="163"/>
      <c r="BQ261" s="163" t="s">
        <v>1</v>
      </c>
      <c r="BR261" s="163"/>
      <c r="BS261" s="163"/>
      <c r="BT261" s="173"/>
      <c r="BU261" s="163"/>
      <c r="BV261" s="163" t="s">
        <v>1</v>
      </c>
      <c r="BW261" s="163"/>
      <c r="BX261" s="163"/>
      <c r="BZ261" s="163"/>
      <c r="CA261" s="163" t="s">
        <v>1</v>
      </c>
      <c r="CB261" s="163"/>
      <c r="CC261" s="163"/>
    </row>
    <row r="262" spans="1:81" s="91" customFormat="1" ht="15" x14ac:dyDescent="0.2">
      <c r="A262" s="76">
        <f t="shared" si="12"/>
        <v>228</v>
      </c>
      <c r="B262" s="188" t="s">
        <v>32</v>
      </c>
      <c r="C262" s="189" t="s">
        <v>36</v>
      </c>
      <c r="D262" s="190" t="s">
        <v>86</v>
      </c>
      <c r="E262" s="191"/>
      <c r="F262" s="192"/>
      <c r="G262" s="193" t="s">
        <v>284</v>
      </c>
      <c r="H262" s="193" t="s">
        <v>0</v>
      </c>
      <c r="I262" s="193"/>
      <c r="J262" s="193"/>
      <c r="K262" s="193"/>
      <c r="L262" s="193"/>
      <c r="M262" s="193" t="s">
        <v>0</v>
      </c>
      <c r="N262" s="193"/>
      <c r="O262" s="193"/>
      <c r="P262" s="193"/>
      <c r="Q262" s="193"/>
      <c r="R262" s="193" t="s">
        <v>0</v>
      </c>
      <c r="S262" s="193"/>
      <c r="T262" s="193"/>
      <c r="U262" s="193"/>
      <c r="V262" s="193"/>
      <c r="W262" s="193" t="s">
        <v>0</v>
      </c>
      <c r="X262" s="193"/>
      <c r="Y262" s="193"/>
      <c r="Z262" s="193"/>
      <c r="AA262" s="193"/>
      <c r="AB262" s="193" t="s">
        <v>0</v>
      </c>
      <c r="AC262" s="193"/>
      <c r="AD262" s="193"/>
      <c r="AE262" s="193"/>
      <c r="AF262" s="193"/>
      <c r="AG262" s="194"/>
      <c r="AH262" s="194" t="s">
        <v>1</v>
      </c>
      <c r="AI262" s="194"/>
      <c r="AJ262" s="194"/>
      <c r="AK262" s="193"/>
      <c r="AL262" s="194"/>
      <c r="AM262" s="194" t="s">
        <v>1</v>
      </c>
      <c r="AN262" s="194"/>
      <c r="AO262" s="194"/>
      <c r="AP262" s="194"/>
      <c r="AQ262" s="194"/>
      <c r="AR262" s="194" t="s">
        <v>1</v>
      </c>
      <c r="AS262" s="194"/>
      <c r="AT262" s="194"/>
      <c r="AU262" s="194"/>
      <c r="AV262" s="162"/>
      <c r="AW262" s="162" t="s">
        <v>1</v>
      </c>
      <c r="AX262" s="162"/>
      <c r="AY262" s="162"/>
      <c r="AZ262" s="162"/>
      <c r="BA262" s="163"/>
      <c r="BB262" s="174" t="s">
        <v>1</v>
      </c>
      <c r="BC262" s="163"/>
      <c r="BD262" s="163"/>
      <c r="BE262" s="170"/>
      <c r="BF262" s="163"/>
      <c r="BG262" s="175" t="s">
        <v>1</v>
      </c>
      <c r="BH262" s="163"/>
      <c r="BI262" s="163"/>
      <c r="BJ262" s="171"/>
      <c r="BK262" s="163"/>
      <c r="BL262" s="163" t="s">
        <v>1</v>
      </c>
      <c r="BM262" s="163"/>
      <c r="BN262" s="163"/>
      <c r="BO262" s="172"/>
      <c r="BP262" s="163"/>
      <c r="BQ262" s="163"/>
      <c r="BR262" s="163"/>
      <c r="BS262" s="163" t="s">
        <v>3</v>
      </c>
      <c r="BT262" s="173"/>
      <c r="BU262" s="163"/>
      <c r="BV262" s="163" t="s">
        <v>1</v>
      </c>
      <c r="BW262" s="163"/>
      <c r="BX262" s="163"/>
      <c r="BZ262" s="163"/>
      <c r="CA262" s="163" t="s">
        <v>1</v>
      </c>
      <c r="CB262" s="163"/>
      <c r="CC262" s="163"/>
    </row>
    <row r="263" spans="1:81" s="91" customFormat="1" ht="15" x14ac:dyDescent="0.2">
      <c r="A263" s="76">
        <f t="shared" si="12"/>
        <v>229</v>
      </c>
      <c r="B263" s="188" t="s">
        <v>32</v>
      </c>
      <c r="C263" s="189" t="s">
        <v>36</v>
      </c>
      <c r="D263" s="190" t="s">
        <v>88</v>
      </c>
      <c r="E263" s="191"/>
      <c r="F263" s="192"/>
      <c r="G263" s="193" t="s">
        <v>285</v>
      </c>
      <c r="H263" s="193" t="s">
        <v>0</v>
      </c>
      <c r="I263" s="193"/>
      <c r="J263" s="193"/>
      <c r="K263" s="193"/>
      <c r="L263" s="193"/>
      <c r="M263" s="193" t="s">
        <v>0</v>
      </c>
      <c r="N263" s="193"/>
      <c r="O263" s="193"/>
      <c r="P263" s="193"/>
      <c r="Q263" s="193"/>
      <c r="R263" s="193" t="s">
        <v>0</v>
      </c>
      <c r="S263" s="193"/>
      <c r="T263" s="193"/>
      <c r="U263" s="193"/>
      <c r="V263" s="193"/>
      <c r="W263" s="193" t="s">
        <v>0</v>
      </c>
      <c r="X263" s="193"/>
      <c r="Y263" s="193"/>
      <c r="Z263" s="193"/>
      <c r="AA263" s="193"/>
      <c r="AB263" s="193"/>
      <c r="AC263" s="193" t="s">
        <v>1</v>
      </c>
      <c r="AD263" s="193"/>
      <c r="AE263" s="193"/>
      <c r="AF263" s="193"/>
      <c r="AG263" s="194"/>
      <c r="AH263" s="194" t="s">
        <v>1</v>
      </c>
      <c r="AI263" s="194"/>
      <c r="AJ263" s="194"/>
      <c r="AK263" s="193"/>
      <c r="AL263" s="194"/>
      <c r="AM263" s="194" t="s">
        <v>1</v>
      </c>
      <c r="AN263" s="194"/>
      <c r="AO263" s="194"/>
      <c r="AP263" s="194"/>
      <c r="AQ263" s="194"/>
      <c r="AR263" s="194" t="s">
        <v>1</v>
      </c>
      <c r="AS263" s="194"/>
      <c r="AT263" s="194"/>
      <c r="AU263" s="194"/>
      <c r="AV263" s="162"/>
      <c r="AW263" s="162" t="s">
        <v>1</v>
      </c>
      <c r="AX263" s="162"/>
      <c r="AY263" s="162"/>
      <c r="AZ263" s="162"/>
      <c r="BA263" s="163"/>
      <c r="BB263" s="174" t="s">
        <v>1</v>
      </c>
      <c r="BC263" s="163"/>
      <c r="BD263" s="163"/>
      <c r="BE263" s="170"/>
      <c r="BF263" s="163"/>
      <c r="BG263" s="175" t="s">
        <v>1</v>
      </c>
      <c r="BH263" s="163"/>
      <c r="BI263" s="163"/>
      <c r="BJ263" s="171"/>
      <c r="BK263" s="163"/>
      <c r="BL263" s="163"/>
      <c r="BM263" s="163"/>
      <c r="BN263" s="163" t="s">
        <v>3</v>
      </c>
      <c r="BO263" s="172"/>
      <c r="BP263" s="163"/>
      <c r="BQ263" s="163" t="s">
        <v>1</v>
      </c>
      <c r="BR263" s="163"/>
      <c r="BS263" s="163"/>
      <c r="BT263" s="173"/>
      <c r="BU263" s="163"/>
      <c r="BV263" s="163" t="s">
        <v>1</v>
      </c>
      <c r="BW263" s="163"/>
      <c r="BX263" s="163"/>
      <c r="BZ263" s="163"/>
      <c r="CA263" s="163" t="s">
        <v>1</v>
      </c>
      <c r="CB263" s="163"/>
      <c r="CC263" s="163"/>
    </row>
    <row r="264" spans="1:81" s="91" customFormat="1" ht="15" x14ac:dyDescent="0.2">
      <c r="A264" s="76">
        <f t="shared" si="12"/>
        <v>230</v>
      </c>
      <c r="B264" s="188" t="s">
        <v>32</v>
      </c>
      <c r="C264" s="189" t="s">
        <v>36</v>
      </c>
      <c r="D264" s="190" t="s">
        <v>90</v>
      </c>
      <c r="E264" s="191"/>
      <c r="F264" s="192"/>
      <c r="G264" s="193" t="s">
        <v>286</v>
      </c>
      <c r="H264" s="193" t="s">
        <v>0</v>
      </c>
      <c r="I264" s="193"/>
      <c r="J264" s="193"/>
      <c r="K264" s="193"/>
      <c r="L264" s="193"/>
      <c r="M264" s="193" t="s">
        <v>0</v>
      </c>
      <c r="N264" s="193"/>
      <c r="O264" s="193"/>
      <c r="P264" s="193"/>
      <c r="Q264" s="193"/>
      <c r="R264" s="193" t="s">
        <v>0</v>
      </c>
      <c r="S264" s="193"/>
      <c r="T264" s="193"/>
      <c r="U264" s="193"/>
      <c r="V264" s="193"/>
      <c r="W264" s="193" t="s">
        <v>0</v>
      </c>
      <c r="X264" s="193"/>
      <c r="Y264" s="193"/>
      <c r="Z264" s="193"/>
      <c r="AA264" s="193"/>
      <c r="AB264" s="193" t="s">
        <v>0</v>
      </c>
      <c r="AC264" s="193"/>
      <c r="AD264" s="193"/>
      <c r="AE264" s="193"/>
      <c r="AF264" s="193"/>
      <c r="AG264" s="194" t="s">
        <v>0</v>
      </c>
      <c r="AH264" s="194"/>
      <c r="AI264" s="194"/>
      <c r="AJ264" s="194"/>
      <c r="AK264" s="193"/>
      <c r="AL264" s="194" t="s">
        <v>0</v>
      </c>
      <c r="AM264" s="194"/>
      <c r="AN264" s="194"/>
      <c r="AO264" s="194"/>
      <c r="AP264" s="194"/>
      <c r="AQ264" s="194" t="s">
        <v>0</v>
      </c>
      <c r="AR264" s="194"/>
      <c r="AS264" s="194"/>
      <c r="AT264" s="194"/>
      <c r="AU264" s="194"/>
      <c r="AV264" s="162"/>
      <c r="AW264" s="162" t="s">
        <v>1</v>
      </c>
      <c r="AX264" s="162"/>
      <c r="AY264" s="162"/>
      <c r="AZ264" s="162"/>
      <c r="BA264" s="163"/>
      <c r="BB264" s="174" t="s">
        <v>1</v>
      </c>
      <c r="BC264" s="163"/>
      <c r="BD264" s="163"/>
      <c r="BE264" s="170"/>
      <c r="BF264" s="163"/>
      <c r="BG264" s="175" t="s">
        <v>1</v>
      </c>
      <c r="BH264" s="163"/>
      <c r="BI264" s="163"/>
      <c r="BJ264" s="171"/>
      <c r="BK264" s="163"/>
      <c r="BL264" s="163" t="s">
        <v>1</v>
      </c>
      <c r="BM264" s="163"/>
      <c r="BN264" s="163"/>
      <c r="BO264" s="172"/>
      <c r="BP264" s="163"/>
      <c r="BQ264" s="163" t="s">
        <v>1</v>
      </c>
      <c r="BR264" s="163"/>
      <c r="BS264" s="163"/>
      <c r="BT264" s="173"/>
      <c r="BU264" s="163"/>
      <c r="BV264" s="163" t="s">
        <v>1</v>
      </c>
      <c r="BW264" s="163"/>
      <c r="BX264" s="163"/>
      <c r="BZ264" s="163"/>
      <c r="CA264" s="163" t="s">
        <v>1</v>
      </c>
      <c r="CB264" s="163"/>
      <c r="CC264" s="163"/>
    </row>
    <row r="265" spans="1:81" s="91" customFormat="1" ht="15" x14ac:dyDescent="0.2">
      <c r="A265" s="76">
        <f t="shared" si="12"/>
        <v>231</v>
      </c>
      <c r="B265" s="188" t="s">
        <v>32</v>
      </c>
      <c r="C265" s="189" t="s">
        <v>36</v>
      </c>
      <c r="D265" s="190" t="s">
        <v>92</v>
      </c>
      <c r="E265" s="191"/>
      <c r="F265" s="192"/>
      <c r="G265" s="193" t="s">
        <v>287</v>
      </c>
      <c r="H265" s="193" t="s">
        <v>0</v>
      </c>
      <c r="I265" s="193"/>
      <c r="J265" s="193"/>
      <c r="K265" s="193"/>
      <c r="L265" s="193"/>
      <c r="M265" s="193" t="s">
        <v>0</v>
      </c>
      <c r="N265" s="193"/>
      <c r="O265" s="193"/>
      <c r="P265" s="193"/>
      <c r="Q265" s="193"/>
      <c r="R265" s="193" t="s">
        <v>0</v>
      </c>
      <c r="S265" s="193"/>
      <c r="T265" s="193"/>
      <c r="U265" s="193"/>
      <c r="V265" s="193"/>
      <c r="W265" s="193" t="s">
        <v>0</v>
      </c>
      <c r="X265" s="193"/>
      <c r="Y265" s="193"/>
      <c r="Z265" s="193"/>
      <c r="AA265" s="193"/>
      <c r="AB265" s="193" t="s">
        <v>0</v>
      </c>
      <c r="AC265" s="193"/>
      <c r="AD265" s="193"/>
      <c r="AE265" s="193"/>
      <c r="AF265" s="193"/>
      <c r="AG265" s="194"/>
      <c r="AH265" s="194" t="s">
        <v>1</v>
      </c>
      <c r="AI265" s="194"/>
      <c r="AJ265" s="194"/>
      <c r="AK265" s="193"/>
      <c r="AL265" s="194"/>
      <c r="AM265" s="194" t="s">
        <v>1</v>
      </c>
      <c r="AN265" s="194"/>
      <c r="AO265" s="194"/>
      <c r="AP265" s="194"/>
      <c r="AQ265" s="194"/>
      <c r="AR265" s="194" t="s">
        <v>1</v>
      </c>
      <c r="AS265" s="194"/>
      <c r="AT265" s="194"/>
      <c r="AU265" s="194"/>
      <c r="AV265" s="162"/>
      <c r="AW265" s="162" t="s">
        <v>1</v>
      </c>
      <c r="AX265" s="162"/>
      <c r="AY265" s="162"/>
      <c r="AZ265" s="162"/>
      <c r="BA265" s="163"/>
      <c r="BB265" s="174" t="s">
        <v>1</v>
      </c>
      <c r="BC265" s="163"/>
      <c r="BD265" s="163"/>
      <c r="BE265" s="170"/>
      <c r="BF265" s="163"/>
      <c r="BG265" s="175" t="s">
        <v>1</v>
      </c>
      <c r="BH265" s="163"/>
      <c r="BI265" s="163"/>
      <c r="BJ265" s="171"/>
      <c r="BK265" s="163"/>
      <c r="BL265" s="163" t="s">
        <v>1</v>
      </c>
      <c r="BM265" s="163"/>
      <c r="BN265" s="163"/>
      <c r="BO265" s="172"/>
      <c r="BP265" s="163"/>
      <c r="BQ265" s="163" t="s">
        <v>1</v>
      </c>
      <c r="BR265" s="163"/>
      <c r="BS265" s="163"/>
      <c r="BT265" s="173"/>
      <c r="BU265" s="163"/>
      <c r="BV265" s="163" t="s">
        <v>1</v>
      </c>
      <c r="BW265" s="163"/>
      <c r="BX265" s="163"/>
      <c r="BZ265" s="163"/>
      <c r="CA265" s="163" t="s">
        <v>1</v>
      </c>
      <c r="CB265" s="163"/>
      <c r="CC265" s="163"/>
    </row>
    <row r="266" spans="1:81" s="91" customFormat="1" ht="15" x14ac:dyDescent="0.2">
      <c r="A266" s="76">
        <f t="shared" si="12"/>
        <v>232</v>
      </c>
      <c r="B266" s="188" t="s">
        <v>32</v>
      </c>
      <c r="C266" s="189" t="s">
        <v>36</v>
      </c>
      <c r="D266" s="190" t="s">
        <v>94</v>
      </c>
      <c r="E266" s="191"/>
      <c r="F266" s="192"/>
      <c r="G266" s="193" t="s">
        <v>288</v>
      </c>
      <c r="H266" s="193" t="s">
        <v>0</v>
      </c>
      <c r="I266" s="193"/>
      <c r="J266" s="193"/>
      <c r="K266" s="193"/>
      <c r="L266" s="193"/>
      <c r="M266" s="193" t="s">
        <v>0</v>
      </c>
      <c r="N266" s="193"/>
      <c r="O266" s="193"/>
      <c r="P266" s="193"/>
      <c r="Q266" s="193"/>
      <c r="R266" s="193" t="s">
        <v>0</v>
      </c>
      <c r="S266" s="193"/>
      <c r="T266" s="193"/>
      <c r="U266" s="193"/>
      <c r="V266" s="193"/>
      <c r="W266" s="193" t="s">
        <v>0</v>
      </c>
      <c r="X266" s="193"/>
      <c r="Y266" s="193"/>
      <c r="Z266" s="193"/>
      <c r="AA266" s="193"/>
      <c r="AB266" s="193"/>
      <c r="AC266" s="193" t="s">
        <v>1</v>
      </c>
      <c r="AD266" s="193"/>
      <c r="AE266" s="193"/>
      <c r="AF266" s="193"/>
      <c r="AG266" s="194"/>
      <c r="AH266" s="194" t="s">
        <v>1</v>
      </c>
      <c r="AI266" s="194"/>
      <c r="AJ266" s="194"/>
      <c r="AK266" s="193"/>
      <c r="AL266" s="194"/>
      <c r="AM266" s="194" t="s">
        <v>1</v>
      </c>
      <c r="AN266" s="194"/>
      <c r="AO266" s="194"/>
      <c r="AP266" s="194"/>
      <c r="AQ266" s="194"/>
      <c r="AR266" s="194" t="s">
        <v>1</v>
      </c>
      <c r="AS266" s="194"/>
      <c r="AT266" s="194"/>
      <c r="AU266" s="194"/>
      <c r="AV266" s="162"/>
      <c r="AW266" s="162" t="s">
        <v>1</v>
      </c>
      <c r="AX266" s="162"/>
      <c r="AY266" s="162"/>
      <c r="AZ266" s="162"/>
      <c r="BA266" s="163"/>
      <c r="BB266" s="174" t="s">
        <v>1</v>
      </c>
      <c r="BC266" s="163"/>
      <c r="BD266" s="163"/>
      <c r="BE266" s="170"/>
      <c r="BF266" s="163"/>
      <c r="BG266" s="175" t="s">
        <v>1</v>
      </c>
      <c r="BH266" s="163"/>
      <c r="BI266" s="163"/>
      <c r="BJ266" s="171"/>
      <c r="BK266" s="163"/>
      <c r="BL266" s="163" t="s">
        <v>1</v>
      </c>
      <c r="BM266" s="163"/>
      <c r="BN266" s="163"/>
      <c r="BO266" s="172"/>
      <c r="BP266" s="163"/>
      <c r="BQ266" s="163" t="s">
        <v>1</v>
      </c>
      <c r="BR266" s="163"/>
      <c r="BS266" s="163"/>
      <c r="BT266" s="173"/>
      <c r="BU266" s="163"/>
      <c r="BV266" s="163" t="s">
        <v>1</v>
      </c>
      <c r="BW266" s="163"/>
      <c r="BX266" s="163"/>
      <c r="BZ266" s="163"/>
      <c r="CA266" s="163" t="s">
        <v>1</v>
      </c>
      <c r="CB266" s="163"/>
      <c r="CC266" s="163"/>
    </row>
    <row r="267" spans="1:81" s="91" customFormat="1" ht="15" x14ac:dyDescent="0.2">
      <c r="A267" s="76">
        <f t="shared" si="12"/>
        <v>233</v>
      </c>
      <c r="B267" s="188" t="s">
        <v>32</v>
      </c>
      <c r="C267" s="189" t="s">
        <v>36</v>
      </c>
      <c r="D267" s="190" t="s">
        <v>96</v>
      </c>
      <c r="E267" s="191"/>
      <c r="F267" s="192"/>
      <c r="G267" s="193" t="s">
        <v>289</v>
      </c>
      <c r="H267" s="193" t="s">
        <v>0</v>
      </c>
      <c r="I267" s="193"/>
      <c r="J267" s="193"/>
      <c r="K267" s="193"/>
      <c r="L267" s="193"/>
      <c r="M267" s="193" t="s">
        <v>0</v>
      </c>
      <c r="N267" s="193"/>
      <c r="O267" s="193"/>
      <c r="P267" s="193"/>
      <c r="Q267" s="193"/>
      <c r="R267" s="193" t="s">
        <v>0</v>
      </c>
      <c r="S267" s="193"/>
      <c r="T267" s="193"/>
      <c r="U267" s="193"/>
      <c r="V267" s="193"/>
      <c r="W267" s="193" t="s">
        <v>0</v>
      </c>
      <c r="X267" s="193"/>
      <c r="Y267" s="193"/>
      <c r="Z267" s="193"/>
      <c r="AA267" s="193"/>
      <c r="AB267" s="193"/>
      <c r="AC267" s="193" t="s">
        <v>1</v>
      </c>
      <c r="AD267" s="193"/>
      <c r="AE267" s="193"/>
      <c r="AF267" s="193"/>
      <c r="AG267" s="194"/>
      <c r="AH267" s="194" t="s">
        <v>1</v>
      </c>
      <c r="AI267" s="194"/>
      <c r="AJ267" s="194"/>
      <c r="AK267" s="193"/>
      <c r="AL267" s="194"/>
      <c r="AM267" s="194" t="s">
        <v>1</v>
      </c>
      <c r="AN267" s="194"/>
      <c r="AO267" s="194"/>
      <c r="AP267" s="194"/>
      <c r="AQ267" s="194"/>
      <c r="AR267" s="194" t="s">
        <v>1</v>
      </c>
      <c r="AS267" s="194"/>
      <c r="AT267" s="194"/>
      <c r="AU267" s="194"/>
      <c r="AV267" s="162"/>
      <c r="AW267" s="162" t="s">
        <v>1</v>
      </c>
      <c r="AX267" s="162"/>
      <c r="AY267" s="162"/>
      <c r="AZ267" s="162"/>
      <c r="BA267" s="163"/>
      <c r="BB267" s="174" t="s">
        <v>1</v>
      </c>
      <c r="BC267" s="163"/>
      <c r="BD267" s="163"/>
      <c r="BE267" s="170"/>
      <c r="BF267" s="163"/>
      <c r="BG267" s="175" t="s">
        <v>1</v>
      </c>
      <c r="BH267" s="163"/>
      <c r="BI267" s="163"/>
      <c r="BJ267" s="171"/>
      <c r="BK267" s="163"/>
      <c r="BL267" s="163" t="s">
        <v>1</v>
      </c>
      <c r="BM267" s="163"/>
      <c r="BN267" s="163"/>
      <c r="BO267" s="172"/>
      <c r="BP267" s="163"/>
      <c r="BQ267" s="163" t="s">
        <v>1</v>
      </c>
      <c r="BR267" s="163"/>
      <c r="BS267" s="163"/>
      <c r="BT267" s="173"/>
      <c r="BU267" s="163"/>
      <c r="BV267" s="163" t="s">
        <v>1</v>
      </c>
      <c r="BW267" s="163"/>
      <c r="BX267" s="163"/>
      <c r="BZ267" s="163"/>
      <c r="CA267" s="163" t="s">
        <v>1</v>
      </c>
      <c r="CB267" s="163"/>
      <c r="CC267" s="163"/>
    </row>
    <row r="268" spans="1:81" s="91" customFormat="1" ht="15" x14ac:dyDescent="0.2">
      <c r="A268" s="76">
        <f t="shared" si="12"/>
        <v>234</v>
      </c>
      <c r="B268" s="188" t="s">
        <v>32</v>
      </c>
      <c r="C268" s="189" t="s">
        <v>36</v>
      </c>
      <c r="D268" s="190" t="s">
        <v>290</v>
      </c>
      <c r="E268" s="191"/>
      <c r="F268" s="192"/>
      <c r="G268" s="193" t="s">
        <v>291</v>
      </c>
      <c r="H268" s="193" t="s">
        <v>0</v>
      </c>
      <c r="I268" s="193"/>
      <c r="J268" s="193"/>
      <c r="K268" s="193"/>
      <c r="L268" s="193"/>
      <c r="M268" s="193" t="s">
        <v>0</v>
      </c>
      <c r="N268" s="193"/>
      <c r="O268" s="193"/>
      <c r="P268" s="193"/>
      <c r="Q268" s="193"/>
      <c r="R268" s="193" t="s">
        <v>0</v>
      </c>
      <c r="S268" s="193"/>
      <c r="T268" s="193"/>
      <c r="U268" s="193"/>
      <c r="V268" s="193"/>
      <c r="W268" s="193" t="s">
        <v>0</v>
      </c>
      <c r="X268" s="193"/>
      <c r="Y268" s="193"/>
      <c r="Z268" s="193"/>
      <c r="AA268" s="193"/>
      <c r="AB268" s="193" t="s">
        <v>0</v>
      </c>
      <c r="AC268" s="193"/>
      <c r="AD268" s="193"/>
      <c r="AE268" s="193"/>
      <c r="AF268" s="193"/>
      <c r="AG268" s="194"/>
      <c r="AH268" s="194" t="s">
        <v>1</v>
      </c>
      <c r="AI268" s="194"/>
      <c r="AJ268" s="194"/>
      <c r="AK268" s="193"/>
      <c r="AL268" s="194"/>
      <c r="AM268" s="194" t="s">
        <v>1</v>
      </c>
      <c r="AN268" s="194"/>
      <c r="AO268" s="194"/>
      <c r="AP268" s="194"/>
      <c r="AQ268" s="194"/>
      <c r="AR268" s="194" t="s">
        <v>1</v>
      </c>
      <c r="AS268" s="194"/>
      <c r="AT268" s="194"/>
      <c r="AU268" s="194"/>
      <c r="AV268" s="162"/>
      <c r="AW268" s="162" t="s">
        <v>1</v>
      </c>
      <c r="AX268" s="162"/>
      <c r="AY268" s="162"/>
      <c r="AZ268" s="162"/>
      <c r="BA268" s="163"/>
      <c r="BB268" s="174" t="s">
        <v>1</v>
      </c>
      <c r="BC268" s="163"/>
      <c r="BD268" s="163"/>
      <c r="BE268" s="170"/>
      <c r="BF268" s="163"/>
      <c r="BG268" s="175" t="s">
        <v>1</v>
      </c>
      <c r="BH268" s="163"/>
      <c r="BI268" s="163"/>
      <c r="BJ268" s="171"/>
      <c r="BK268" s="163"/>
      <c r="BL268" s="163" t="s">
        <v>1</v>
      </c>
      <c r="BM268" s="163"/>
      <c r="BN268" s="163"/>
      <c r="BO268" s="172"/>
      <c r="BP268" s="163"/>
      <c r="BQ268" s="163" t="s">
        <v>1</v>
      </c>
      <c r="BR268" s="163"/>
      <c r="BS268" s="163"/>
      <c r="BT268" s="173"/>
      <c r="BU268" s="163"/>
      <c r="BV268" s="163" t="s">
        <v>1</v>
      </c>
      <c r="BW268" s="163"/>
      <c r="BX268" s="163"/>
      <c r="BZ268" s="163"/>
      <c r="CA268" s="163" t="s">
        <v>1</v>
      </c>
      <c r="CB268" s="163"/>
      <c r="CC268" s="163"/>
    </row>
    <row r="269" spans="1:81" s="91" customFormat="1" ht="15" x14ac:dyDescent="0.2">
      <c r="A269" s="76">
        <f t="shared" si="12"/>
        <v>235</v>
      </c>
      <c r="B269" s="188" t="s">
        <v>32</v>
      </c>
      <c r="C269" s="189" t="s">
        <v>36</v>
      </c>
      <c r="D269" s="190" t="s">
        <v>292</v>
      </c>
      <c r="E269" s="191"/>
      <c r="F269" s="192"/>
      <c r="G269" s="193" t="s">
        <v>293</v>
      </c>
      <c r="H269" s="193" t="s">
        <v>0</v>
      </c>
      <c r="I269" s="193"/>
      <c r="J269" s="193"/>
      <c r="K269" s="193"/>
      <c r="L269" s="193"/>
      <c r="M269" s="193" t="s">
        <v>0</v>
      </c>
      <c r="N269" s="193"/>
      <c r="O269" s="193"/>
      <c r="P269" s="193"/>
      <c r="Q269" s="193"/>
      <c r="R269" s="193" t="s">
        <v>0</v>
      </c>
      <c r="S269" s="193"/>
      <c r="T269" s="193"/>
      <c r="U269" s="193"/>
      <c r="V269" s="193"/>
      <c r="W269" s="193" t="s">
        <v>0</v>
      </c>
      <c r="X269" s="193"/>
      <c r="Y269" s="193"/>
      <c r="Z269" s="193"/>
      <c r="AA269" s="193"/>
      <c r="AB269" s="193"/>
      <c r="AC269" s="193" t="s">
        <v>1</v>
      </c>
      <c r="AD269" s="193"/>
      <c r="AE269" s="193"/>
      <c r="AF269" s="193"/>
      <c r="AG269" s="194"/>
      <c r="AH269" s="194" t="s">
        <v>1</v>
      </c>
      <c r="AI269" s="194"/>
      <c r="AJ269" s="194"/>
      <c r="AK269" s="193"/>
      <c r="AL269" s="194"/>
      <c r="AM269" s="194" t="s">
        <v>1</v>
      </c>
      <c r="AN269" s="194"/>
      <c r="AO269" s="194"/>
      <c r="AP269" s="194"/>
      <c r="AQ269" s="194"/>
      <c r="AR269" s="194" t="s">
        <v>1</v>
      </c>
      <c r="AS269" s="194"/>
      <c r="AT269" s="194"/>
      <c r="AU269" s="194"/>
      <c r="AV269" s="162"/>
      <c r="AW269" s="162" t="s">
        <v>1</v>
      </c>
      <c r="AX269" s="162"/>
      <c r="AY269" s="162"/>
      <c r="AZ269" s="162"/>
      <c r="BA269" s="163"/>
      <c r="BB269" s="174" t="s">
        <v>1</v>
      </c>
      <c r="BC269" s="163"/>
      <c r="BD269" s="163"/>
      <c r="BE269" s="170"/>
      <c r="BF269" s="163"/>
      <c r="BG269" s="175" t="s">
        <v>1</v>
      </c>
      <c r="BH269" s="163"/>
      <c r="BI269" s="163"/>
      <c r="BJ269" s="171"/>
      <c r="BK269" s="163"/>
      <c r="BL269" s="163" t="s">
        <v>1</v>
      </c>
      <c r="BM269" s="163"/>
      <c r="BN269" s="163"/>
      <c r="BO269" s="172"/>
      <c r="BP269" s="163"/>
      <c r="BQ269" s="163" t="s">
        <v>1</v>
      </c>
      <c r="BR269" s="163"/>
      <c r="BS269" s="163"/>
      <c r="BT269" s="173"/>
      <c r="BU269" s="163"/>
      <c r="BV269" s="163" t="s">
        <v>1</v>
      </c>
      <c r="BW269" s="163"/>
      <c r="BX269" s="163"/>
      <c r="BZ269" s="163"/>
      <c r="CA269" s="163" t="s">
        <v>1</v>
      </c>
      <c r="CB269" s="163"/>
      <c r="CC269" s="163"/>
    </row>
    <row r="270" spans="1:81" s="91" customFormat="1" ht="15" x14ac:dyDescent="0.2">
      <c r="A270" s="76">
        <f t="shared" si="12"/>
        <v>236</v>
      </c>
      <c r="B270" s="188" t="s">
        <v>32</v>
      </c>
      <c r="C270" s="189" t="s">
        <v>36</v>
      </c>
      <c r="D270" s="190" t="s">
        <v>294</v>
      </c>
      <c r="E270" s="191"/>
      <c r="F270" s="192"/>
      <c r="G270" s="193" t="s">
        <v>295</v>
      </c>
      <c r="H270" s="193" t="s">
        <v>0</v>
      </c>
      <c r="I270" s="193"/>
      <c r="J270" s="193"/>
      <c r="K270" s="193"/>
      <c r="L270" s="193"/>
      <c r="M270" s="193" t="s">
        <v>0</v>
      </c>
      <c r="N270" s="193"/>
      <c r="O270" s="193"/>
      <c r="P270" s="193"/>
      <c r="Q270" s="193"/>
      <c r="R270" s="193" t="s">
        <v>0</v>
      </c>
      <c r="S270" s="193"/>
      <c r="T270" s="193"/>
      <c r="U270" s="193"/>
      <c r="V270" s="193"/>
      <c r="W270" s="193" t="s">
        <v>0</v>
      </c>
      <c r="X270" s="193"/>
      <c r="Y270" s="193"/>
      <c r="Z270" s="193"/>
      <c r="AA270" s="193"/>
      <c r="AB270" s="193"/>
      <c r="AC270" s="193" t="s">
        <v>1</v>
      </c>
      <c r="AD270" s="193"/>
      <c r="AE270" s="193"/>
      <c r="AF270" s="193"/>
      <c r="AG270" s="194"/>
      <c r="AH270" s="194" t="s">
        <v>1</v>
      </c>
      <c r="AI270" s="194"/>
      <c r="AJ270" s="194"/>
      <c r="AK270" s="193"/>
      <c r="AL270" s="194" t="s">
        <v>0</v>
      </c>
      <c r="AM270" s="194"/>
      <c r="AN270" s="194"/>
      <c r="AO270" s="194"/>
      <c r="AP270" s="194"/>
      <c r="AQ270" s="194" t="s">
        <v>0</v>
      </c>
      <c r="AR270" s="194"/>
      <c r="AS270" s="194"/>
      <c r="AT270" s="194"/>
      <c r="AU270" s="194"/>
      <c r="AV270" s="162"/>
      <c r="AW270" s="162" t="s">
        <v>1</v>
      </c>
      <c r="AX270" s="162"/>
      <c r="AY270" s="162"/>
      <c r="AZ270" s="162"/>
      <c r="BA270" s="163"/>
      <c r="BB270" s="174" t="s">
        <v>1</v>
      </c>
      <c r="BC270" s="163"/>
      <c r="BD270" s="163"/>
      <c r="BE270" s="170"/>
      <c r="BF270" s="163"/>
      <c r="BG270" s="175" t="s">
        <v>1</v>
      </c>
      <c r="BH270" s="163"/>
      <c r="BI270" s="163"/>
      <c r="BJ270" s="171"/>
      <c r="BK270" s="163"/>
      <c r="BL270" s="163" t="s">
        <v>1</v>
      </c>
      <c r="BM270" s="163"/>
      <c r="BN270" s="163"/>
      <c r="BO270" s="172"/>
      <c r="BP270" s="163"/>
      <c r="BQ270" s="163" t="s">
        <v>1</v>
      </c>
      <c r="BR270" s="163"/>
      <c r="BS270" s="163"/>
      <c r="BT270" s="173"/>
      <c r="BU270" s="163"/>
      <c r="BV270" s="163" t="s">
        <v>1</v>
      </c>
      <c r="BW270" s="163"/>
      <c r="BX270" s="163"/>
      <c r="BZ270" s="163"/>
      <c r="CA270" s="163" t="s">
        <v>1</v>
      </c>
      <c r="CB270" s="163"/>
      <c r="CC270" s="163"/>
    </row>
    <row r="271" spans="1:81" s="91" customFormat="1" ht="15" x14ac:dyDescent="0.2">
      <c r="A271" s="76">
        <f t="shared" si="12"/>
        <v>237</v>
      </c>
      <c r="B271" s="188" t="s">
        <v>32</v>
      </c>
      <c r="C271" s="189" t="s">
        <v>36</v>
      </c>
      <c r="D271" s="190" t="s">
        <v>296</v>
      </c>
      <c r="E271" s="191"/>
      <c r="F271" s="192"/>
      <c r="G271" s="193" t="s">
        <v>297</v>
      </c>
      <c r="H271" s="193" t="s">
        <v>0</v>
      </c>
      <c r="I271" s="193"/>
      <c r="J271" s="193"/>
      <c r="K271" s="193"/>
      <c r="L271" s="193"/>
      <c r="M271" s="193" t="s">
        <v>0</v>
      </c>
      <c r="N271" s="193"/>
      <c r="O271" s="193"/>
      <c r="P271" s="193"/>
      <c r="Q271" s="193"/>
      <c r="R271" s="193" t="s">
        <v>0</v>
      </c>
      <c r="S271" s="193"/>
      <c r="T271" s="193"/>
      <c r="U271" s="193"/>
      <c r="V271" s="193"/>
      <c r="W271" s="193" t="s">
        <v>0</v>
      </c>
      <c r="X271" s="193"/>
      <c r="Y271" s="193"/>
      <c r="Z271" s="193"/>
      <c r="AA271" s="193"/>
      <c r="AB271" s="193" t="s">
        <v>0</v>
      </c>
      <c r="AC271" s="193"/>
      <c r="AD271" s="193"/>
      <c r="AE271" s="193"/>
      <c r="AF271" s="193"/>
      <c r="AG271" s="194" t="s">
        <v>0</v>
      </c>
      <c r="AH271" s="194"/>
      <c r="AI271" s="194"/>
      <c r="AJ271" s="194"/>
      <c r="AK271" s="193"/>
      <c r="AL271" s="194" t="s">
        <v>0</v>
      </c>
      <c r="AM271" s="194"/>
      <c r="AN271" s="194"/>
      <c r="AO271" s="194"/>
      <c r="AP271" s="194"/>
      <c r="AQ271" s="194" t="s">
        <v>0</v>
      </c>
      <c r="AR271" s="194"/>
      <c r="AS271" s="194"/>
      <c r="AT271" s="194"/>
      <c r="AU271" s="194"/>
      <c r="AV271" s="162" t="s">
        <v>0</v>
      </c>
      <c r="AW271" s="162"/>
      <c r="AX271" s="162"/>
      <c r="AY271" s="162"/>
      <c r="AZ271" s="162"/>
      <c r="BA271" s="163" t="s">
        <v>0</v>
      </c>
      <c r="BB271" s="174"/>
      <c r="BC271" s="163"/>
      <c r="BD271" s="163"/>
      <c r="BE271" s="170"/>
      <c r="BF271" s="163"/>
      <c r="BG271" s="175" t="s">
        <v>1</v>
      </c>
      <c r="BH271" s="163"/>
      <c r="BI271" s="163"/>
      <c r="BJ271" s="171"/>
      <c r="BK271" s="163"/>
      <c r="BL271" s="163" t="s">
        <v>1</v>
      </c>
      <c r="BM271" s="163"/>
      <c r="BN271" s="163"/>
      <c r="BO271" s="172"/>
      <c r="BP271" s="163"/>
      <c r="BQ271" s="163" t="s">
        <v>1</v>
      </c>
      <c r="BR271" s="163"/>
      <c r="BS271" s="163"/>
      <c r="BT271" s="173"/>
      <c r="BU271" s="163"/>
      <c r="BV271" s="163" t="s">
        <v>1</v>
      </c>
      <c r="BW271" s="163"/>
      <c r="BX271" s="163"/>
      <c r="BZ271" s="163"/>
      <c r="CA271" s="163" t="s">
        <v>1</v>
      </c>
      <c r="CB271" s="163"/>
      <c r="CC271" s="163"/>
    </row>
    <row r="272" spans="1:81" s="91" customFormat="1" ht="15" x14ac:dyDescent="0.2">
      <c r="A272" s="76">
        <f t="shared" si="12"/>
        <v>238</v>
      </c>
      <c r="B272" s="188" t="s">
        <v>32</v>
      </c>
      <c r="C272" s="189" t="s">
        <v>36</v>
      </c>
      <c r="D272" s="190" t="s">
        <v>298</v>
      </c>
      <c r="E272" s="191"/>
      <c r="F272" s="192"/>
      <c r="G272" s="193" t="s">
        <v>299</v>
      </c>
      <c r="H272" s="193" t="s">
        <v>0</v>
      </c>
      <c r="I272" s="193"/>
      <c r="J272" s="193"/>
      <c r="K272" s="193"/>
      <c r="L272" s="193"/>
      <c r="M272" s="193" t="s">
        <v>0</v>
      </c>
      <c r="N272" s="193"/>
      <c r="O272" s="193"/>
      <c r="P272" s="193"/>
      <c r="Q272" s="193"/>
      <c r="R272" s="193"/>
      <c r="S272" s="193" t="s">
        <v>1</v>
      </c>
      <c r="T272" s="193"/>
      <c r="U272" s="193"/>
      <c r="V272" s="193"/>
      <c r="W272" s="193"/>
      <c r="X272" s="193" t="s">
        <v>1</v>
      </c>
      <c r="Y272" s="193"/>
      <c r="Z272" s="193"/>
      <c r="AA272" s="193"/>
      <c r="AB272" s="193"/>
      <c r="AC272" s="193" t="s">
        <v>1</v>
      </c>
      <c r="AD272" s="193"/>
      <c r="AE272" s="193"/>
      <c r="AF272" s="193"/>
      <c r="AG272" s="194"/>
      <c r="AH272" s="194" t="s">
        <v>1</v>
      </c>
      <c r="AI272" s="194"/>
      <c r="AJ272" s="194"/>
      <c r="AK272" s="193"/>
      <c r="AL272" s="194"/>
      <c r="AM272" s="194" t="s">
        <v>1</v>
      </c>
      <c r="AN272" s="194"/>
      <c r="AO272" s="194"/>
      <c r="AP272" s="194"/>
      <c r="AQ272" s="194"/>
      <c r="AR272" s="194" t="s">
        <v>1</v>
      </c>
      <c r="AS272" s="194"/>
      <c r="AT272" s="194"/>
      <c r="AU272" s="194"/>
      <c r="AV272" s="162" t="s">
        <v>0</v>
      </c>
      <c r="AW272" s="162"/>
      <c r="AX272" s="162"/>
      <c r="AY272" s="162"/>
      <c r="AZ272" s="162"/>
      <c r="BA272" s="163"/>
      <c r="BB272" s="174" t="s">
        <v>1</v>
      </c>
      <c r="BC272" s="163"/>
      <c r="BD272" s="163"/>
      <c r="BE272" s="170"/>
      <c r="BF272" s="163"/>
      <c r="BG272" s="175" t="s">
        <v>1</v>
      </c>
      <c r="BH272" s="163"/>
      <c r="BI272" s="163"/>
      <c r="BJ272" s="171"/>
      <c r="BK272" s="163"/>
      <c r="BL272" s="163" t="s">
        <v>1</v>
      </c>
      <c r="BM272" s="163"/>
      <c r="BN272" s="163"/>
      <c r="BO272" s="172"/>
      <c r="BP272" s="163"/>
      <c r="BQ272" s="163" t="s">
        <v>1</v>
      </c>
      <c r="BR272" s="163"/>
      <c r="BS272" s="163"/>
      <c r="BT272" s="173"/>
      <c r="BU272" s="163"/>
      <c r="BV272" s="163" t="s">
        <v>1</v>
      </c>
      <c r="BW272" s="163"/>
      <c r="BX272" s="163"/>
      <c r="BZ272" s="163"/>
      <c r="CA272" s="163" t="s">
        <v>1</v>
      </c>
      <c r="CB272" s="163"/>
      <c r="CC272" s="163"/>
    </row>
    <row r="273" spans="1:82" s="59" customFormat="1" x14ac:dyDescent="0.25">
      <c r="B273" s="195"/>
      <c r="C273" s="205"/>
      <c r="D273" s="197"/>
      <c r="E273" s="198"/>
      <c r="F273" s="199"/>
      <c r="G273" s="200"/>
      <c r="H273" s="200"/>
      <c r="I273" s="200"/>
      <c r="J273" s="200"/>
      <c r="K273" s="200"/>
      <c r="L273" s="200"/>
      <c r="M273" s="200"/>
      <c r="N273" s="200"/>
      <c r="O273" s="200"/>
      <c r="P273" s="200"/>
      <c r="Q273" s="200"/>
      <c r="R273" s="200"/>
      <c r="S273" s="200"/>
      <c r="T273" s="200"/>
      <c r="U273" s="200"/>
      <c r="V273" s="200"/>
      <c r="W273" s="200"/>
      <c r="X273" s="200"/>
      <c r="Y273" s="200"/>
      <c r="Z273" s="200"/>
      <c r="AA273" s="200"/>
      <c r="AB273" s="200"/>
      <c r="AC273" s="200"/>
      <c r="AD273" s="200"/>
      <c r="AE273" s="200"/>
      <c r="AF273" s="200"/>
      <c r="AG273" s="197"/>
      <c r="AH273" s="197"/>
      <c r="AI273" s="197"/>
      <c r="AJ273" s="197"/>
      <c r="AK273" s="200"/>
      <c r="AL273" s="197"/>
      <c r="AM273" s="197"/>
      <c r="AN273" s="197"/>
      <c r="AO273" s="197"/>
      <c r="AP273" s="197"/>
      <c r="AQ273" s="197"/>
      <c r="AR273" s="197"/>
      <c r="AS273" s="197"/>
      <c r="AT273" s="197"/>
      <c r="AU273" s="197"/>
      <c r="AV273" s="73"/>
      <c r="AW273" s="73"/>
      <c r="AX273" s="73"/>
      <c r="AY273" s="73"/>
      <c r="AZ273" s="164"/>
      <c r="BA273" s="73"/>
      <c r="BB273" s="73"/>
      <c r="BC273" s="73"/>
      <c r="BD273" s="73"/>
      <c r="BE273" s="164"/>
      <c r="BF273" s="73"/>
      <c r="BG273" s="73"/>
      <c r="BH273" s="73"/>
      <c r="BI273" s="73"/>
      <c r="BJ273" s="165"/>
      <c r="BK273" s="75"/>
      <c r="BL273" s="75"/>
      <c r="BM273" s="75"/>
      <c r="BN273" s="75"/>
      <c r="BO273" s="166"/>
      <c r="BP273" s="75"/>
      <c r="BQ273" s="75"/>
      <c r="BR273" s="75"/>
      <c r="BS273" s="75"/>
      <c r="BT273" s="167"/>
      <c r="BU273" s="75"/>
      <c r="BV273" s="75"/>
      <c r="BW273" s="75"/>
      <c r="BX273" s="75"/>
      <c r="BZ273" s="75"/>
      <c r="CA273" s="75"/>
      <c r="CB273" s="75"/>
      <c r="CC273" s="75"/>
    </row>
    <row r="274" spans="1:82" s="59" customFormat="1" x14ac:dyDescent="0.25">
      <c r="B274" s="195" t="s">
        <v>34</v>
      </c>
      <c r="C274" s="196" t="s">
        <v>38</v>
      </c>
      <c r="D274" s="197"/>
      <c r="E274" s="198"/>
      <c r="F274" s="199" t="s">
        <v>301</v>
      </c>
      <c r="G274" s="200"/>
      <c r="H274" s="201">
        <f>COUNTIF(H275:H280,"WTP")</f>
        <v>6</v>
      </c>
      <c r="I274" s="201">
        <f>COUNTIF(I275:I280,"WDP")</f>
        <v>0</v>
      </c>
      <c r="J274" s="201">
        <f>COUNTIF(J275:J280,"TW")</f>
        <v>0</v>
      </c>
      <c r="K274" s="201">
        <f>COUNTIF(K275:K280,"TMP")</f>
        <v>0</v>
      </c>
      <c r="L274" s="197">
        <f>SUM(H274:K274)</f>
        <v>6</v>
      </c>
      <c r="M274" s="201">
        <f>COUNTIF(M275:M280,"WTP")</f>
        <v>6</v>
      </c>
      <c r="N274" s="201">
        <f>COUNTIF(N275:N280,"WDP")</f>
        <v>0</v>
      </c>
      <c r="O274" s="201">
        <f>COUNTIF(O275:O280,"TW")</f>
        <v>0</v>
      </c>
      <c r="P274" s="201">
        <f>COUNTIF(P275:P280,"TMP")</f>
        <v>0</v>
      </c>
      <c r="Q274" s="197">
        <f>SUM(M274:P274)</f>
        <v>6</v>
      </c>
      <c r="R274" s="201">
        <f>COUNTIF(R275:R280,"WTP")</f>
        <v>6</v>
      </c>
      <c r="S274" s="201">
        <f>COUNTIF(S275:S280,"WDP")</f>
        <v>0</v>
      </c>
      <c r="T274" s="201">
        <f>COUNTIF(T275:T280,"TW")</f>
        <v>0</v>
      </c>
      <c r="U274" s="201">
        <f>COUNTIF(U275:U280,"TMP")</f>
        <v>0</v>
      </c>
      <c r="V274" s="197">
        <f>SUM(R274:U274)</f>
        <v>6</v>
      </c>
      <c r="W274" s="201">
        <f>COUNTIF(W275:W280,"WTP")</f>
        <v>6</v>
      </c>
      <c r="X274" s="201">
        <f>COUNTIF(X275:X280,"WDP")</f>
        <v>0</v>
      </c>
      <c r="Y274" s="201">
        <f>COUNTIF(Y275:Y280,"TW")</f>
        <v>0</v>
      </c>
      <c r="Z274" s="201">
        <f>COUNTIF(Z275:Z280,"TMP")</f>
        <v>0</v>
      </c>
      <c r="AA274" s="197">
        <f>SUM(W274:Z274)</f>
        <v>6</v>
      </c>
      <c r="AB274" s="201">
        <f>COUNTIF(AB275:AB280,"WTP")</f>
        <v>6</v>
      </c>
      <c r="AC274" s="201">
        <f>COUNTIF(AC275:AC280,"WDP")</f>
        <v>0</v>
      </c>
      <c r="AD274" s="201">
        <f>COUNTIF(AD275:AD280,"TW")</f>
        <v>0</v>
      </c>
      <c r="AE274" s="201">
        <f>COUNTIF(AE275:AE280,"TMP")</f>
        <v>0</v>
      </c>
      <c r="AF274" s="197">
        <f>SUM(AB274:AE274)</f>
        <v>6</v>
      </c>
      <c r="AG274" s="201">
        <f>COUNTIF(AG275:AG280,"WTP")</f>
        <v>5</v>
      </c>
      <c r="AH274" s="201">
        <f>COUNTIF(AH275:AH280,"WDP")</f>
        <v>1</v>
      </c>
      <c r="AI274" s="201">
        <f>COUNTIF(AI275:AI280,"TW")</f>
        <v>0</v>
      </c>
      <c r="AJ274" s="201">
        <f>COUNTIF(AJ275:AJ280,"TMP")</f>
        <v>0</v>
      </c>
      <c r="AK274" s="197">
        <f>SUM(AG274:AJ274)</f>
        <v>6</v>
      </c>
      <c r="AL274" s="201">
        <f>COUNTIF(AL275:AL280,"WTP")</f>
        <v>5</v>
      </c>
      <c r="AM274" s="201">
        <f>COUNTIF(AM275:AM280,"WDP")</f>
        <v>1</v>
      </c>
      <c r="AN274" s="201">
        <f>COUNTIF(AN275:AN280,"TW")</f>
        <v>0</v>
      </c>
      <c r="AO274" s="201">
        <f>COUNTIF(AO275:AO280,"TMP")</f>
        <v>0</v>
      </c>
      <c r="AP274" s="197">
        <f>SUM(AL274:AO274)</f>
        <v>6</v>
      </c>
      <c r="AQ274" s="201">
        <f>COUNTIF(AQ275:AQ280,"WTP")</f>
        <v>4</v>
      </c>
      <c r="AR274" s="201">
        <f>COUNTIF(AR275:AR280,"WDP")</f>
        <v>2</v>
      </c>
      <c r="AS274" s="201">
        <f>COUNTIF(AS275:AS280,"TW")</f>
        <v>0</v>
      </c>
      <c r="AT274" s="201">
        <f>COUNTIF(AT275:AT280,"TMP")</f>
        <v>0</v>
      </c>
      <c r="AU274" s="202">
        <f>SUM(AQ274:AT274)</f>
        <v>6</v>
      </c>
      <c r="AV274" s="73">
        <f>COUNTIF(AV275:AV280,"WTP")</f>
        <v>3</v>
      </c>
      <c r="AW274" s="73">
        <f>COUNTIF(AW275:AW280,"WDP")</f>
        <v>3</v>
      </c>
      <c r="AX274" s="73">
        <f>COUNTIF(AX275:AX280,"TW")</f>
        <v>0</v>
      </c>
      <c r="AY274" s="73">
        <f>COUNTIF(AY275:AY280,"TMP")</f>
        <v>0</v>
      </c>
      <c r="AZ274" s="74">
        <f>SUM(AV274:AY274)</f>
        <v>6</v>
      </c>
      <c r="BA274" s="73">
        <f>COUNTIF(BA275:BA280,"WTP")</f>
        <v>2</v>
      </c>
      <c r="BB274" s="73">
        <f>COUNTIF(BB275:BB280,"WDP")</f>
        <v>4</v>
      </c>
      <c r="BC274" s="73">
        <f>COUNTIF(BC275:BC280,"TW")</f>
        <v>0</v>
      </c>
      <c r="BD274" s="73">
        <f>COUNTIF(BD275:BD280,"TMP")</f>
        <v>0</v>
      </c>
      <c r="BE274" s="74">
        <f>SUM(BA274:BD274)</f>
        <v>6</v>
      </c>
      <c r="BF274" s="73">
        <f>COUNTIF(BF275:BF280,"WTP")</f>
        <v>1</v>
      </c>
      <c r="BG274" s="73">
        <f>COUNTIF(BG275:BG280,"WDP")</f>
        <v>5</v>
      </c>
      <c r="BH274" s="73">
        <f>COUNTIF(BH275:BH280,"TW")</f>
        <v>0</v>
      </c>
      <c r="BI274" s="73">
        <f>COUNTIF(BI275:BI280,"TMP")</f>
        <v>0</v>
      </c>
      <c r="BJ274" s="152">
        <f>SUM(BF274:BI274)</f>
        <v>6</v>
      </c>
      <c r="BK274" s="75">
        <f>COUNTIF(BK275:BK280,"WTP")</f>
        <v>0</v>
      </c>
      <c r="BL274" s="75">
        <f>COUNTIF(BL275:BL280,"WDP")</f>
        <v>6</v>
      </c>
      <c r="BM274" s="75">
        <f>COUNTIF(BM275:BM280,"TW")</f>
        <v>0</v>
      </c>
      <c r="BN274" s="75">
        <f>COUNTIF(BN275:BN280,"TMP")</f>
        <v>0</v>
      </c>
      <c r="BO274" s="153">
        <f>SUM(BK274:BN274)</f>
        <v>6</v>
      </c>
      <c r="BP274" s="75">
        <f>COUNTIF(BP275:BP280,"WTP")</f>
        <v>0</v>
      </c>
      <c r="BQ274" s="75">
        <f>COUNTIF(BQ275:BQ280,"WDP")</f>
        <v>5</v>
      </c>
      <c r="BR274" s="75">
        <f>COUNTIF(BR275:BR280,"TW")</f>
        <v>1</v>
      </c>
      <c r="BS274" s="75">
        <f>COUNTIF(BS275:BS280,"TMP")</f>
        <v>0</v>
      </c>
      <c r="BT274" s="154">
        <f>SUM(BP274:BS274)</f>
        <v>6</v>
      </c>
      <c r="BU274" s="75">
        <f>COUNTIF(BU275:BU280,"WTP")</f>
        <v>0</v>
      </c>
      <c r="BV274" s="75">
        <f>COUNTIF(BV275:BV280,"WDP")</f>
        <v>4</v>
      </c>
      <c r="BW274" s="75">
        <f>COUNTIF(BW275:BW280,"TW")</f>
        <v>1</v>
      </c>
      <c r="BX274" s="75">
        <f>COUNTIF(BX275:BX280,"TMP")</f>
        <v>1</v>
      </c>
      <c r="BY274" s="155">
        <f>SUM(BU274:BX274)</f>
        <v>6</v>
      </c>
      <c r="BZ274" s="75">
        <f>COUNTIF(BZ275:BZ280,"WTP")</f>
        <v>0</v>
      </c>
      <c r="CA274" s="75">
        <f>COUNTIF(CA275:CA280,"WDP")</f>
        <v>6</v>
      </c>
      <c r="CB274" s="75">
        <f>COUNTIF(CB275:CB280,"TW")</f>
        <v>0</v>
      </c>
      <c r="CC274" s="75">
        <f>COUNTIF(CC275:CC280,"TMP")</f>
        <v>0</v>
      </c>
      <c r="CD274" s="155">
        <f>SUM(BZ274:CC274)</f>
        <v>6</v>
      </c>
    </row>
    <row r="275" spans="1:82" s="91" customFormat="1" x14ac:dyDescent="0.2">
      <c r="A275" s="76">
        <f>A272+1</f>
        <v>239</v>
      </c>
      <c r="B275" s="188" t="s">
        <v>34</v>
      </c>
      <c r="C275" s="189" t="s">
        <v>38</v>
      </c>
      <c r="D275" s="190" t="s">
        <v>8</v>
      </c>
      <c r="E275" s="203"/>
      <c r="F275" s="204"/>
      <c r="G275" s="193" t="s">
        <v>302</v>
      </c>
      <c r="H275" s="193" t="s">
        <v>0</v>
      </c>
      <c r="I275" s="193"/>
      <c r="J275" s="193"/>
      <c r="K275" s="193"/>
      <c r="L275" s="193"/>
      <c r="M275" s="193" t="s">
        <v>0</v>
      </c>
      <c r="N275" s="193"/>
      <c r="O275" s="193"/>
      <c r="P275" s="193"/>
      <c r="Q275" s="193"/>
      <c r="R275" s="193" t="s">
        <v>0</v>
      </c>
      <c r="S275" s="193"/>
      <c r="T275" s="193"/>
      <c r="U275" s="193"/>
      <c r="V275" s="193"/>
      <c r="W275" s="193" t="s">
        <v>0</v>
      </c>
      <c r="X275" s="193"/>
      <c r="Y275" s="193"/>
      <c r="Z275" s="193"/>
      <c r="AA275" s="193"/>
      <c r="AB275" s="193" t="s">
        <v>0</v>
      </c>
      <c r="AC275" s="193"/>
      <c r="AD275" s="193"/>
      <c r="AE275" s="193"/>
      <c r="AF275" s="193"/>
      <c r="AG275" s="194" t="s">
        <v>0</v>
      </c>
      <c r="AH275" s="194"/>
      <c r="AI275" s="194"/>
      <c r="AJ275" s="194"/>
      <c r="AK275" s="193"/>
      <c r="AL275" s="194" t="s">
        <v>0</v>
      </c>
      <c r="AM275" s="194"/>
      <c r="AN275" s="194"/>
      <c r="AO275" s="194"/>
      <c r="AP275" s="194"/>
      <c r="AQ275" s="194" t="s">
        <v>0</v>
      </c>
      <c r="AR275" s="194"/>
      <c r="AS275" s="194"/>
      <c r="AT275" s="194"/>
      <c r="AU275" s="194"/>
      <c r="AV275" s="162" t="s">
        <v>0</v>
      </c>
      <c r="AW275" s="162"/>
      <c r="AX275" s="162"/>
      <c r="AY275" s="162"/>
      <c r="AZ275" s="162"/>
      <c r="BA275" s="163" t="s">
        <v>0</v>
      </c>
      <c r="BB275" s="163"/>
      <c r="BC275" s="163"/>
      <c r="BD275" s="163"/>
      <c r="BE275" s="170"/>
      <c r="BF275" s="163"/>
      <c r="BG275" s="163" t="s">
        <v>1</v>
      </c>
      <c r="BH275" s="163"/>
      <c r="BI275" s="163"/>
      <c r="BJ275" s="171"/>
      <c r="BK275" s="163"/>
      <c r="BL275" s="163" t="s">
        <v>1</v>
      </c>
      <c r="BM275" s="163"/>
      <c r="BN275" s="163"/>
      <c r="BO275" s="172"/>
      <c r="BP275" s="163"/>
      <c r="BQ275" s="163" t="s">
        <v>1</v>
      </c>
      <c r="BR275" s="163"/>
      <c r="BS275" s="163"/>
      <c r="BT275" s="173"/>
      <c r="BU275" s="163"/>
      <c r="BV275" s="163" t="s">
        <v>1</v>
      </c>
      <c r="BW275" s="163"/>
      <c r="BX275" s="163"/>
      <c r="BZ275" s="163"/>
      <c r="CA275" s="163" t="s">
        <v>1</v>
      </c>
      <c r="CB275" s="163"/>
      <c r="CC275" s="163"/>
    </row>
    <row r="276" spans="1:82" s="91" customFormat="1" x14ac:dyDescent="0.2">
      <c r="A276" s="76">
        <f>A275+1</f>
        <v>240</v>
      </c>
      <c r="B276" s="188" t="s">
        <v>34</v>
      </c>
      <c r="C276" s="189" t="s">
        <v>38</v>
      </c>
      <c r="D276" s="190" t="s">
        <v>12</v>
      </c>
      <c r="E276" s="191"/>
      <c r="F276" s="192"/>
      <c r="G276" s="193" t="s">
        <v>303</v>
      </c>
      <c r="H276" s="193" t="s">
        <v>0</v>
      </c>
      <c r="I276" s="193"/>
      <c r="J276" s="193"/>
      <c r="K276" s="193"/>
      <c r="L276" s="193"/>
      <c r="M276" s="193" t="s">
        <v>0</v>
      </c>
      <c r="N276" s="193"/>
      <c r="O276" s="193"/>
      <c r="P276" s="193"/>
      <c r="Q276" s="193"/>
      <c r="R276" s="193" t="s">
        <v>0</v>
      </c>
      <c r="S276" s="193"/>
      <c r="T276" s="193"/>
      <c r="U276" s="193"/>
      <c r="V276" s="193"/>
      <c r="W276" s="193" t="s">
        <v>0</v>
      </c>
      <c r="X276" s="193"/>
      <c r="Y276" s="193"/>
      <c r="Z276" s="193"/>
      <c r="AA276" s="193"/>
      <c r="AB276" s="193" t="s">
        <v>0</v>
      </c>
      <c r="AC276" s="193"/>
      <c r="AD276" s="193"/>
      <c r="AE276" s="193"/>
      <c r="AF276" s="193"/>
      <c r="AG276" s="194" t="s">
        <v>0</v>
      </c>
      <c r="AH276" s="194"/>
      <c r="AI276" s="194"/>
      <c r="AJ276" s="194"/>
      <c r="AK276" s="193"/>
      <c r="AL276" s="194" t="s">
        <v>0</v>
      </c>
      <c r="AM276" s="194"/>
      <c r="AN276" s="194"/>
      <c r="AO276" s="194"/>
      <c r="AP276" s="194"/>
      <c r="AQ276" s="194" t="s">
        <v>0</v>
      </c>
      <c r="AR276" s="194"/>
      <c r="AS276" s="194"/>
      <c r="AT276" s="194"/>
      <c r="AU276" s="194"/>
      <c r="AV276" s="162"/>
      <c r="AW276" s="162" t="s">
        <v>1</v>
      </c>
      <c r="AX276" s="162"/>
      <c r="AY276" s="162"/>
      <c r="AZ276" s="162"/>
      <c r="BA276" s="163"/>
      <c r="BB276" s="163" t="s">
        <v>1</v>
      </c>
      <c r="BC276" s="163"/>
      <c r="BD276" s="163"/>
      <c r="BE276" s="170"/>
      <c r="BF276" s="163"/>
      <c r="BG276" s="163" t="s">
        <v>1</v>
      </c>
      <c r="BH276" s="163"/>
      <c r="BI276" s="163"/>
      <c r="BJ276" s="171"/>
      <c r="BK276" s="163"/>
      <c r="BL276" s="163" t="s">
        <v>1</v>
      </c>
      <c r="BM276" s="163"/>
      <c r="BN276" s="163"/>
      <c r="BO276" s="172"/>
      <c r="BP276" s="163"/>
      <c r="BQ276" s="163" t="s">
        <v>1</v>
      </c>
      <c r="BR276" s="163"/>
      <c r="BS276" s="163"/>
      <c r="BT276" s="173"/>
      <c r="BU276" s="163"/>
      <c r="BV276" s="163" t="s">
        <v>1</v>
      </c>
      <c r="BW276" s="163"/>
      <c r="BX276" s="163"/>
      <c r="BZ276" s="163"/>
      <c r="CA276" s="163" t="s">
        <v>1</v>
      </c>
      <c r="CB276" s="163"/>
      <c r="CC276" s="163"/>
    </row>
    <row r="277" spans="1:82" s="91" customFormat="1" x14ac:dyDescent="0.2">
      <c r="A277" s="76">
        <f t="shared" ref="A277:A280" si="13">A276+1</f>
        <v>241</v>
      </c>
      <c r="B277" s="188" t="s">
        <v>34</v>
      </c>
      <c r="C277" s="189" t="s">
        <v>38</v>
      </c>
      <c r="D277" s="190" t="s">
        <v>14</v>
      </c>
      <c r="E277" s="191"/>
      <c r="F277" s="192"/>
      <c r="G277" s="193" t="s">
        <v>304</v>
      </c>
      <c r="H277" s="193" t="s">
        <v>0</v>
      </c>
      <c r="I277" s="193"/>
      <c r="J277" s="193"/>
      <c r="K277" s="193"/>
      <c r="L277" s="193"/>
      <c r="M277" s="193" t="s">
        <v>0</v>
      </c>
      <c r="N277" s="193"/>
      <c r="O277" s="193"/>
      <c r="P277" s="193"/>
      <c r="Q277" s="193"/>
      <c r="R277" s="193" t="s">
        <v>0</v>
      </c>
      <c r="S277" s="193"/>
      <c r="T277" s="193"/>
      <c r="U277" s="193"/>
      <c r="V277" s="193"/>
      <c r="W277" s="193" t="s">
        <v>0</v>
      </c>
      <c r="X277" s="193"/>
      <c r="Y277" s="193"/>
      <c r="Z277" s="193"/>
      <c r="AA277" s="193"/>
      <c r="AB277" s="193" t="s">
        <v>0</v>
      </c>
      <c r="AC277" s="193"/>
      <c r="AD277" s="193"/>
      <c r="AE277" s="193"/>
      <c r="AF277" s="193"/>
      <c r="AG277" s="194"/>
      <c r="AH277" s="194" t="s">
        <v>1</v>
      </c>
      <c r="AI277" s="194"/>
      <c r="AJ277" s="194"/>
      <c r="AK277" s="193"/>
      <c r="AL277" s="194"/>
      <c r="AM277" s="194" t="s">
        <v>1</v>
      </c>
      <c r="AN277" s="194"/>
      <c r="AO277" s="194"/>
      <c r="AP277" s="194"/>
      <c r="AQ277" s="194"/>
      <c r="AR277" s="194" t="s">
        <v>1</v>
      </c>
      <c r="AS277" s="194"/>
      <c r="AT277" s="194"/>
      <c r="AU277" s="194"/>
      <c r="AV277" s="162"/>
      <c r="AW277" s="162" t="s">
        <v>1</v>
      </c>
      <c r="AX277" s="162"/>
      <c r="AY277" s="162"/>
      <c r="AZ277" s="162"/>
      <c r="BA277" s="163"/>
      <c r="BB277" s="163" t="s">
        <v>1</v>
      </c>
      <c r="BC277" s="163"/>
      <c r="BD277" s="163"/>
      <c r="BE277" s="170"/>
      <c r="BF277" s="163"/>
      <c r="BG277" s="163" t="s">
        <v>1</v>
      </c>
      <c r="BH277" s="163"/>
      <c r="BI277" s="163"/>
      <c r="BJ277" s="171"/>
      <c r="BK277" s="163"/>
      <c r="BL277" s="163" t="s">
        <v>1</v>
      </c>
      <c r="BM277" s="163"/>
      <c r="BN277" s="163"/>
      <c r="BO277" s="172"/>
      <c r="BP277" s="163"/>
      <c r="BQ277" s="163"/>
      <c r="BR277" s="163" t="s">
        <v>2</v>
      </c>
      <c r="BS277" s="163"/>
      <c r="BT277" s="173"/>
      <c r="BU277" s="163"/>
      <c r="BV277" s="163"/>
      <c r="BW277" s="163" t="s">
        <v>2</v>
      </c>
      <c r="BX277" s="163"/>
      <c r="BZ277" s="163"/>
      <c r="CA277" s="163" t="s">
        <v>1</v>
      </c>
      <c r="CB277" s="163"/>
      <c r="CC277" s="163"/>
    </row>
    <row r="278" spans="1:82" s="91" customFormat="1" x14ac:dyDescent="0.2">
      <c r="A278" s="76">
        <f t="shared" si="13"/>
        <v>242</v>
      </c>
      <c r="B278" s="188" t="s">
        <v>34</v>
      </c>
      <c r="C278" s="189" t="s">
        <v>38</v>
      </c>
      <c r="D278" s="190" t="s">
        <v>16</v>
      </c>
      <c r="E278" s="191"/>
      <c r="F278" s="192"/>
      <c r="G278" s="193" t="s">
        <v>305</v>
      </c>
      <c r="H278" s="193" t="s">
        <v>0</v>
      </c>
      <c r="I278" s="193"/>
      <c r="J278" s="193"/>
      <c r="K278" s="193"/>
      <c r="L278" s="193"/>
      <c r="M278" s="193" t="s">
        <v>0</v>
      </c>
      <c r="N278" s="193"/>
      <c r="O278" s="193"/>
      <c r="P278" s="193"/>
      <c r="Q278" s="193"/>
      <c r="R278" s="193" t="s">
        <v>0</v>
      </c>
      <c r="S278" s="193"/>
      <c r="T278" s="193"/>
      <c r="U278" s="193"/>
      <c r="V278" s="193"/>
      <c r="W278" s="193" t="s">
        <v>0</v>
      </c>
      <c r="X278" s="193"/>
      <c r="Y278" s="193"/>
      <c r="Z278" s="193"/>
      <c r="AA278" s="193"/>
      <c r="AB278" s="193" t="s">
        <v>0</v>
      </c>
      <c r="AC278" s="193"/>
      <c r="AD278" s="193"/>
      <c r="AE278" s="193"/>
      <c r="AF278" s="193"/>
      <c r="AG278" s="194" t="s">
        <v>0</v>
      </c>
      <c r="AH278" s="194"/>
      <c r="AI278" s="194"/>
      <c r="AJ278" s="194"/>
      <c r="AK278" s="193"/>
      <c r="AL278" s="194" t="s">
        <v>0</v>
      </c>
      <c r="AM278" s="194"/>
      <c r="AN278" s="194"/>
      <c r="AO278" s="194"/>
      <c r="AP278" s="194"/>
      <c r="AQ278" s="194"/>
      <c r="AR278" s="194" t="s">
        <v>1</v>
      </c>
      <c r="AS278" s="194"/>
      <c r="AT278" s="194"/>
      <c r="AU278" s="194"/>
      <c r="AV278" s="162"/>
      <c r="AW278" s="162" t="s">
        <v>1</v>
      </c>
      <c r="AX278" s="162"/>
      <c r="AY278" s="162"/>
      <c r="AZ278" s="162"/>
      <c r="BA278" s="163"/>
      <c r="BB278" s="163" t="s">
        <v>1</v>
      </c>
      <c r="BC278" s="163"/>
      <c r="BD278" s="163"/>
      <c r="BE278" s="170"/>
      <c r="BF278" s="163"/>
      <c r="BG278" s="163" t="s">
        <v>1</v>
      </c>
      <c r="BH278" s="163"/>
      <c r="BI278" s="163"/>
      <c r="BJ278" s="171"/>
      <c r="BK278" s="163"/>
      <c r="BL278" s="163" t="s">
        <v>1</v>
      </c>
      <c r="BM278" s="163"/>
      <c r="BN278" s="163"/>
      <c r="BO278" s="172"/>
      <c r="BP278" s="163"/>
      <c r="BQ278" s="163" t="s">
        <v>1</v>
      </c>
      <c r="BR278" s="163"/>
      <c r="BS278" s="163"/>
      <c r="BT278" s="173"/>
      <c r="BU278" s="163"/>
      <c r="BV278" s="163"/>
      <c r="BW278" s="163"/>
      <c r="BX278" s="163" t="s">
        <v>3</v>
      </c>
      <c r="BZ278" s="163"/>
      <c r="CA278" s="163" t="s">
        <v>1</v>
      </c>
      <c r="CB278" s="163"/>
      <c r="CC278" s="163"/>
    </row>
    <row r="279" spans="1:82" s="91" customFormat="1" x14ac:dyDescent="0.2">
      <c r="A279" s="76">
        <f t="shared" si="13"/>
        <v>243</v>
      </c>
      <c r="B279" s="188" t="s">
        <v>34</v>
      </c>
      <c r="C279" s="189" t="s">
        <v>38</v>
      </c>
      <c r="D279" s="190" t="s">
        <v>18</v>
      </c>
      <c r="E279" s="191"/>
      <c r="F279" s="192"/>
      <c r="G279" s="193" t="s">
        <v>306</v>
      </c>
      <c r="H279" s="193" t="s">
        <v>0</v>
      </c>
      <c r="I279" s="193"/>
      <c r="J279" s="193"/>
      <c r="K279" s="193"/>
      <c r="L279" s="193"/>
      <c r="M279" s="193" t="s">
        <v>0</v>
      </c>
      <c r="N279" s="193"/>
      <c r="O279" s="193"/>
      <c r="P279" s="193"/>
      <c r="Q279" s="193"/>
      <c r="R279" s="193" t="s">
        <v>0</v>
      </c>
      <c r="S279" s="193"/>
      <c r="T279" s="193"/>
      <c r="U279" s="193"/>
      <c r="V279" s="193"/>
      <c r="W279" s="193" t="s">
        <v>0</v>
      </c>
      <c r="X279" s="193"/>
      <c r="Y279" s="193"/>
      <c r="Z279" s="193"/>
      <c r="AA279" s="193"/>
      <c r="AB279" s="193" t="s">
        <v>0</v>
      </c>
      <c r="AC279" s="193"/>
      <c r="AD279" s="193"/>
      <c r="AE279" s="193"/>
      <c r="AF279" s="193"/>
      <c r="AG279" s="194" t="s">
        <v>0</v>
      </c>
      <c r="AH279" s="194"/>
      <c r="AI279" s="194"/>
      <c r="AJ279" s="194"/>
      <c r="AK279" s="193"/>
      <c r="AL279" s="194" t="s">
        <v>0</v>
      </c>
      <c r="AM279" s="194"/>
      <c r="AN279" s="194"/>
      <c r="AO279" s="194"/>
      <c r="AP279" s="194"/>
      <c r="AQ279" s="194" t="s">
        <v>0</v>
      </c>
      <c r="AR279" s="194"/>
      <c r="AS279" s="194"/>
      <c r="AT279" s="194"/>
      <c r="AU279" s="194"/>
      <c r="AV279" s="162" t="s">
        <v>0</v>
      </c>
      <c r="AW279" s="162"/>
      <c r="AX279" s="162"/>
      <c r="AY279" s="162"/>
      <c r="AZ279" s="162"/>
      <c r="BA279" s="163"/>
      <c r="BB279" s="163" t="s">
        <v>1</v>
      </c>
      <c r="BC279" s="163"/>
      <c r="BD279" s="163"/>
      <c r="BE279" s="170"/>
      <c r="BF279" s="163"/>
      <c r="BG279" s="163" t="s">
        <v>1</v>
      </c>
      <c r="BH279" s="163"/>
      <c r="BI279" s="163"/>
      <c r="BJ279" s="171"/>
      <c r="BK279" s="163"/>
      <c r="BL279" s="163" t="s">
        <v>1</v>
      </c>
      <c r="BM279" s="163"/>
      <c r="BN279" s="163"/>
      <c r="BO279" s="172"/>
      <c r="BP279" s="163"/>
      <c r="BQ279" s="163" t="s">
        <v>1</v>
      </c>
      <c r="BR279" s="163"/>
      <c r="BS279" s="163"/>
      <c r="BT279" s="173"/>
      <c r="BU279" s="163"/>
      <c r="BV279" s="163" t="s">
        <v>1</v>
      </c>
      <c r="BW279" s="163"/>
      <c r="BX279" s="163"/>
      <c r="BZ279" s="163"/>
      <c r="CA279" s="163" t="s">
        <v>1</v>
      </c>
      <c r="CB279" s="163"/>
      <c r="CC279" s="163"/>
    </row>
    <row r="280" spans="1:82" s="91" customFormat="1" x14ac:dyDescent="0.2">
      <c r="A280" s="76">
        <f t="shared" si="13"/>
        <v>244</v>
      </c>
      <c r="B280" s="188" t="s">
        <v>34</v>
      </c>
      <c r="C280" s="189" t="s">
        <v>38</v>
      </c>
      <c r="D280" s="190" t="s">
        <v>20</v>
      </c>
      <c r="E280" s="191"/>
      <c r="F280" s="192"/>
      <c r="G280" s="193" t="s">
        <v>307</v>
      </c>
      <c r="H280" s="193" t="s">
        <v>0</v>
      </c>
      <c r="I280" s="193"/>
      <c r="J280" s="193"/>
      <c r="K280" s="193"/>
      <c r="L280" s="193"/>
      <c r="M280" s="193" t="s">
        <v>0</v>
      </c>
      <c r="N280" s="193"/>
      <c r="O280" s="193"/>
      <c r="P280" s="193"/>
      <c r="Q280" s="193"/>
      <c r="R280" s="193" t="s">
        <v>0</v>
      </c>
      <c r="S280" s="193"/>
      <c r="T280" s="193"/>
      <c r="U280" s="193"/>
      <c r="V280" s="193"/>
      <c r="W280" s="193" t="s">
        <v>0</v>
      </c>
      <c r="X280" s="193"/>
      <c r="Y280" s="193"/>
      <c r="Z280" s="193"/>
      <c r="AA280" s="193"/>
      <c r="AB280" s="193" t="s">
        <v>0</v>
      </c>
      <c r="AC280" s="193"/>
      <c r="AD280" s="193"/>
      <c r="AE280" s="193"/>
      <c r="AF280" s="193"/>
      <c r="AG280" s="194" t="s">
        <v>0</v>
      </c>
      <c r="AH280" s="194"/>
      <c r="AI280" s="194"/>
      <c r="AJ280" s="194"/>
      <c r="AK280" s="193"/>
      <c r="AL280" s="194" t="s">
        <v>0</v>
      </c>
      <c r="AM280" s="194"/>
      <c r="AN280" s="194"/>
      <c r="AO280" s="194"/>
      <c r="AP280" s="194"/>
      <c r="AQ280" s="194" t="s">
        <v>0</v>
      </c>
      <c r="AR280" s="194"/>
      <c r="AS280" s="194"/>
      <c r="AT280" s="194"/>
      <c r="AU280" s="194"/>
      <c r="AV280" s="162" t="s">
        <v>0</v>
      </c>
      <c r="AW280" s="162"/>
      <c r="AX280" s="162"/>
      <c r="AY280" s="162"/>
      <c r="AZ280" s="162"/>
      <c r="BA280" s="163" t="s">
        <v>0</v>
      </c>
      <c r="BB280" s="163"/>
      <c r="BC280" s="163"/>
      <c r="BD280" s="163"/>
      <c r="BE280" s="170"/>
      <c r="BF280" s="163" t="s">
        <v>0</v>
      </c>
      <c r="BG280" s="163"/>
      <c r="BH280" s="163"/>
      <c r="BI280" s="163"/>
      <c r="BJ280" s="171"/>
      <c r="BK280" s="163"/>
      <c r="BL280" s="163" t="s">
        <v>1</v>
      </c>
      <c r="BM280" s="163"/>
      <c r="BN280" s="163"/>
      <c r="BO280" s="172"/>
      <c r="BP280" s="163"/>
      <c r="BQ280" s="163" t="s">
        <v>1</v>
      </c>
      <c r="BR280" s="163"/>
      <c r="BS280" s="163"/>
      <c r="BT280" s="173"/>
      <c r="BU280" s="163"/>
      <c r="BV280" s="163" t="s">
        <v>1</v>
      </c>
      <c r="BW280" s="163"/>
      <c r="BX280" s="163"/>
      <c r="BZ280" s="163"/>
      <c r="CA280" s="163" t="s">
        <v>1</v>
      </c>
      <c r="CB280" s="163"/>
      <c r="CC280" s="163"/>
    </row>
    <row r="281" spans="1:82" s="59" customFormat="1" x14ac:dyDescent="0.25">
      <c r="B281" s="195"/>
      <c r="C281" s="205"/>
      <c r="D281" s="197"/>
      <c r="E281" s="198"/>
      <c r="F281" s="199"/>
      <c r="G281" s="200"/>
      <c r="H281" s="200"/>
      <c r="I281" s="200"/>
      <c r="J281" s="200"/>
      <c r="K281" s="200"/>
      <c r="L281" s="200"/>
      <c r="M281" s="200"/>
      <c r="N281" s="200"/>
      <c r="O281" s="200"/>
      <c r="P281" s="200"/>
      <c r="Q281" s="200"/>
      <c r="R281" s="200"/>
      <c r="S281" s="200"/>
      <c r="T281" s="200"/>
      <c r="U281" s="200"/>
      <c r="V281" s="200"/>
      <c r="W281" s="200"/>
      <c r="X281" s="200"/>
      <c r="Y281" s="200"/>
      <c r="Z281" s="200"/>
      <c r="AA281" s="200"/>
      <c r="AB281" s="200"/>
      <c r="AC281" s="200"/>
      <c r="AD281" s="200"/>
      <c r="AE281" s="200"/>
      <c r="AF281" s="200"/>
      <c r="AG281" s="197"/>
      <c r="AH281" s="197"/>
      <c r="AI281" s="197"/>
      <c r="AJ281" s="197"/>
      <c r="AK281" s="200"/>
      <c r="AL281" s="197"/>
      <c r="AM281" s="197"/>
      <c r="AN281" s="197"/>
      <c r="AO281" s="197"/>
      <c r="AP281" s="197"/>
      <c r="AQ281" s="197"/>
      <c r="AR281" s="197"/>
      <c r="AS281" s="197"/>
      <c r="AT281" s="197"/>
      <c r="AU281" s="197"/>
      <c r="AV281" s="73"/>
      <c r="AW281" s="73"/>
      <c r="AX281" s="73"/>
      <c r="AY281" s="73"/>
      <c r="AZ281" s="164"/>
      <c r="BA281" s="73"/>
      <c r="BB281" s="73"/>
      <c r="BC281" s="73"/>
      <c r="BD281" s="73"/>
      <c r="BE281" s="164"/>
      <c r="BF281" s="73"/>
      <c r="BG281" s="73"/>
      <c r="BH281" s="73"/>
      <c r="BI281" s="73"/>
      <c r="BJ281" s="165"/>
      <c r="BK281" s="75"/>
      <c r="BL281" s="75"/>
      <c r="BM281" s="75"/>
      <c r="BN281" s="75"/>
      <c r="BO281" s="166"/>
      <c r="BP281" s="75"/>
      <c r="BQ281" s="75"/>
      <c r="BR281" s="75"/>
      <c r="BS281" s="75"/>
      <c r="BT281" s="167"/>
      <c r="BU281" s="75"/>
      <c r="BV281" s="75"/>
      <c r="BW281" s="75"/>
      <c r="BX281" s="75"/>
      <c r="BZ281" s="75"/>
      <c r="CA281" s="75"/>
      <c r="CB281" s="75"/>
      <c r="CC281" s="75"/>
    </row>
    <row r="282" spans="1:82" s="59" customFormat="1" x14ac:dyDescent="0.25">
      <c r="B282" s="195" t="s">
        <v>36</v>
      </c>
      <c r="C282" s="196" t="s">
        <v>40</v>
      </c>
      <c r="D282" s="197"/>
      <c r="E282" s="206"/>
      <c r="F282" s="199" t="s">
        <v>309</v>
      </c>
      <c r="G282" s="207"/>
      <c r="H282" s="201">
        <f>COUNTIF(H283:H321,"WTP")</f>
        <v>37</v>
      </c>
      <c r="I282" s="201">
        <f>COUNTIF(I283:I321,"WDP")</f>
        <v>1</v>
      </c>
      <c r="J282" s="201">
        <f>COUNTIF(J283:J321,"TW")</f>
        <v>0</v>
      </c>
      <c r="K282" s="201">
        <f>COUNTIF(K283:K321,"TMP")</f>
        <v>1</v>
      </c>
      <c r="L282" s="197">
        <f>SUM(H282:K282)</f>
        <v>39</v>
      </c>
      <c r="M282" s="201">
        <f>COUNTIF(M283:M321,"WTP")</f>
        <v>36</v>
      </c>
      <c r="N282" s="201">
        <f>COUNTIF(N283:N321,"WDP")</f>
        <v>3</v>
      </c>
      <c r="O282" s="201">
        <f>COUNTIF(O283:O321,"TW")</f>
        <v>0</v>
      </c>
      <c r="P282" s="201">
        <f>COUNTIF(P283:P321,"TMP")</f>
        <v>0</v>
      </c>
      <c r="Q282" s="197">
        <f>SUM(M282:P282)</f>
        <v>39</v>
      </c>
      <c r="R282" s="201">
        <f>COUNTIF(R283:R321,"WTP")</f>
        <v>37</v>
      </c>
      <c r="S282" s="201">
        <f>COUNTIF(S283:S321,"WDP")</f>
        <v>2</v>
      </c>
      <c r="T282" s="201">
        <f>COUNTIF(T283:T321,"TW")</f>
        <v>0</v>
      </c>
      <c r="U282" s="201">
        <f>COUNTIF(U283:U321,"TMP")</f>
        <v>0</v>
      </c>
      <c r="V282" s="197">
        <f>SUM(R282:U282)</f>
        <v>39</v>
      </c>
      <c r="W282" s="201">
        <f>COUNTIF(W283:W321,"WTP")</f>
        <v>31</v>
      </c>
      <c r="X282" s="201">
        <f>COUNTIF(X283:X321,"WDP")</f>
        <v>8</v>
      </c>
      <c r="Y282" s="201">
        <f>COUNTIF(Y283:Y321,"TW")</f>
        <v>0</v>
      </c>
      <c r="Z282" s="201">
        <f>COUNTIF(Z283:Z321,"TMP")</f>
        <v>0</v>
      </c>
      <c r="AA282" s="197">
        <f>SUM(W282:Z282)</f>
        <v>39</v>
      </c>
      <c r="AB282" s="201">
        <f>COUNTIF(AB283:AB321,"WTP")</f>
        <v>29</v>
      </c>
      <c r="AC282" s="201">
        <f>COUNTIF(AC283:AC321,"WDP")</f>
        <v>10</v>
      </c>
      <c r="AD282" s="201">
        <f>COUNTIF(AD283:AD321,"TW")</f>
        <v>0</v>
      </c>
      <c r="AE282" s="201">
        <f>COUNTIF(AE283:AE321,"TMP")</f>
        <v>0</v>
      </c>
      <c r="AF282" s="197">
        <f>SUM(AB282:AE282)</f>
        <v>39</v>
      </c>
      <c r="AG282" s="201">
        <f>COUNTIF(AG283:AG321,"WTP")</f>
        <v>25</v>
      </c>
      <c r="AH282" s="201">
        <f>COUNTIF(AH283:AH321,"WDP")</f>
        <v>14</v>
      </c>
      <c r="AI282" s="201">
        <f>COUNTIF(AI283:AI321,"TW")</f>
        <v>0</v>
      </c>
      <c r="AJ282" s="201">
        <f>COUNTIF(AJ283:AJ321,"TMP")</f>
        <v>0</v>
      </c>
      <c r="AK282" s="197">
        <f>SUM(AG282:AJ282)</f>
        <v>39</v>
      </c>
      <c r="AL282" s="201">
        <f>COUNTIF(AL283:AL321,"WTP")</f>
        <v>17</v>
      </c>
      <c r="AM282" s="201">
        <f>COUNTIF(AM283:AM321,"WDP")</f>
        <v>21</v>
      </c>
      <c r="AN282" s="201">
        <f>COUNTIF(AN283:AN321,"TW")</f>
        <v>1</v>
      </c>
      <c r="AO282" s="201">
        <f>COUNTIF(AO283:AO321,"TMP")</f>
        <v>0</v>
      </c>
      <c r="AP282" s="197">
        <f>SUM(AL282:AO282)</f>
        <v>39</v>
      </c>
      <c r="AQ282" s="201">
        <f>COUNTIF(AQ283:AQ321,"WTP")</f>
        <v>13</v>
      </c>
      <c r="AR282" s="201">
        <f>COUNTIF(AR283:AR321,"WDP")</f>
        <v>26</v>
      </c>
      <c r="AS282" s="201">
        <f>COUNTIF(AS283:AS321,"TW")</f>
        <v>0</v>
      </c>
      <c r="AT282" s="201">
        <f>COUNTIF(AT283:AT321,"TMP")</f>
        <v>0</v>
      </c>
      <c r="AU282" s="202">
        <f>SUM(AQ282:AT282)</f>
        <v>39</v>
      </c>
      <c r="AV282" s="73">
        <f>COUNTIF(AV283:AV321,"WTP")</f>
        <v>11</v>
      </c>
      <c r="AW282" s="73">
        <f>COUNTIF(AW283:AW321,"WDP")</f>
        <v>27</v>
      </c>
      <c r="AX282" s="73">
        <f>COUNTIF(AX283:AX321,"TW")</f>
        <v>0</v>
      </c>
      <c r="AY282" s="73">
        <f>COUNTIF(AY283:AY321,"TMP")</f>
        <v>1</v>
      </c>
      <c r="AZ282" s="74">
        <f>SUM(AV282:AY282)</f>
        <v>39</v>
      </c>
      <c r="BA282" s="73">
        <f>COUNTIF(BA283:BA321,"WTP")</f>
        <v>6</v>
      </c>
      <c r="BB282" s="73">
        <f>COUNTIF(BB283:BB321,"WDP")</f>
        <v>32</v>
      </c>
      <c r="BC282" s="73">
        <f>COUNTIF(BC283:BC321,"TW")</f>
        <v>0</v>
      </c>
      <c r="BD282" s="73">
        <f>COUNTIF(BD283:BD321,"TMP")</f>
        <v>1</v>
      </c>
      <c r="BE282" s="74">
        <f>SUM(BA282:BD282)</f>
        <v>39</v>
      </c>
      <c r="BF282" s="73">
        <f>COUNTIF(BF283:BF321,"WTP")</f>
        <v>0</v>
      </c>
      <c r="BG282" s="73">
        <f>COUNTIF(BG283:BG321,"WDP")</f>
        <v>36</v>
      </c>
      <c r="BH282" s="73">
        <f>COUNTIF(BH283:BH321,"TW")</f>
        <v>1</v>
      </c>
      <c r="BI282" s="73">
        <f>COUNTIF(BI283:BI321,"TMP")</f>
        <v>2</v>
      </c>
      <c r="BJ282" s="152">
        <f>SUM(BF282:BI282)</f>
        <v>39</v>
      </c>
      <c r="BK282" s="75">
        <f>COUNTIF(BK283:BK321,"WTP")</f>
        <v>0</v>
      </c>
      <c r="BL282" s="75">
        <f>COUNTIF(BL283:BL321,"WDP")</f>
        <v>28</v>
      </c>
      <c r="BM282" s="75">
        <f>COUNTIF(BM283:BM321,"TW")</f>
        <v>5</v>
      </c>
      <c r="BN282" s="75">
        <f>COUNTIF(BN283:BN321,"TMP")</f>
        <v>6</v>
      </c>
      <c r="BO282" s="153">
        <f>SUM(BK282:BN282)</f>
        <v>39</v>
      </c>
      <c r="BP282" s="75">
        <f>COUNTIF(BP283:BP321,"WTP")</f>
        <v>0</v>
      </c>
      <c r="BQ282" s="75">
        <f>COUNTIF(BQ283:BQ321,"WDP")</f>
        <v>2</v>
      </c>
      <c r="BR282" s="75">
        <f>COUNTIF(BR283:BR321,"TW")</f>
        <v>37</v>
      </c>
      <c r="BS282" s="75">
        <f>COUNTIF(BS283:BS321,"TMP")</f>
        <v>0</v>
      </c>
      <c r="BT282" s="154">
        <f>SUM(BP282:BS282)</f>
        <v>39</v>
      </c>
      <c r="BU282" s="75">
        <f>COUNTIF(BU283:BU321,"WTP")</f>
        <v>1</v>
      </c>
      <c r="BV282" s="75">
        <f>COUNTIF(BV283:BV321,"WDP")</f>
        <v>33</v>
      </c>
      <c r="BW282" s="75">
        <f>COUNTIF(BW283:BW321,"TW")</f>
        <v>5</v>
      </c>
      <c r="BX282" s="75">
        <f>COUNTIF(BX283:BX321,"TMP")</f>
        <v>0</v>
      </c>
      <c r="BY282" s="155">
        <f>SUM(BU282:BX282)</f>
        <v>39</v>
      </c>
      <c r="BZ282" s="75">
        <f>COUNTIF(BZ283:BZ321,"WTP")</f>
        <v>1</v>
      </c>
      <c r="CA282" s="75">
        <f>COUNTIF(CA283:CA321,"WDP")</f>
        <v>22</v>
      </c>
      <c r="CB282" s="75">
        <f>COUNTIF(CB283:CB321,"TW")</f>
        <v>3</v>
      </c>
      <c r="CC282" s="75">
        <f>COUNTIF(CC283:CC321,"TMP")</f>
        <v>0</v>
      </c>
      <c r="CD282" s="155">
        <f>SUM(BZ282:CC282)</f>
        <v>26</v>
      </c>
    </row>
    <row r="283" spans="1:82" s="91" customFormat="1" x14ac:dyDescent="0.2">
      <c r="A283" s="76">
        <f>A280+1</f>
        <v>245</v>
      </c>
      <c r="B283" s="188" t="s">
        <v>36</v>
      </c>
      <c r="C283" s="189" t="s">
        <v>40</v>
      </c>
      <c r="D283" s="190" t="s">
        <v>8</v>
      </c>
      <c r="E283" s="203"/>
      <c r="F283" s="204"/>
      <c r="G283" s="193" t="s">
        <v>310</v>
      </c>
      <c r="H283" s="193" t="s">
        <v>0</v>
      </c>
      <c r="I283" s="193"/>
      <c r="J283" s="193"/>
      <c r="K283" s="193"/>
      <c r="L283" s="193"/>
      <c r="M283" s="193" t="s">
        <v>0</v>
      </c>
      <c r="N283" s="193"/>
      <c r="O283" s="193"/>
      <c r="P283" s="193"/>
      <c r="Q283" s="193"/>
      <c r="R283" s="193" t="s">
        <v>0</v>
      </c>
      <c r="S283" s="193"/>
      <c r="T283" s="193"/>
      <c r="U283" s="193"/>
      <c r="V283" s="193"/>
      <c r="W283" s="193" t="s">
        <v>0</v>
      </c>
      <c r="X283" s="193"/>
      <c r="Y283" s="193"/>
      <c r="Z283" s="193"/>
      <c r="AA283" s="193"/>
      <c r="AB283" s="193" t="s">
        <v>0</v>
      </c>
      <c r="AC283" s="193"/>
      <c r="AD283" s="193"/>
      <c r="AE283" s="193"/>
      <c r="AF283" s="193"/>
      <c r="AG283" s="194"/>
      <c r="AH283" s="194" t="s">
        <v>1</v>
      </c>
      <c r="AI283" s="194"/>
      <c r="AJ283" s="194"/>
      <c r="AK283" s="193"/>
      <c r="AL283" s="194" t="s">
        <v>0</v>
      </c>
      <c r="AM283" s="194"/>
      <c r="AN283" s="194"/>
      <c r="AO283" s="194"/>
      <c r="AP283" s="194"/>
      <c r="AQ283" s="194" t="s">
        <v>0</v>
      </c>
      <c r="AR283" s="194"/>
      <c r="AS283" s="194"/>
      <c r="AT283" s="194"/>
      <c r="AU283" s="194"/>
      <c r="AV283" s="162" t="s">
        <v>0</v>
      </c>
      <c r="AW283" s="162"/>
      <c r="AX283" s="162"/>
      <c r="AY283" s="162"/>
      <c r="AZ283" s="162"/>
      <c r="BA283" s="163" t="s">
        <v>0</v>
      </c>
      <c r="BB283" s="163"/>
      <c r="BC283" s="163"/>
      <c r="BD283" s="163"/>
      <c r="BE283" s="170"/>
      <c r="BF283" s="163"/>
      <c r="BG283" s="163" t="s">
        <v>1</v>
      </c>
      <c r="BH283" s="163"/>
      <c r="BI283" s="163"/>
      <c r="BJ283" s="171"/>
      <c r="BK283" s="163"/>
      <c r="BL283" s="163" t="s">
        <v>1</v>
      </c>
      <c r="BM283" s="163"/>
      <c r="BN283" s="163"/>
      <c r="BO283" s="172"/>
      <c r="BP283" s="163"/>
      <c r="BQ283" s="163"/>
      <c r="BR283" s="163" t="s">
        <v>2</v>
      </c>
      <c r="BS283" s="163"/>
      <c r="BT283" s="173"/>
      <c r="BU283" s="163"/>
      <c r="BV283" s="163" t="s">
        <v>1</v>
      </c>
      <c r="BW283" s="163"/>
      <c r="BX283" s="163"/>
      <c r="BZ283" s="163"/>
      <c r="CA283" s="163" t="s">
        <v>1</v>
      </c>
      <c r="CB283" s="163"/>
      <c r="CC283" s="163"/>
    </row>
    <row r="284" spans="1:82" s="91" customFormat="1" x14ac:dyDescent="0.2">
      <c r="A284" s="76">
        <f>A283+1</f>
        <v>246</v>
      </c>
      <c r="B284" s="188" t="s">
        <v>36</v>
      </c>
      <c r="C284" s="189" t="s">
        <v>40</v>
      </c>
      <c r="D284" s="190" t="s">
        <v>12</v>
      </c>
      <c r="E284" s="191"/>
      <c r="F284" s="192"/>
      <c r="G284" s="193" t="s">
        <v>311</v>
      </c>
      <c r="H284" s="193" t="s">
        <v>0</v>
      </c>
      <c r="I284" s="193"/>
      <c r="J284" s="193"/>
      <c r="K284" s="193"/>
      <c r="L284" s="193"/>
      <c r="M284" s="193" t="s">
        <v>0</v>
      </c>
      <c r="N284" s="193"/>
      <c r="O284" s="193"/>
      <c r="P284" s="193"/>
      <c r="Q284" s="193"/>
      <c r="R284" s="193" t="s">
        <v>0</v>
      </c>
      <c r="S284" s="193"/>
      <c r="T284" s="193"/>
      <c r="U284" s="193"/>
      <c r="V284" s="193"/>
      <c r="W284" s="193"/>
      <c r="X284" s="193" t="s">
        <v>1</v>
      </c>
      <c r="Y284" s="193"/>
      <c r="Z284" s="193"/>
      <c r="AA284" s="193"/>
      <c r="AB284" s="193"/>
      <c r="AC284" s="193" t="s">
        <v>1</v>
      </c>
      <c r="AD284" s="193"/>
      <c r="AE284" s="193"/>
      <c r="AF284" s="193"/>
      <c r="AG284" s="194"/>
      <c r="AH284" s="194" t="s">
        <v>1</v>
      </c>
      <c r="AI284" s="194"/>
      <c r="AJ284" s="194"/>
      <c r="AK284" s="193"/>
      <c r="AL284" s="194" t="s">
        <v>0</v>
      </c>
      <c r="AM284" s="194"/>
      <c r="AN284" s="194"/>
      <c r="AO284" s="194"/>
      <c r="AP284" s="194"/>
      <c r="AQ284" s="194" t="s">
        <v>0</v>
      </c>
      <c r="AR284" s="194"/>
      <c r="AS284" s="194"/>
      <c r="AT284" s="194"/>
      <c r="AU284" s="194"/>
      <c r="AV284" s="162" t="s">
        <v>0</v>
      </c>
      <c r="AW284" s="162"/>
      <c r="AX284" s="162"/>
      <c r="AY284" s="162"/>
      <c r="AZ284" s="162"/>
      <c r="BA284" s="163" t="s">
        <v>0</v>
      </c>
      <c r="BB284" s="163"/>
      <c r="BC284" s="163"/>
      <c r="BD284" s="163"/>
      <c r="BE284" s="170"/>
      <c r="BF284" s="163"/>
      <c r="BG284" s="163" t="s">
        <v>1</v>
      </c>
      <c r="BH284" s="163"/>
      <c r="BI284" s="163"/>
      <c r="BJ284" s="171"/>
      <c r="BK284" s="163"/>
      <c r="BL284" s="163" t="s">
        <v>1</v>
      </c>
      <c r="BM284" s="163"/>
      <c r="BN284" s="163"/>
      <c r="BO284" s="172"/>
      <c r="BP284" s="163"/>
      <c r="BQ284" s="163"/>
      <c r="BR284" s="163" t="s">
        <v>2</v>
      </c>
      <c r="BS284" s="163"/>
      <c r="BT284" s="173"/>
      <c r="BU284" s="163"/>
      <c r="BV284" s="163" t="s">
        <v>1</v>
      </c>
      <c r="BW284" s="163"/>
      <c r="BX284" s="163"/>
      <c r="BZ284" s="163"/>
      <c r="CA284" s="163"/>
      <c r="CB284" s="163"/>
      <c r="CC284" s="163"/>
    </row>
    <row r="285" spans="1:82" s="91" customFormat="1" x14ac:dyDescent="0.2">
      <c r="A285" s="76">
        <f t="shared" ref="A285:A321" si="14">A284+1</f>
        <v>247</v>
      </c>
      <c r="B285" s="188" t="s">
        <v>36</v>
      </c>
      <c r="C285" s="189" t="s">
        <v>40</v>
      </c>
      <c r="D285" s="190" t="s">
        <v>14</v>
      </c>
      <c r="E285" s="191"/>
      <c r="F285" s="192"/>
      <c r="G285" s="193" t="s">
        <v>312</v>
      </c>
      <c r="H285" s="193" t="s">
        <v>0</v>
      </c>
      <c r="I285" s="193"/>
      <c r="J285" s="193"/>
      <c r="K285" s="193"/>
      <c r="L285" s="193"/>
      <c r="M285" s="193" t="s">
        <v>0</v>
      </c>
      <c r="N285" s="193"/>
      <c r="O285" s="193"/>
      <c r="P285" s="193"/>
      <c r="Q285" s="193"/>
      <c r="R285" s="193" t="s">
        <v>0</v>
      </c>
      <c r="S285" s="193"/>
      <c r="T285" s="193"/>
      <c r="U285" s="193"/>
      <c r="V285" s="193"/>
      <c r="W285" s="193" t="s">
        <v>0</v>
      </c>
      <c r="X285" s="193"/>
      <c r="Y285" s="193"/>
      <c r="Z285" s="193"/>
      <c r="AA285" s="193"/>
      <c r="AB285" s="193" t="s">
        <v>0</v>
      </c>
      <c r="AC285" s="193"/>
      <c r="AD285" s="193"/>
      <c r="AE285" s="193"/>
      <c r="AF285" s="193"/>
      <c r="AG285" s="194" t="s">
        <v>0</v>
      </c>
      <c r="AH285" s="194"/>
      <c r="AI285" s="194"/>
      <c r="AJ285" s="194"/>
      <c r="AK285" s="193"/>
      <c r="AL285" s="194" t="s">
        <v>0</v>
      </c>
      <c r="AM285" s="194"/>
      <c r="AN285" s="194"/>
      <c r="AO285" s="194"/>
      <c r="AP285" s="194"/>
      <c r="AQ285" s="194" t="s">
        <v>0</v>
      </c>
      <c r="AR285" s="194"/>
      <c r="AS285" s="194"/>
      <c r="AT285" s="194"/>
      <c r="AU285" s="194"/>
      <c r="AV285" s="162"/>
      <c r="AW285" s="162" t="s">
        <v>1</v>
      </c>
      <c r="AX285" s="162"/>
      <c r="AY285" s="162"/>
      <c r="AZ285" s="162"/>
      <c r="BA285" s="163"/>
      <c r="BB285" s="163" t="s">
        <v>1</v>
      </c>
      <c r="BC285" s="163"/>
      <c r="BD285" s="163"/>
      <c r="BE285" s="170"/>
      <c r="BF285" s="163"/>
      <c r="BG285" s="163" t="s">
        <v>1</v>
      </c>
      <c r="BH285" s="163"/>
      <c r="BI285" s="163"/>
      <c r="BJ285" s="171"/>
      <c r="BK285" s="163"/>
      <c r="BL285" s="163"/>
      <c r="BM285" s="163"/>
      <c r="BN285" s="163" t="s">
        <v>3</v>
      </c>
      <c r="BO285" s="172"/>
      <c r="BP285" s="163"/>
      <c r="BQ285" s="163"/>
      <c r="BR285" s="163" t="s">
        <v>2</v>
      </c>
      <c r="BS285" s="163"/>
      <c r="BT285" s="173"/>
      <c r="BU285" s="163"/>
      <c r="BV285" s="163"/>
      <c r="BW285" s="163" t="s">
        <v>2</v>
      </c>
      <c r="BX285" s="163"/>
      <c r="BZ285" s="163"/>
      <c r="CA285" s="163"/>
      <c r="CB285" s="163"/>
      <c r="CC285" s="163"/>
    </row>
    <row r="286" spans="1:82" s="91" customFormat="1" x14ac:dyDescent="0.2">
      <c r="A286" s="76">
        <f t="shared" si="14"/>
        <v>248</v>
      </c>
      <c r="B286" s="188" t="s">
        <v>36</v>
      </c>
      <c r="C286" s="189" t="s">
        <v>40</v>
      </c>
      <c r="D286" s="190" t="s">
        <v>16</v>
      </c>
      <c r="E286" s="191"/>
      <c r="F286" s="192"/>
      <c r="G286" s="193" t="s">
        <v>313</v>
      </c>
      <c r="H286" s="193" t="s">
        <v>0</v>
      </c>
      <c r="I286" s="193"/>
      <c r="J286" s="193"/>
      <c r="K286" s="193"/>
      <c r="L286" s="193"/>
      <c r="M286" s="193" t="s">
        <v>0</v>
      </c>
      <c r="N286" s="193"/>
      <c r="O286" s="193"/>
      <c r="P286" s="193"/>
      <c r="Q286" s="193"/>
      <c r="R286" s="193" t="s">
        <v>0</v>
      </c>
      <c r="S286" s="193"/>
      <c r="T286" s="193"/>
      <c r="U286" s="193"/>
      <c r="V286" s="193"/>
      <c r="W286" s="193" t="s">
        <v>0</v>
      </c>
      <c r="X286" s="193"/>
      <c r="Y286" s="193"/>
      <c r="Z286" s="193"/>
      <c r="AA286" s="193"/>
      <c r="AB286" s="193"/>
      <c r="AC286" s="193" t="s">
        <v>1</v>
      </c>
      <c r="AD286" s="193"/>
      <c r="AE286" s="193"/>
      <c r="AF286" s="193"/>
      <c r="AG286" s="194"/>
      <c r="AH286" s="194" t="s">
        <v>1</v>
      </c>
      <c r="AI286" s="194"/>
      <c r="AJ286" s="194"/>
      <c r="AK286" s="193"/>
      <c r="AL286" s="194"/>
      <c r="AM286" s="194" t="s">
        <v>1</v>
      </c>
      <c r="AN286" s="194"/>
      <c r="AO286" s="194"/>
      <c r="AP286" s="194"/>
      <c r="AQ286" s="194"/>
      <c r="AR286" s="194" t="s">
        <v>1</v>
      </c>
      <c r="AS286" s="194"/>
      <c r="AT286" s="194"/>
      <c r="AU286" s="194"/>
      <c r="AV286" s="162"/>
      <c r="AW286" s="162" t="s">
        <v>1</v>
      </c>
      <c r="AX286" s="162"/>
      <c r="AY286" s="162"/>
      <c r="AZ286" s="162"/>
      <c r="BA286" s="163"/>
      <c r="BB286" s="163" t="s">
        <v>1</v>
      </c>
      <c r="BC286" s="163"/>
      <c r="BD286" s="163"/>
      <c r="BE286" s="170"/>
      <c r="BF286" s="163"/>
      <c r="BG286" s="163" t="s">
        <v>1</v>
      </c>
      <c r="BH286" s="163"/>
      <c r="BI286" s="163"/>
      <c r="BJ286" s="171"/>
      <c r="BK286" s="163"/>
      <c r="BL286" s="163" t="s">
        <v>1</v>
      </c>
      <c r="BM286" s="163"/>
      <c r="BN286" s="163"/>
      <c r="BO286" s="172"/>
      <c r="BP286" s="163"/>
      <c r="BQ286" s="163"/>
      <c r="BR286" s="163" t="s">
        <v>2</v>
      </c>
      <c r="BS286" s="163"/>
      <c r="BT286" s="173"/>
      <c r="BU286" s="163"/>
      <c r="BV286" s="163" t="s">
        <v>1</v>
      </c>
      <c r="BW286" s="163"/>
      <c r="BX286" s="163"/>
      <c r="BZ286" s="163"/>
      <c r="CA286" s="163" t="s">
        <v>1</v>
      </c>
      <c r="CB286" s="163"/>
      <c r="CC286" s="163"/>
    </row>
    <row r="287" spans="1:82" s="91" customFormat="1" x14ac:dyDescent="0.2">
      <c r="A287" s="76">
        <f t="shared" si="14"/>
        <v>249</v>
      </c>
      <c r="B287" s="188" t="s">
        <v>36</v>
      </c>
      <c r="C287" s="189" t="s">
        <v>40</v>
      </c>
      <c r="D287" s="190" t="s">
        <v>18</v>
      </c>
      <c r="E287" s="191"/>
      <c r="F287" s="192"/>
      <c r="G287" s="193" t="s">
        <v>314</v>
      </c>
      <c r="H287" s="193" t="s">
        <v>0</v>
      </c>
      <c r="I287" s="193"/>
      <c r="J287" s="193"/>
      <c r="K287" s="193"/>
      <c r="L287" s="193"/>
      <c r="M287" s="193" t="s">
        <v>0</v>
      </c>
      <c r="N287" s="193"/>
      <c r="O287" s="193"/>
      <c r="P287" s="193"/>
      <c r="Q287" s="193"/>
      <c r="R287" s="193" t="s">
        <v>0</v>
      </c>
      <c r="S287" s="193"/>
      <c r="T287" s="193"/>
      <c r="U287" s="193"/>
      <c r="V287" s="193"/>
      <c r="W287" s="193" t="s">
        <v>0</v>
      </c>
      <c r="X287" s="193"/>
      <c r="Y287" s="193"/>
      <c r="Z287" s="193"/>
      <c r="AA287" s="193"/>
      <c r="AB287" s="193" t="s">
        <v>0</v>
      </c>
      <c r="AC287" s="193"/>
      <c r="AD287" s="193"/>
      <c r="AE287" s="193"/>
      <c r="AF287" s="193"/>
      <c r="AG287" s="194" t="s">
        <v>0</v>
      </c>
      <c r="AH287" s="194"/>
      <c r="AI287" s="194"/>
      <c r="AJ287" s="194"/>
      <c r="AK287" s="193"/>
      <c r="AL287" s="194"/>
      <c r="AM287" s="194" t="s">
        <v>1</v>
      </c>
      <c r="AN287" s="194"/>
      <c r="AO287" s="194"/>
      <c r="AP287" s="194"/>
      <c r="AQ287" s="194"/>
      <c r="AR287" s="194" t="s">
        <v>1</v>
      </c>
      <c r="AS287" s="194"/>
      <c r="AT287" s="194"/>
      <c r="AU287" s="194"/>
      <c r="AV287" s="162"/>
      <c r="AW287" s="162" t="s">
        <v>1</v>
      </c>
      <c r="AX287" s="162"/>
      <c r="AY287" s="162"/>
      <c r="AZ287" s="162"/>
      <c r="BA287" s="163"/>
      <c r="BB287" s="163" t="s">
        <v>1</v>
      </c>
      <c r="BC287" s="163"/>
      <c r="BD287" s="163"/>
      <c r="BE287" s="170"/>
      <c r="BF287" s="163"/>
      <c r="BG287" s="163" t="s">
        <v>1</v>
      </c>
      <c r="BH287" s="163"/>
      <c r="BI287" s="163"/>
      <c r="BJ287" s="171"/>
      <c r="BK287" s="163"/>
      <c r="BL287" s="163"/>
      <c r="BM287" s="163" t="s">
        <v>2</v>
      </c>
      <c r="BN287" s="163"/>
      <c r="BO287" s="172"/>
      <c r="BP287" s="163"/>
      <c r="BQ287" s="163"/>
      <c r="BR287" s="163" t="s">
        <v>2</v>
      </c>
      <c r="BS287" s="163"/>
      <c r="BT287" s="173"/>
      <c r="BU287" s="163"/>
      <c r="BV287" s="163" t="s">
        <v>1</v>
      </c>
      <c r="BW287" s="163"/>
      <c r="BX287" s="163"/>
      <c r="BZ287" s="163"/>
      <c r="CA287" s="163"/>
      <c r="CB287" s="163"/>
      <c r="CC287" s="163"/>
    </row>
    <row r="288" spans="1:82" s="91" customFormat="1" x14ac:dyDescent="0.2">
      <c r="A288" s="76">
        <f t="shared" si="14"/>
        <v>250</v>
      </c>
      <c r="B288" s="188" t="s">
        <v>36</v>
      </c>
      <c r="C288" s="189" t="s">
        <v>40</v>
      </c>
      <c r="D288" s="190" t="s">
        <v>20</v>
      </c>
      <c r="E288" s="191"/>
      <c r="F288" s="192"/>
      <c r="G288" s="193" t="s">
        <v>315</v>
      </c>
      <c r="H288" s="193" t="s">
        <v>0</v>
      </c>
      <c r="I288" s="193"/>
      <c r="J288" s="193"/>
      <c r="K288" s="193"/>
      <c r="L288" s="193"/>
      <c r="M288" s="193" t="s">
        <v>0</v>
      </c>
      <c r="N288" s="193"/>
      <c r="O288" s="193"/>
      <c r="P288" s="193"/>
      <c r="Q288" s="193"/>
      <c r="R288" s="193" t="s">
        <v>0</v>
      </c>
      <c r="S288" s="193"/>
      <c r="T288" s="193"/>
      <c r="U288" s="193"/>
      <c r="V288" s="193"/>
      <c r="W288" s="193" t="s">
        <v>0</v>
      </c>
      <c r="X288" s="193"/>
      <c r="Y288" s="193"/>
      <c r="Z288" s="193"/>
      <c r="AA288" s="193"/>
      <c r="AB288" s="193" t="s">
        <v>0</v>
      </c>
      <c r="AC288" s="193"/>
      <c r="AD288" s="193"/>
      <c r="AE288" s="193"/>
      <c r="AF288" s="193"/>
      <c r="AG288" s="194" t="s">
        <v>0</v>
      </c>
      <c r="AH288" s="194"/>
      <c r="AI288" s="194"/>
      <c r="AJ288" s="194"/>
      <c r="AK288" s="193"/>
      <c r="AL288" s="194"/>
      <c r="AM288" s="194" t="s">
        <v>1</v>
      </c>
      <c r="AN288" s="194"/>
      <c r="AO288" s="194"/>
      <c r="AP288" s="194"/>
      <c r="AQ288" s="194" t="s">
        <v>0</v>
      </c>
      <c r="AR288" s="194"/>
      <c r="AS288" s="194"/>
      <c r="AT288" s="194"/>
      <c r="AU288" s="194"/>
      <c r="AV288" s="162" t="s">
        <v>0</v>
      </c>
      <c r="AW288" s="162"/>
      <c r="AX288" s="162"/>
      <c r="AY288" s="162"/>
      <c r="AZ288" s="162"/>
      <c r="BA288" s="163"/>
      <c r="BB288" s="163" t="s">
        <v>1</v>
      </c>
      <c r="BC288" s="163"/>
      <c r="BD288" s="163"/>
      <c r="BE288" s="170"/>
      <c r="BF288" s="163"/>
      <c r="BG288" s="163" t="s">
        <v>1</v>
      </c>
      <c r="BH288" s="163"/>
      <c r="BI288" s="163"/>
      <c r="BJ288" s="171"/>
      <c r="BK288" s="163"/>
      <c r="BL288" s="163" t="s">
        <v>1</v>
      </c>
      <c r="BM288" s="163"/>
      <c r="BN288" s="163"/>
      <c r="BO288" s="172"/>
      <c r="BP288" s="163"/>
      <c r="BQ288" s="163"/>
      <c r="BR288" s="163" t="s">
        <v>2</v>
      </c>
      <c r="BS288" s="163"/>
      <c r="BT288" s="173"/>
      <c r="BU288" s="163"/>
      <c r="BV288" s="163" t="s">
        <v>1</v>
      </c>
      <c r="BW288" s="163"/>
      <c r="BX288" s="163"/>
      <c r="BZ288" s="163"/>
      <c r="CA288" s="163"/>
      <c r="CB288" s="163"/>
      <c r="CC288" s="163"/>
    </row>
    <row r="289" spans="1:81" s="91" customFormat="1" x14ac:dyDescent="0.2">
      <c r="A289" s="76">
        <f t="shared" si="14"/>
        <v>251</v>
      </c>
      <c r="B289" s="188" t="s">
        <v>36</v>
      </c>
      <c r="C289" s="189" t="s">
        <v>40</v>
      </c>
      <c r="D289" s="190" t="s">
        <v>22</v>
      </c>
      <c r="E289" s="191"/>
      <c r="F289" s="192"/>
      <c r="G289" s="193" t="s">
        <v>316</v>
      </c>
      <c r="H289" s="193" t="s">
        <v>0</v>
      </c>
      <c r="I289" s="193"/>
      <c r="J289" s="193"/>
      <c r="K289" s="193"/>
      <c r="L289" s="193"/>
      <c r="M289" s="193" t="s">
        <v>0</v>
      </c>
      <c r="N289" s="193"/>
      <c r="O289" s="193"/>
      <c r="P289" s="193"/>
      <c r="Q289" s="193"/>
      <c r="R289" s="193" t="s">
        <v>0</v>
      </c>
      <c r="S289" s="193"/>
      <c r="T289" s="193"/>
      <c r="U289" s="193"/>
      <c r="V289" s="193"/>
      <c r="W289" s="193" t="s">
        <v>0</v>
      </c>
      <c r="X289" s="193"/>
      <c r="Y289" s="193"/>
      <c r="Z289" s="193"/>
      <c r="AA289" s="193"/>
      <c r="AB289" s="193" t="s">
        <v>0</v>
      </c>
      <c r="AC289" s="193"/>
      <c r="AD289" s="193"/>
      <c r="AE289" s="193"/>
      <c r="AF289" s="193"/>
      <c r="AG289" s="194"/>
      <c r="AH289" s="194" t="s">
        <v>1</v>
      </c>
      <c r="AI289" s="194"/>
      <c r="AJ289" s="194"/>
      <c r="AK289" s="193"/>
      <c r="AL289" s="194"/>
      <c r="AM289" s="194" t="s">
        <v>1</v>
      </c>
      <c r="AN289" s="194"/>
      <c r="AO289" s="194"/>
      <c r="AP289" s="194"/>
      <c r="AQ289" s="194"/>
      <c r="AR289" s="194" t="s">
        <v>1</v>
      </c>
      <c r="AS289" s="194"/>
      <c r="AT289" s="194"/>
      <c r="AU289" s="194"/>
      <c r="AV289" s="162"/>
      <c r="AW289" s="162" t="s">
        <v>1</v>
      </c>
      <c r="AX289" s="162"/>
      <c r="AY289" s="162"/>
      <c r="AZ289" s="162"/>
      <c r="BA289" s="163"/>
      <c r="BB289" s="163" t="s">
        <v>1</v>
      </c>
      <c r="BC289" s="163"/>
      <c r="BD289" s="163"/>
      <c r="BE289" s="170"/>
      <c r="BF289" s="163"/>
      <c r="BG289" s="163" t="s">
        <v>1</v>
      </c>
      <c r="BH289" s="163"/>
      <c r="BI289" s="163"/>
      <c r="BJ289" s="171"/>
      <c r="BK289" s="163"/>
      <c r="BL289" s="163" t="s">
        <v>1</v>
      </c>
      <c r="BM289" s="163"/>
      <c r="BN289" s="163"/>
      <c r="BO289" s="172"/>
      <c r="BP289" s="163"/>
      <c r="BQ289" s="163"/>
      <c r="BR289" s="163" t="s">
        <v>2</v>
      </c>
      <c r="BS289" s="163"/>
      <c r="BT289" s="173"/>
      <c r="BU289" s="163"/>
      <c r="BV289" s="163" t="s">
        <v>1</v>
      </c>
      <c r="BW289" s="163"/>
      <c r="BX289" s="163"/>
      <c r="BZ289" s="163"/>
      <c r="CA289" s="163"/>
      <c r="CB289" s="163"/>
      <c r="CC289" s="163"/>
    </row>
    <row r="290" spans="1:81" s="91" customFormat="1" x14ac:dyDescent="0.2">
      <c r="A290" s="76">
        <f t="shared" si="14"/>
        <v>252</v>
      </c>
      <c r="B290" s="188" t="s">
        <v>36</v>
      </c>
      <c r="C290" s="189" t="s">
        <v>40</v>
      </c>
      <c r="D290" s="190" t="s">
        <v>24</v>
      </c>
      <c r="E290" s="191"/>
      <c r="F290" s="192"/>
      <c r="G290" s="193" t="s">
        <v>317</v>
      </c>
      <c r="H290" s="193" t="s">
        <v>657</v>
      </c>
      <c r="I290" s="193"/>
      <c r="J290" s="193"/>
      <c r="K290" s="193" t="s">
        <v>3</v>
      </c>
      <c r="L290" s="193"/>
      <c r="M290" s="193" t="s">
        <v>657</v>
      </c>
      <c r="N290" s="193" t="s">
        <v>1</v>
      </c>
      <c r="O290" s="193"/>
      <c r="P290" s="193"/>
      <c r="Q290" s="193"/>
      <c r="R290" s="193" t="s">
        <v>0</v>
      </c>
      <c r="S290" s="193"/>
      <c r="T290" s="193"/>
      <c r="U290" s="193"/>
      <c r="V290" s="193"/>
      <c r="W290" s="193"/>
      <c r="X290" s="193" t="s">
        <v>1</v>
      </c>
      <c r="Y290" s="193"/>
      <c r="Z290" s="193"/>
      <c r="AA290" s="193"/>
      <c r="AB290" s="193" t="s">
        <v>0</v>
      </c>
      <c r="AC290" s="193"/>
      <c r="AD290" s="193"/>
      <c r="AE290" s="193"/>
      <c r="AF290" s="193"/>
      <c r="AG290" s="194"/>
      <c r="AH290" s="194" t="s">
        <v>1</v>
      </c>
      <c r="AI290" s="194"/>
      <c r="AJ290" s="194"/>
      <c r="AK290" s="193"/>
      <c r="AL290" s="194"/>
      <c r="AM290" s="194" t="s">
        <v>1</v>
      </c>
      <c r="AN290" s="194"/>
      <c r="AO290" s="194"/>
      <c r="AP290" s="194"/>
      <c r="AQ290" s="194" t="s">
        <v>0</v>
      </c>
      <c r="AR290" s="194"/>
      <c r="AS290" s="194"/>
      <c r="AT290" s="194"/>
      <c r="AU290" s="194"/>
      <c r="AV290" s="162"/>
      <c r="AW290" s="162" t="s">
        <v>1</v>
      </c>
      <c r="AX290" s="162"/>
      <c r="AY290" s="162"/>
      <c r="AZ290" s="162"/>
      <c r="BA290" s="163"/>
      <c r="BB290" s="163" t="s">
        <v>1</v>
      </c>
      <c r="BC290" s="163"/>
      <c r="BD290" s="163"/>
      <c r="BE290" s="170"/>
      <c r="BF290" s="163"/>
      <c r="BG290" s="163" t="s">
        <v>1</v>
      </c>
      <c r="BH290" s="163"/>
      <c r="BI290" s="163"/>
      <c r="BJ290" s="171"/>
      <c r="BK290" s="163"/>
      <c r="BL290" s="163"/>
      <c r="BM290" s="163" t="s">
        <v>2</v>
      </c>
      <c r="BN290" s="163"/>
      <c r="BO290" s="172"/>
      <c r="BP290" s="163"/>
      <c r="BQ290" s="163"/>
      <c r="BR290" s="163" t="s">
        <v>2</v>
      </c>
      <c r="BS290" s="163"/>
      <c r="BT290" s="173"/>
      <c r="BU290" s="163"/>
      <c r="BV290" s="163"/>
      <c r="BW290" s="163" t="s">
        <v>2</v>
      </c>
      <c r="BX290" s="163"/>
      <c r="BZ290" s="163"/>
      <c r="CA290" s="163"/>
      <c r="CB290" s="163" t="s">
        <v>2</v>
      </c>
      <c r="CC290" s="163"/>
    </row>
    <row r="291" spans="1:81" s="91" customFormat="1" x14ac:dyDescent="0.2">
      <c r="A291" s="76">
        <f t="shared" si="14"/>
        <v>253</v>
      </c>
      <c r="B291" s="188" t="s">
        <v>36</v>
      </c>
      <c r="C291" s="189" t="s">
        <v>40</v>
      </c>
      <c r="D291" s="190" t="s">
        <v>26</v>
      </c>
      <c r="E291" s="191"/>
      <c r="F291" s="192"/>
      <c r="G291" s="193" t="s">
        <v>318</v>
      </c>
      <c r="H291" s="193" t="s">
        <v>0</v>
      </c>
      <c r="I291" s="193" t="s">
        <v>657</v>
      </c>
      <c r="J291" s="193"/>
      <c r="K291" s="193"/>
      <c r="L291" s="193"/>
      <c r="M291" s="193" t="s">
        <v>0</v>
      </c>
      <c r="N291" s="193"/>
      <c r="O291" s="193"/>
      <c r="P291" s="193"/>
      <c r="Q291" s="193"/>
      <c r="R291" s="193" t="s">
        <v>0</v>
      </c>
      <c r="S291" s="193"/>
      <c r="T291" s="193"/>
      <c r="U291" s="193"/>
      <c r="V291" s="193"/>
      <c r="W291" s="193" t="s">
        <v>0</v>
      </c>
      <c r="X291" s="193"/>
      <c r="Y291" s="193"/>
      <c r="Z291" s="193"/>
      <c r="AA291" s="193"/>
      <c r="AB291" s="193" t="s">
        <v>0</v>
      </c>
      <c r="AC291" s="193"/>
      <c r="AD291" s="193"/>
      <c r="AE291" s="193"/>
      <c r="AF291" s="193"/>
      <c r="AG291" s="194" t="s">
        <v>0</v>
      </c>
      <c r="AH291" s="194"/>
      <c r="AI291" s="194"/>
      <c r="AJ291" s="194"/>
      <c r="AK291" s="193"/>
      <c r="AL291" s="194" t="s">
        <v>0</v>
      </c>
      <c r="AM291" s="194"/>
      <c r="AN291" s="194"/>
      <c r="AO291" s="194"/>
      <c r="AP291" s="194"/>
      <c r="AQ291" s="194"/>
      <c r="AR291" s="194" t="s">
        <v>1</v>
      </c>
      <c r="AS291" s="194"/>
      <c r="AT291" s="194"/>
      <c r="AU291" s="194"/>
      <c r="AV291" s="162"/>
      <c r="AW291" s="162" t="s">
        <v>1</v>
      </c>
      <c r="AX291" s="162"/>
      <c r="AY291" s="162"/>
      <c r="AZ291" s="162"/>
      <c r="BA291" s="163"/>
      <c r="BB291" s="163" t="s">
        <v>1</v>
      </c>
      <c r="BC291" s="163"/>
      <c r="BD291" s="163"/>
      <c r="BE291" s="170"/>
      <c r="BF291" s="163"/>
      <c r="BG291" s="163" t="s">
        <v>1</v>
      </c>
      <c r="BH291" s="163"/>
      <c r="BI291" s="163"/>
      <c r="BJ291" s="171"/>
      <c r="BK291" s="163"/>
      <c r="BL291" s="163" t="s">
        <v>1</v>
      </c>
      <c r="BM291" s="163"/>
      <c r="BN291" s="163"/>
      <c r="BO291" s="172"/>
      <c r="BP291" s="163"/>
      <c r="BQ291" s="163" t="s">
        <v>1</v>
      </c>
      <c r="BR291" s="163"/>
      <c r="BS291" s="163"/>
      <c r="BT291" s="173"/>
      <c r="BU291" s="163"/>
      <c r="BV291" s="163" t="s">
        <v>1</v>
      </c>
      <c r="BW291" s="163"/>
      <c r="BX291" s="163"/>
      <c r="BZ291" s="163"/>
      <c r="CA291" s="163" t="s">
        <v>1</v>
      </c>
      <c r="CB291" s="163"/>
      <c r="CC291" s="163"/>
    </row>
    <row r="292" spans="1:81" s="91" customFormat="1" x14ac:dyDescent="0.2">
      <c r="A292" s="76">
        <f t="shared" si="14"/>
        <v>254</v>
      </c>
      <c r="B292" s="188" t="s">
        <v>36</v>
      </c>
      <c r="C292" s="189" t="s">
        <v>40</v>
      </c>
      <c r="D292" s="190" t="s">
        <v>28</v>
      </c>
      <c r="E292" s="191"/>
      <c r="F292" s="192"/>
      <c r="G292" s="193" t="s">
        <v>319</v>
      </c>
      <c r="H292" s="193" t="s">
        <v>0</v>
      </c>
      <c r="I292" s="193"/>
      <c r="J292" s="193"/>
      <c r="K292" s="193"/>
      <c r="L292" s="193"/>
      <c r="M292" s="193" t="s">
        <v>0</v>
      </c>
      <c r="N292" s="193"/>
      <c r="O292" s="193"/>
      <c r="P292" s="193"/>
      <c r="Q292" s="193"/>
      <c r="R292" s="193" t="s">
        <v>0</v>
      </c>
      <c r="S292" s="193"/>
      <c r="T292" s="193"/>
      <c r="U292" s="193"/>
      <c r="V292" s="193"/>
      <c r="W292" s="193" t="s">
        <v>0</v>
      </c>
      <c r="X292" s="193"/>
      <c r="Y292" s="193"/>
      <c r="Z292" s="193"/>
      <c r="AA292" s="193"/>
      <c r="AB292" s="193"/>
      <c r="AC292" s="193" t="s">
        <v>1</v>
      </c>
      <c r="AD292" s="193"/>
      <c r="AE292" s="193"/>
      <c r="AF292" s="193"/>
      <c r="AG292" s="194"/>
      <c r="AH292" s="194" t="s">
        <v>1</v>
      </c>
      <c r="AI292" s="194"/>
      <c r="AJ292" s="194"/>
      <c r="AK292" s="193"/>
      <c r="AL292" s="194"/>
      <c r="AM292" s="194" t="s">
        <v>1</v>
      </c>
      <c r="AN292" s="194"/>
      <c r="AO292" s="194"/>
      <c r="AP292" s="194"/>
      <c r="AQ292" s="194"/>
      <c r="AR292" s="194" t="s">
        <v>1</v>
      </c>
      <c r="AS292" s="194"/>
      <c r="AT292" s="194"/>
      <c r="AU292" s="194"/>
      <c r="AV292" s="162"/>
      <c r="AW292" s="162" t="s">
        <v>1</v>
      </c>
      <c r="AX292" s="162"/>
      <c r="AY292" s="162"/>
      <c r="AZ292" s="162"/>
      <c r="BA292" s="163"/>
      <c r="BB292" s="163" t="s">
        <v>1</v>
      </c>
      <c r="BC292" s="163"/>
      <c r="BD292" s="163"/>
      <c r="BE292" s="170"/>
      <c r="BF292" s="163"/>
      <c r="BG292" s="163" t="s">
        <v>1</v>
      </c>
      <c r="BH292" s="163"/>
      <c r="BI292" s="163"/>
      <c r="BJ292" s="171"/>
      <c r="BK292" s="163"/>
      <c r="BL292" s="163" t="s">
        <v>1</v>
      </c>
      <c r="BM292" s="163"/>
      <c r="BN292" s="163"/>
      <c r="BO292" s="172"/>
      <c r="BP292" s="163"/>
      <c r="BQ292" s="163"/>
      <c r="BR292" s="163" t="s">
        <v>2</v>
      </c>
      <c r="BS292" s="163"/>
      <c r="BT292" s="173"/>
      <c r="BU292" s="163"/>
      <c r="BV292" s="163" t="s">
        <v>1</v>
      </c>
      <c r="BW292" s="163"/>
      <c r="BX292" s="163"/>
      <c r="BZ292" s="163"/>
      <c r="CA292" s="163" t="s">
        <v>1</v>
      </c>
      <c r="CB292" s="163"/>
      <c r="CC292" s="163"/>
    </row>
    <row r="293" spans="1:81" s="91" customFormat="1" x14ac:dyDescent="0.2">
      <c r="A293" s="76">
        <f t="shared" si="14"/>
        <v>255</v>
      </c>
      <c r="B293" s="188" t="s">
        <v>36</v>
      </c>
      <c r="C293" s="189" t="s">
        <v>40</v>
      </c>
      <c r="D293" s="190" t="s">
        <v>30</v>
      </c>
      <c r="E293" s="191"/>
      <c r="F293" s="192"/>
      <c r="G293" s="193" t="s">
        <v>320</v>
      </c>
      <c r="H293" s="193" t="s">
        <v>0</v>
      </c>
      <c r="I293" s="193"/>
      <c r="J293" s="193"/>
      <c r="K293" s="193"/>
      <c r="L293" s="193"/>
      <c r="M293" s="193" t="s">
        <v>0</v>
      </c>
      <c r="N293" s="193"/>
      <c r="O293" s="193"/>
      <c r="P293" s="193"/>
      <c r="Q293" s="193"/>
      <c r="R293" s="193" t="s">
        <v>0</v>
      </c>
      <c r="S293" s="193"/>
      <c r="T293" s="193"/>
      <c r="U293" s="193"/>
      <c r="V293" s="193"/>
      <c r="W293" s="193" t="s">
        <v>0</v>
      </c>
      <c r="X293" s="193"/>
      <c r="Y293" s="193"/>
      <c r="Z293" s="193"/>
      <c r="AA293" s="193"/>
      <c r="AB293" s="193"/>
      <c r="AC293" s="193" t="s">
        <v>1</v>
      </c>
      <c r="AD293" s="193"/>
      <c r="AE293" s="193"/>
      <c r="AF293" s="193"/>
      <c r="AG293" s="194"/>
      <c r="AH293" s="194" t="s">
        <v>1</v>
      </c>
      <c r="AI293" s="194"/>
      <c r="AJ293" s="194"/>
      <c r="AK293" s="193"/>
      <c r="AL293" s="194"/>
      <c r="AM293" s="194" t="s">
        <v>1</v>
      </c>
      <c r="AN293" s="194"/>
      <c r="AO293" s="194"/>
      <c r="AP293" s="194"/>
      <c r="AQ293" s="194"/>
      <c r="AR293" s="194" t="s">
        <v>1</v>
      </c>
      <c r="AS293" s="194"/>
      <c r="AT293" s="194"/>
      <c r="AU293" s="194"/>
      <c r="AV293" s="162"/>
      <c r="AW293" s="162" t="s">
        <v>1</v>
      </c>
      <c r="AX293" s="162"/>
      <c r="AY293" s="162"/>
      <c r="AZ293" s="162"/>
      <c r="BA293" s="163"/>
      <c r="BB293" s="163" t="s">
        <v>1</v>
      </c>
      <c r="BC293" s="163"/>
      <c r="BD293" s="163"/>
      <c r="BE293" s="170"/>
      <c r="BF293" s="163"/>
      <c r="BG293" s="163" t="s">
        <v>1</v>
      </c>
      <c r="BH293" s="163"/>
      <c r="BI293" s="163"/>
      <c r="BJ293" s="171"/>
      <c r="BK293" s="163"/>
      <c r="BL293" s="163" t="s">
        <v>1</v>
      </c>
      <c r="BM293" s="163"/>
      <c r="BN293" s="163"/>
      <c r="BO293" s="172"/>
      <c r="BP293" s="163"/>
      <c r="BQ293" s="163"/>
      <c r="BR293" s="163" t="s">
        <v>2</v>
      </c>
      <c r="BS293" s="163"/>
      <c r="BT293" s="173"/>
      <c r="BU293" s="163"/>
      <c r="BV293" s="163" t="s">
        <v>1</v>
      </c>
      <c r="BW293" s="163"/>
      <c r="BX293" s="163"/>
      <c r="BZ293" s="163"/>
      <c r="CA293" s="163" t="s">
        <v>1</v>
      </c>
      <c r="CB293" s="163"/>
      <c r="CC293" s="163"/>
    </row>
    <row r="294" spans="1:81" s="91" customFormat="1" x14ac:dyDescent="0.2">
      <c r="A294" s="76">
        <f t="shared" si="14"/>
        <v>256</v>
      </c>
      <c r="B294" s="188" t="s">
        <v>36</v>
      </c>
      <c r="C294" s="189" t="s">
        <v>40</v>
      </c>
      <c r="D294" s="190" t="s">
        <v>32</v>
      </c>
      <c r="E294" s="191"/>
      <c r="F294" s="192"/>
      <c r="G294" s="193" t="s">
        <v>321</v>
      </c>
      <c r="H294" s="193" t="s">
        <v>0</v>
      </c>
      <c r="I294" s="193"/>
      <c r="J294" s="193"/>
      <c r="K294" s="193"/>
      <c r="L294" s="193"/>
      <c r="M294" s="193" t="s">
        <v>0</v>
      </c>
      <c r="N294" s="193"/>
      <c r="O294" s="193"/>
      <c r="P294" s="193"/>
      <c r="Q294" s="193"/>
      <c r="R294" s="193"/>
      <c r="S294" s="193" t="s">
        <v>1</v>
      </c>
      <c r="T294" s="193"/>
      <c r="U294" s="193"/>
      <c r="V294" s="193"/>
      <c r="W294" s="193" t="s">
        <v>0</v>
      </c>
      <c r="X294" s="193"/>
      <c r="Y294" s="193"/>
      <c r="Z294" s="193"/>
      <c r="AA294" s="193"/>
      <c r="AB294" s="193" t="s">
        <v>0</v>
      </c>
      <c r="AC294" s="193"/>
      <c r="AD294" s="193"/>
      <c r="AE294" s="193"/>
      <c r="AF294" s="193"/>
      <c r="AG294" s="194" t="s">
        <v>0</v>
      </c>
      <c r="AH294" s="194"/>
      <c r="AI294" s="194"/>
      <c r="AJ294" s="194"/>
      <c r="AK294" s="193"/>
      <c r="AL294" s="194"/>
      <c r="AM294" s="194" t="s">
        <v>1</v>
      </c>
      <c r="AN294" s="194"/>
      <c r="AO294" s="194"/>
      <c r="AP294" s="194"/>
      <c r="AQ294" s="194"/>
      <c r="AR294" s="194" t="s">
        <v>1</v>
      </c>
      <c r="AS294" s="194"/>
      <c r="AT294" s="194"/>
      <c r="AU294" s="194"/>
      <c r="AV294" s="162"/>
      <c r="AW294" s="162" t="s">
        <v>1</v>
      </c>
      <c r="AX294" s="162"/>
      <c r="AY294" s="162"/>
      <c r="AZ294" s="162"/>
      <c r="BA294" s="163"/>
      <c r="BB294" s="163" t="s">
        <v>1</v>
      </c>
      <c r="BC294" s="163"/>
      <c r="BD294" s="163"/>
      <c r="BE294" s="170"/>
      <c r="BF294" s="163"/>
      <c r="BG294" s="163" t="s">
        <v>1</v>
      </c>
      <c r="BH294" s="163"/>
      <c r="BI294" s="163"/>
      <c r="BJ294" s="171"/>
      <c r="BK294" s="163"/>
      <c r="BL294" s="163" t="s">
        <v>1</v>
      </c>
      <c r="BM294" s="163"/>
      <c r="BN294" s="163"/>
      <c r="BO294" s="172"/>
      <c r="BP294" s="163"/>
      <c r="BQ294" s="163"/>
      <c r="BR294" s="163" t="s">
        <v>2</v>
      </c>
      <c r="BS294" s="163"/>
      <c r="BT294" s="173"/>
      <c r="BU294" s="163"/>
      <c r="BV294" s="163" t="s">
        <v>1</v>
      </c>
      <c r="BW294" s="163"/>
      <c r="BX294" s="163"/>
      <c r="BZ294" s="163" t="s">
        <v>0</v>
      </c>
      <c r="CA294" s="163"/>
      <c r="CB294" s="163"/>
      <c r="CC294" s="163"/>
    </row>
    <row r="295" spans="1:81" s="91" customFormat="1" x14ac:dyDescent="0.2">
      <c r="A295" s="76">
        <f t="shared" si="14"/>
        <v>257</v>
      </c>
      <c r="B295" s="188" t="s">
        <v>36</v>
      </c>
      <c r="C295" s="189" t="s">
        <v>40</v>
      </c>
      <c r="D295" s="190" t="s">
        <v>34</v>
      </c>
      <c r="E295" s="191"/>
      <c r="F295" s="192"/>
      <c r="G295" s="193" t="s">
        <v>322</v>
      </c>
      <c r="H295" s="193" t="s">
        <v>0</v>
      </c>
      <c r="I295" s="193"/>
      <c r="J295" s="193"/>
      <c r="K295" s="193"/>
      <c r="L295" s="193"/>
      <c r="M295" s="193" t="s">
        <v>0</v>
      </c>
      <c r="N295" s="193"/>
      <c r="O295" s="193"/>
      <c r="P295" s="193"/>
      <c r="Q295" s="193"/>
      <c r="R295" s="193" t="s">
        <v>0</v>
      </c>
      <c r="S295" s="193"/>
      <c r="T295" s="193"/>
      <c r="U295" s="193"/>
      <c r="V295" s="193"/>
      <c r="W295" s="193" t="s">
        <v>0</v>
      </c>
      <c r="X295" s="193"/>
      <c r="Y295" s="193"/>
      <c r="Z295" s="193"/>
      <c r="AA295" s="193"/>
      <c r="AB295" s="193" t="s">
        <v>0</v>
      </c>
      <c r="AC295" s="193"/>
      <c r="AD295" s="193"/>
      <c r="AE295" s="193"/>
      <c r="AF295" s="193"/>
      <c r="AG295" s="194" t="s">
        <v>0</v>
      </c>
      <c r="AH295" s="194"/>
      <c r="AI295" s="194"/>
      <c r="AJ295" s="194"/>
      <c r="AK295" s="193"/>
      <c r="AL295" s="194" t="s">
        <v>0</v>
      </c>
      <c r="AM295" s="194"/>
      <c r="AN295" s="194"/>
      <c r="AO295" s="194"/>
      <c r="AP295" s="194"/>
      <c r="AQ295" s="194"/>
      <c r="AR295" s="194" t="s">
        <v>1</v>
      </c>
      <c r="AS295" s="194"/>
      <c r="AT295" s="194"/>
      <c r="AU295" s="194"/>
      <c r="AV295" s="162"/>
      <c r="AW295" s="162" t="s">
        <v>1</v>
      </c>
      <c r="AX295" s="162"/>
      <c r="AY295" s="162"/>
      <c r="AZ295" s="162"/>
      <c r="BA295" s="163"/>
      <c r="BB295" s="163" t="s">
        <v>1</v>
      </c>
      <c r="BC295" s="163"/>
      <c r="BD295" s="163"/>
      <c r="BE295" s="170" t="s">
        <v>657</v>
      </c>
      <c r="BF295" s="163"/>
      <c r="BG295" s="163" t="s">
        <v>1</v>
      </c>
      <c r="BH295" s="163"/>
      <c r="BI295" s="163"/>
      <c r="BJ295" s="171"/>
      <c r="BK295" s="163"/>
      <c r="BL295" s="163" t="s">
        <v>1</v>
      </c>
      <c r="BM295" s="163"/>
      <c r="BN295" s="163"/>
      <c r="BO295" s="172"/>
      <c r="BP295" s="163"/>
      <c r="BQ295" s="163"/>
      <c r="BR295" s="163" t="s">
        <v>2</v>
      </c>
      <c r="BS295" s="163"/>
      <c r="BT295" s="173"/>
      <c r="BU295" s="163"/>
      <c r="BV295" s="163" t="s">
        <v>1</v>
      </c>
      <c r="BW295" s="163"/>
      <c r="BX295" s="163"/>
      <c r="BZ295" s="163"/>
      <c r="CA295" s="163" t="s">
        <v>1</v>
      </c>
      <c r="CB295" s="163"/>
      <c r="CC295" s="163"/>
    </row>
    <row r="296" spans="1:81" s="91" customFormat="1" x14ac:dyDescent="0.2">
      <c r="A296" s="76">
        <f t="shared" si="14"/>
        <v>258</v>
      </c>
      <c r="B296" s="188" t="s">
        <v>36</v>
      </c>
      <c r="C296" s="189" t="s">
        <v>40</v>
      </c>
      <c r="D296" s="190" t="s">
        <v>36</v>
      </c>
      <c r="E296" s="191"/>
      <c r="F296" s="192"/>
      <c r="G296" s="193" t="s">
        <v>323</v>
      </c>
      <c r="H296" s="193" t="s">
        <v>0</v>
      </c>
      <c r="I296" s="193"/>
      <c r="J296" s="193"/>
      <c r="K296" s="193"/>
      <c r="L296" s="193"/>
      <c r="M296" s="193" t="s">
        <v>0</v>
      </c>
      <c r="N296" s="193"/>
      <c r="O296" s="193"/>
      <c r="P296" s="193"/>
      <c r="Q296" s="193"/>
      <c r="R296" s="193" t="s">
        <v>0</v>
      </c>
      <c r="S296" s="193"/>
      <c r="T296" s="193"/>
      <c r="U296" s="193"/>
      <c r="V296" s="193"/>
      <c r="W296" s="193" t="s">
        <v>0</v>
      </c>
      <c r="X296" s="193"/>
      <c r="Y296" s="193"/>
      <c r="Z296" s="193"/>
      <c r="AA296" s="193"/>
      <c r="AB296" s="193" t="s">
        <v>0</v>
      </c>
      <c r="AC296" s="193"/>
      <c r="AD296" s="193"/>
      <c r="AE296" s="193"/>
      <c r="AF296" s="193"/>
      <c r="AG296" s="194" t="s">
        <v>0</v>
      </c>
      <c r="AH296" s="194"/>
      <c r="AI296" s="194"/>
      <c r="AJ296" s="194"/>
      <c r="AK296" s="193"/>
      <c r="AL296" s="194"/>
      <c r="AM296" s="194" t="s">
        <v>1</v>
      </c>
      <c r="AN296" s="194"/>
      <c r="AO296" s="194"/>
      <c r="AP296" s="194"/>
      <c r="AQ296" s="194"/>
      <c r="AR296" s="194" t="s">
        <v>1</v>
      </c>
      <c r="AS296" s="194"/>
      <c r="AT296" s="194"/>
      <c r="AU296" s="194"/>
      <c r="AV296" s="162"/>
      <c r="AW296" s="162" t="s">
        <v>1</v>
      </c>
      <c r="AX296" s="162"/>
      <c r="AY296" s="162"/>
      <c r="AZ296" s="162"/>
      <c r="BA296" s="163"/>
      <c r="BB296" s="163" t="s">
        <v>1</v>
      </c>
      <c r="BC296" s="163"/>
      <c r="BD296" s="163"/>
      <c r="BE296" s="170"/>
      <c r="BF296" s="163"/>
      <c r="BG296" s="163" t="s">
        <v>1</v>
      </c>
      <c r="BH296" s="163"/>
      <c r="BI296" s="163"/>
      <c r="BJ296" s="171"/>
      <c r="BK296" s="163"/>
      <c r="BL296" s="163" t="s">
        <v>1</v>
      </c>
      <c r="BM296" s="163"/>
      <c r="BN296" s="163"/>
      <c r="BO296" s="172"/>
      <c r="BP296" s="163"/>
      <c r="BQ296" s="163"/>
      <c r="BR296" s="163" t="s">
        <v>2</v>
      </c>
      <c r="BS296" s="163"/>
      <c r="BT296" s="173"/>
      <c r="BU296" s="163"/>
      <c r="BV296" s="163" t="s">
        <v>1</v>
      </c>
      <c r="BW296" s="163"/>
      <c r="BX296" s="163"/>
      <c r="BZ296" s="163"/>
      <c r="CA296" s="163" t="s">
        <v>1</v>
      </c>
      <c r="CB296" s="163"/>
      <c r="CC296" s="163"/>
    </row>
    <row r="297" spans="1:81" s="91" customFormat="1" x14ac:dyDescent="0.2">
      <c r="A297" s="76">
        <f t="shared" si="14"/>
        <v>259</v>
      </c>
      <c r="B297" s="188" t="s">
        <v>36</v>
      </c>
      <c r="C297" s="189" t="s">
        <v>40</v>
      </c>
      <c r="D297" s="190" t="s">
        <v>38</v>
      </c>
      <c r="E297" s="191"/>
      <c r="F297" s="192"/>
      <c r="G297" s="193" t="s">
        <v>324</v>
      </c>
      <c r="H297" s="193" t="s">
        <v>0</v>
      </c>
      <c r="I297" s="193"/>
      <c r="J297" s="193"/>
      <c r="K297" s="193"/>
      <c r="L297" s="193"/>
      <c r="M297" s="193" t="s">
        <v>0</v>
      </c>
      <c r="N297" s="193"/>
      <c r="O297" s="193"/>
      <c r="P297" s="193"/>
      <c r="Q297" s="193"/>
      <c r="R297" s="193" t="s">
        <v>0</v>
      </c>
      <c r="S297" s="193"/>
      <c r="T297" s="193"/>
      <c r="U297" s="193"/>
      <c r="V297" s="193"/>
      <c r="W297" s="193" t="s">
        <v>0</v>
      </c>
      <c r="X297" s="193"/>
      <c r="Y297" s="193"/>
      <c r="Z297" s="193"/>
      <c r="AA297" s="193"/>
      <c r="AB297" s="193" t="s">
        <v>0</v>
      </c>
      <c r="AC297" s="193"/>
      <c r="AD297" s="193"/>
      <c r="AE297" s="193"/>
      <c r="AF297" s="193"/>
      <c r="AG297" s="194" t="s">
        <v>0</v>
      </c>
      <c r="AH297" s="194"/>
      <c r="AI297" s="194"/>
      <c r="AJ297" s="194"/>
      <c r="AK297" s="193"/>
      <c r="AL297" s="194"/>
      <c r="AM297" s="194" t="s">
        <v>1</v>
      </c>
      <c r="AN297" s="194"/>
      <c r="AO297" s="194"/>
      <c r="AP297" s="194"/>
      <c r="AQ297" s="194"/>
      <c r="AR297" s="194" t="s">
        <v>1</v>
      </c>
      <c r="AS297" s="194"/>
      <c r="AT297" s="194"/>
      <c r="AU297" s="194"/>
      <c r="AV297" s="162"/>
      <c r="AW297" s="162" t="s">
        <v>1</v>
      </c>
      <c r="AX297" s="162"/>
      <c r="AY297" s="162"/>
      <c r="AZ297" s="162"/>
      <c r="BA297" s="163"/>
      <c r="BB297" s="163" t="s">
        <v>1</v>
      </c>
      <c r="BC297" s="163"/>
      <c r="BD297" s="163"/>
      <c r="BE297" s="170"/>
      <c r="BF297" s="163"/>
      <c r="BG297" s="163" t="s">
        <v>1</v>
      </c>
      <c r="BH297" s="163"/>
      <c r="BI297" s="163"/>
      <c r="BJ297" s="171"/>
      <c r="BK297" s="163"/>
      <c r="BL297" s="163" t="s">
        <v>1</v>
      </c>
      <c r="BM297" s="163"/>
      <c r="BN297" s="163"/>
      <c r="BO297" s="172"/>
      <c r="BP297" s="163"/>
      <c r="BQ297" s="163"/>
      <c r="BR297" s="163" t="s">
        <v>2</v>
      </c>
      <c r="BS297" s="163"/>
      <c r="BT297" s="173"/>
      <c r="BU297" s="163"/>
      <c r="BV297" s="163" t="s">
        <v>1</v>
      </c>
      <c r="BW297" s="163"/>
      <c r="BX297" s="163"/>
      <c r="BZ297" s="163"/>
      <c r="CA297" s="163" t="s">
        <v>1</v>
      </c>
      <c r="CB297" s="163"/>
      <c r="CC297" s="163"/>
    </row>
    <row r="298" spans="1:81" s="91" customFormat="1" x14ac:dyDescent="0.2">
      <c r="A298" s="76">
        <f t="shared" si="14"/>
        <v>260</v>
      </c>
      <c r="B298" s="188" t="s">
        <v>36</v>
      </c>
      <c r="C298" s="189" t="s">
        <v>40</v>
      </c>
      <c r="D298" s="190" t="s">
        <v>40</v>
      </c>
      <c r="E298" s="191"/>
      <c r="F298" s="192"/>
      <c r="G298" s="193" t="s">
        <v>325</v>
      </c>
      <c r="H298" s="193" t="s">
        <v>0</v>
      </c>
      <c r="I298" s="193"/>
      <c r="J298" s="193"/>
      <c r="K298" s="193"/>
      <c r="L298" s="193"/>
      <c r="M298" s="193" t="s">
        <v>0</v>
      </c>
      <c r="N298" s="193"/>
      <c r="O298" s="193"/>
      <c r="P298" s="193"/>
      <c r="Q298" s="193"/>
      <c r="R298" s="193" t="s">
        <v>0</v>
      </c>
      <c r="S298" s="193"/>
      <c r="T298" s="193"/>
      <c r="U298" s="193"/>
      <c r="V298" s="193"/>
      <c r="W298" s="193" t="s">
        <v>0</v>
      </c>
      <c r="X298" s="193"/>
      <c r="Y298" s="193"/>
      <c r="Z298" s="193"/>
      <c r="AA298" s="193"/>
      <c r="AB298" s="193" t="s">
        <v>0</v>
      </c>
      <c r="AC298" s="193"/>
      <c r="AD298" s="193"/>
      <c r="AE298" s="193"/>
      <c r="AF298" s="193"/>
      <c r="AG298" s="194" t="s">
        <v>0</v>
      </c>
      <c r="AH298" s="194"/>
      <c r="AI298" s="194"/>
      <c r="AJ298" s="194"/>
      <c r="AK298" s="193"/>
      <c r="AL298" s="194"/>
      <c r="AM298" s="194"/>
      <c r="AN298" s="194" t="s">
        <v>2</v>
      </c>
      <c r="AO298" s="194"/>
      <c r="AP298" s="194"/>
      <c r="AQ298" s="194"/>
      <c r="AR298" s="194" t="s">
        <v>1</v>
      </c>
      <c r="AS298" s="194"/>
      <c r="AT298" s="194"/>
      <c r="AU298" s="194"/>
      <c r="AV298" s="162"/>
      <c r="AW298" s="162"/>
      <c r="AX298" s="162"/>
      <c r="AY298" s="162" t="s">
        <v>3</v>
      </c>
      <c r="AZ298" s="162"/>
      <c r="BA298" s="163"/>
      <c r="BB298" s="163" t="s">
        <v>1</v>
      </c>
      <c r="BC298" s="163"/>
      <c r="BD298" s="163"/>
      <c r="BE298" s="170"/>
      <c r="BF298" s="163"/>
      <c r="BG298" s="163" t="s">
        <v>1</v>
      </c>
      <c r="BH298" s="163"/>
      <c r="BI298" s="163"/>
      <c r="BJ298" s="171"/>
      <c r="BK298" s="163"/>
      <c r="BL298" s="163" t="s">
        <v>1</v>
      </c>
      <c r="BM298" s="163"/>
      <c r="BN298" s="163"/>
      <c r="BO298" s="172"/>
      <c r="BP298" s="163"/>
      <c r="BQ298" s="163"/>
      <c r="BR298" s="163" t="s">
        <v>2</v>
      </c>
      <c r="BS298" s="163"/>
      <c r="BT298" s="173"/>
      <c r="BU298" s="163"/>
      <c r="BV298" s="163" t="s">
        <v>1</v>
      </c>
      <c r="BW298" s="163"/>
      <c r="BX298" s="163"/>
      <c r="BZ298" s="163"/>
      <c r="CA298" s="163" t="s">
        <v>1</v>
      </c>
      <c r="CB298" s="163"/>
      <c r="CC298" s="163"/>
    </row>
    <row r="299" spans="1:81" s="91" customFormat="1" x14ac:dyDescent="0.2">
      <c r="A299" s="76">
        <f t="shared" si="14"/>
        <v>261</v>
      </c>
      <c r="B299" s="188" t="s">
        <v>36</v>
      </c>
      <c r="C299" s="189" t="s">
        <v>40</v>
      </c>
      <c r="D299" s="190" t="s">
        <v>42</v>
      </c>
      <c r="E299" s="191"/>
      <c r="F299" s="192"/>
      <c r="G299" s="193" t="s">
        <v>326</v>
      </c>
      <c r="H299" s="193" t="s">
        <v>0</v>
      </c>
      <c r="I299" s="193"/>
      <c r="J299" s="193"/>
      <c r="K299" s="193"/>
      <c r="L299" s="193"/>
      <c r="M299" s="193" t="s">
        <v>0</v>
      </c>
      <c r="N299" s="193"/>
      <c r="O299" s="193"/>
      <c r="P299" s="193"/>
      <c r="Q299" s="193"/>
      <c r="R299" s="193" t="s">
        <v>0</v>
      </c>
      <c r="S299" s="193"/>
      <c r="T299" s="193"/>
      <c r="U299" s="193"/>
      <c r="V299" s="193"/>
      <c r="W299" s="193"/>
      <c r="X299" s="193" t="s">
        <v>1</v>
      </c>
      <c r="Y299" s="193"/>
      <c r="Z299" s="193"/>
      <c r="AA299" s="193"/>
      <c r="AB299" s="193" t="s">
        <v>0</v>
      </c>
      <c r="AC299" s="193"/>
      <c r="AD299" s="193"/>
      <c r="AE299" s="193"/>
      <c r="AF299" s="193"/>
      <c r="AG299" s="194" t="s">
        <v>0</v>
      </c>
      <c r="AH299" s="194"/>
      <c r="AI299" s="194"/>
      <c r="AJ299" s="194"/>
      <c r="AK299" s="193"/>
      <c r="AL299" s="194" t="s">
        <v>0</v>
      </c>
      <c r="AM299" s="194"/>
      <c r="AN299" s="194"/>
      <c r="AO299" s="194"/>
      <c r="AP299" s="194"/>
      <c r="AQ299" s="194" t="s">
        <v>0</v>
      </c>
      <c r="AR299" s="194"/>
      <c r="AS299" s="194"/>
      <c r="AT299" s="194"/>
      <c r="AU299" s="194"/>
      <c r="AV299" s="162"/>
      <c r="AW299" s="162" t="s">
        <v>1</v>
      </c>
      <c r="AX299" s="162"/>
      <c r="AY299" s="162"/>
      <c r="AZ299" s="162"/>
      <c r="BA299" s="163"/>
      <c r="BB299" s="163" t="s">
        <v>1</v>
      </c>
      <c r="BC299" s="163"/>
      <c r="BD299" s="163"/>
      <c r="BE299" s="170"/>
      <c r="BF299" s="163"/>
      <c r="BG299" s="163" t="s">
        <v>1</v>
      </c>
      <c r="BH299" s="163"/>
      <c r="BI299" s="163"/>
      <c r="BJ299" s="171"/>
      <c r="BK299" s="163"/>
      <c r="BL299" s="163" t="s">
        <v>1</v>
      </c>
      <c r="BM299" s="163"/>
      <c r="BN299" s="163"/>
      <c r="BO299" s="172"/>
      <c r="BP299" s="163"/>
      <c r="BQ299" s="163"/>
      <c r="BR299" s="163" t="s">
        <v>2</v>
      </c>
      <c r="BS299" s="163"/>
      <c r="BT299" s="173"/>
      <c r="BU299" s="163"/>
      <c r="BV299" s="163" t="s">
        <v>1</v>
      </c>
      <c r="BW299" s="163"/>
      <c r="BX299" s="163"/>
      <c r="BZ299" s="163"/>
      <c r="CA299" s="163" t="s">
        <v>1</v>
      </c>
      <c r="CB299" s="163"/>
      <c r="CC299" s="163"/>
    </row>
    <row r="300" spans="1:81" s="91" customFormat="1" x14ac:dyDescent="0.2">
      <c r="A300" s="76">
        <f t="shared" si="14"/>
        <v>262</v>
      </c>
      <c r="B300" s="188" t="s">
        <v>36</v>
      </c>
      <c r="C300" s="189" t="s">
        <v>40</v>
      </c>
      <c r="D300" s="190" t="s">
        <v>44</v>
      </c>
      <c r="E300" s="191"/>
      <c r="F300" s="192"/>
      <c r="G300" s="193" t="s">
        <v>327</v>
      </c>
      <c r="H300" s="193" t="s">
        <v>0</v>
      </c>
      <c r="I300" s="193"/>
      <c r="J300" s="193"/>
      <c r="K300" s="193"/>
      <c r="L300" s="193"/>
      <c r="M300" s="193" t="s">
        <v>0</v>
      </c>
      <c r="N300" s="193"/>
      <c r="O300" s="193"/>
      <c r="P300" s="193"/>
      <c r="Q300" s="193"/>
      <c r="R300" s="193" t="s">
        <v>0</v>
      </c>
      <c r="S300" s="193"/>
      <c r="T300" s="193"/>
      <c r="U300" s="193"/>
      <c r="V300" s="193"/>
      <c r="W300" s="193" t="s">
        <v>0</v>
      </c>
      <c r="X300" s="193"/>
      <c r="Y300" s="193"/>
      <c r="Z300" s="193"/>
      <c r="AA300" s="193"/>
      <c r="AB300" s="193" t="s">
        <v>0</v>
      </c>
      <c r="AC300" s="193"/>
      <c r="AD300" s="193"/>
      <c r="AE300" s="193"/>
      <c r="AF300" s="193"/>
      <c r="AG300" s="194" t="s">
        <v>0</v>
      </c>
      <c r="AH300" s="194"/>
      <c r="AI300" s="194"/>
      <c r="AJ300" s="194"/>
      <c r="AK300" s="193"/>
      <c r="AL300" s="194" t="s">
        <v>0</v>
      </c>
      <c r="AM300" s="194"/>
      <c r="AN300" s="194"/>
      <c r="AO300" s="194"/>
      <c r="AP300" s="194"/>
      <c r="AQ300" s="194"/>
      <c r="AR300" s="194" t="s">
        <v>1</v>
      </c>
      <c r="AS300" s="194"/>
      <c r="AT300" s="194"/>
      <c r="AU300" s="194"/>
      <c r="AV300" s="162"/>
      <c r="AW300" s="162" t="s">
        <v>1</v>
      </c>
      <c r="AX300" s="162"/>
      <c r="AY300" s="162"/>
      <c r="AZ300" s="162"/>
      <c r="BA300" s="163"/>
      <c r="BB300" s="163" t="s">
        <v>1</v>
      </c>
      <c r="BC300" s="163"/>
      <c r="BD300" s="163"/>
      <c r="BE300" s="170"/>
      <c r="BF300" s="163"/>
      <c r="BG300" s="163" t="s">
        <v>1</v>
      </c>
      <c r="BH300" s="163"/>
      <c r="BI300" s="163"/>
      <c r="BJ300" s="171"/>
      <c r="BK300" s="163"/>
      <c r="BL300" s="163" t="s">
        <v>1</v>
      </c>
      <c r="BM300" s="163"/>
      <c r="BN300" s="163"/>
      <c r="BO300" s="172"/>
      <c r="BP300" s="163"/>
      <c r="BQ300" s="163"/>
      <c r="BR300" s="163" t="s">
        <v>2</v>
      </c>
      <c r="BS300" s="163"/>
      <c r="BT300" s="173"/>
      <c r="BU300" s="163"/>
      <c r="BV300" s="163" t="s">
        <v>1</v>
      </c>
      <c r="BW300" s="163"/>
      <c r="BX300" s="163"/>
      <c r="BZ300" s="163"/>
      <c r="CA300" s="163" t="s">
        <v>1</v>
      </c>
      <c r="CB300" s="163"/>
      <c r="CC300" s="163"/>
    </row>
    <row r="301" spans="1:81" s="91" customFormat="1" x14ac:dyDescent="0.2">
      <c r="A301" s="76">
        <f t="shared" si="14"/>
        <v>263</v>
      </c>
      <c r="B301" s="188" t="s">
        <v>36</v>
      </c>
      <c r="C301" s="189" t="s">
        <v>40</v>
      </c>
      <c r="D301" s="190" t="s">
        <v>46</v>
      </c>
      <c r="E301" s="191"/>
      <c r="F301" s="192"/>
      <c r="G301" s="193" t="s">
        <v>328</v>
      </c>
      <c r="H301" s="193" t="s">
        <v>0</v>
      </c>
      <c r="I301" s="193"/>
      <c r="J301" s="193"/>
      <c r="K301" s="193"/>
      <c r="L301" s="193"/>
      <c r="M301" s="193" t="s">
        <v>0</v>
      </c>
      <c r="N301" s="193"/>
      <c r="O301" s="193"/>
      <c r="P301" s="193"/>
      <c r="Q301" s="193"/>
      <c r="R301" s="193" t="s">
        <v>0</v>
      </c>
      <c r="S301" s="193"/>
      <c r="T301" s="193"/>
      <c r="U301" s="193"/>
      <c r="V301" s="193"/>
      <c r="W301" s="193" t="s">
        <v>0</v>
      </c>
      <c r="X301" s="193"/>
      <c r="Y301" s="193"/>
      <c r="Z301" s="193"/>
      <c r="AA301" s="193"/>
      <c r="AB301" s="193" t="s">
        <v>0</v>
      </c>
      <c r="AC301" s="193"/>
      <c r="AD301" s="193"/>
      <c r="AE301" s="193"/>
      <c r="AF301" s="193"/>
      <c r="AG301" s="194" t="s">
        <v>0</v>
      </c>
      <c r="AH301" s="194"/>
      <c r="AI301" s="194"/>
      <c r="AJ301" s="194"/>
      <c r="AK301" s="193"/>
      <c r="AL301" s="194" t="s">
        <v>0</v>
      </c>
      <c r="AM301" s="194"/>
      <c r="AN301" s="194"/>
      <c r="AO301" s="194"/>
      <c r="AP301" s="194"/>
      <c r="AQ301" s="194"/>
      <c r="AR301" s="194" t="s">
        <v>1</v>
      </c>
      <c r="AS301" s="194"/>
      <c r="AT301" s="194"/>
      <c r="AU301" s="194"/>
      <c r="AV301" s="162" t="s">
        <v>0</v>
      </c>
      <c r="AW301" s="162"/>
      <c r="AX301" s="162"/>
      <c r="AY301" s="162"/>
      <c r="AZ301" s="162"/>
      <c r="BA301" s="163" t="s">
        <v>0</v>
      </c>
      <c r="BB301" s="163"/>
      <c r="BC301" s="163"/>
      <c r="BD301" s="163"/>
      <c r="BE301" s="170"/>
      <c r="BF301" s="163"/>
      <c r="BG301" s="163" t="s">
        <v>1</v>
      </c>
      <c r="BH301" s="163"/>
      <c r="BI301" s="163"/>
      <c r="BJ301" s="171"/>
      <c r="BK301" s="163"/>
      <c r="BL301" s="163" t="s">
        <v>1</v>
      </c>
      <c r="BM301" s="163"/>
      <c r="BN301" s="163"/>
      <c r="BO301" s="172"/>
      <c r="BP301" s="163"/>
      <c r="BQ301" s="163" t="s">
        <v>1</v>
      </c>
      <c r="BR301" s="163"/>
      <c r="BS301" s="163"/>
      <c r="BT301" s="173"/>
      <c r="BU301" s="163"/>
      <c r="BV301" s="163" t="s">
        <v>1</v>
      </c>
      <c r="BW301" s="163"/>
      <c r="BX301" s="163"/>
      <c r="BZ301" s="163"/>
      <c r="CA301" s="163" t="s">
        <v>1</v>
      </c>
      <c r="CB301" s="163"/>
      <c r="CC301" s="163"/>
    </row>
    <row r="302" spans="1:81" s="91" customFormat="1" x14ac:dyDescent="0.2">
      <c r="A302" s="76">
        <f t="shared" si="14"/>
        <v>264</v>
      </c>
      <c r="B302" s="188" t="s">
        <v>36</v>
      </c>
      <c r="C302" s="189" t="s">
        <v>40</v>
      </c>
      <c r="D302" s="190" t="s">
        <v>48</v>
      </c>
      <c r="E302" s="191"/>
      <c r="F302" s="192"/>
      <c r="G302" s="193" t="s">
        <v>329</v>
      </c>
      <c r="H302" s="193" t="s">
        <v>0</v>
      </c>
      <c r="I302" s="193"/>
      <c r="J302" s="193"/>
      <c r="K302" s="193"/>
      <c r="L302" s="193"/>
      <c r="M302" s="193" t="s">
        <v>0</v>
      </c>
      <c r="N302" s="193"/>
      <c r="O302" s="193"/>
      <c r="P302" s="193"/>
      <c r="Q302" s="193"/>
      <c r="R302" s="193" t="s">
        <v>0</v>
      </c>
      <c r="S302" s="193"/>
      <c r="T302" s="193"/>
      <c r="U302" s="193"/>
      <c r="V302" s="193"/>
      <c r="W302" s="193" t="s">
        <v>0</v>
      </c>
      <c r="X302" s="193"/>
      <c r="Y302" s="193"/>
      <c r="Z302" s="193"/>
      <c r="AA302" s="193"/>
      <c r="AB302" s="193" t="s">
        <v>0</v>
      </c>
      <c r="AC302" s="193"/>
      <c r="AD302" s="193"/>
      <c r="AE302" s="193"/>
      <c r="AF302" s="193"/>
      <c r="AG302" s="194" t="s">
        <v>0</v>
      </c>
      <c r="AH302" s="194"/>
      <c r="AI302" s="194"/>
      <c r="AJ302" s="194"/>
      <c r="AK302" s="193"/>
      <c r="AL302" s="194"/>
      <c r="AM302" s="194" t="s">
        <v>1</v>
      </c>
      <c r="AN302" s="194"/>
      <c r="AO302" s="194"/>
      <c r="AP302" s="194"/>
      <c r="AQ302" s="194"/>
      <c r="AR302" s="194" t="s">
        <v>1</v>
      </c>
      <c r="AS302" s="194"/>
      <c r="AT302" s="194"/>
      <c r="AU302" s="194"/>
      <c r="AV302" s="162" t="s">
        <v>0</v>
      </c>
      <c r="AW302" s="162"/>
      <c r="AX302" s="162"/>
      <c r="AY302" s="162"/>
      <c r="AZ302" s="162"/>
      <c r="BA302" s="163"/>
      <c r="BB302" s="163" t="s">
        <v>1</v>
      </c>
      <c r="BC302" s="163"/>
      <c r="BD302" s="163"/>
      <c r="BE302" s="170"/>
      <c r="BF302" s="163"/>
      <c r="BG302" s="163" t="s">
        <v>1</v>
      </c>
      <c r="BH302" s="163"/>
      <c r="BI302" s="163"/>
      <c r="BJ302" s="171"/>
      <c r="BK302" s="163"/>
      <c r="BL302" s="163" t="s">
        <v>1</v>
      </c>
      <c r="BM302" s="163"/>
      <c r="BN302" s="163"/>
      <c r="BO302" s="172"/>
      <c r="BP302" s="163"/>
      <c r="BQ302" s="163"/>
      <c r="BR302" s="163" t="s">
        <v>2</v>
      </c>
      <c r="BS302" s="163"/>
      <c r="BT302" s="173"/>
      <c r="BU302" s="163"/>
      <c r="BV302" s="163" t="s">
        <v>1</v>
      </c>
      <c r="BW302" s="163"/>
      <c r="BX302" s="163"/>
      <c r="BZ302" s="163"/>
      <c r="CA302" s="163"/>
      <c r="CB302" s="163"/>
      <c r="CC302" s="163"/>
    </row>
    <row r="303" spans="1:81" s="91" customFormat="1" x14ac:dyDescent="0.2">
      <c r="A303" s="76">
        <f t="shared" si="14"/>
        <v>265</v>
      </c>
      <c r="B303" s="188" t="s">
        <v>36</v>
      </c>
      <c r="C303" s="189" t="s">
        <v>40</v>
      </c>
      <c r="D303" s="190" t="s">
        <v>50</v>
      </c>
      <c r="E303" s="191"/>
      <c r="F303" s="192"/>
      <c r="G303" s="193" t="s">
        <v>330</v>
      </c>
      <c r="H303" s="193" t="s">
        <v>0</v>
      </c>
      <c r="I303" s="193"/>
      <c r="J303" s="193"/>
      <c r="K303" s="193"/>
      <c r="L303" s="193"/>
      <c r="M303" s="193" t="s">
        <v>0</v>
      </c>
      <c r="N303" s="193" t="s">
        <v>657</v>
      </c>
      <c r="O303" s="193"/>
      <c r="P303" s="193"/>
      <c r="Q303" s="193"/>
      <c r="R303" s="193" t="s">
        <v>0</v>
      </c>
      <c r="S303" s="193"/>
      <c r="T303" s="193"/>
      <c r="U303" s="193"/>
      <c r="V303" s="193"/>
      <c r="W303" s="193" t="s">
        <v>0</v>
      </c>
      <c r="X303" s="193"/>
      <c r="Y303" s="193"/>
      <c r="Z303" s="193"/>
      <c r="AA303" s="193"/>
      <c r="AB303" s="193" t="s">
        <v>0</v>
      </c>
      <c r="AC303" s="193"/>
      <c r="AD303" s="193"/>
      <c r="AE303" s="193"/>
      <c r="AF303" s="193"/>
      <c r="AG303" s="194" t="s">
        <v>0</v>
      </c>
      <c r="AH303" s="194"/>
      <c r="AI303" s="194"/>
      <c r="AJ303" s="194"/>
      <c r="AK303" s="193"/>
      <c r="AL303" s="194" t="s">
        <v>0</v>
      </c>
      <c r="AM303" s="194"/>
      <c r="AN303" s="194"/>
      <c r="AO303" s="194"/>
      <c r="AP303" s="194"/>
      <c r="AQ303" s="194"/>
      <c r="AR303" s="194" t="s">
        <v>1</v>
      </c>
      <c r="AS303" s="194"/>
      <c r="AT303" s="194"/>
      <c r="AU303" s="194"/>
      <c r="AV303" s="162"/>
      <c r="AW303" s="162" t="s">
        <v>1</v>
      </c>
      <c r="AX303" s="162"/>
      <c r="AY303" s="162"/>
      <c r="AZ303" s="162"/>
      <c r="BA303" s="163"/>
      <c r="BB303" s="163" t="s">
        <v>1</v>
      </c>
      <c r="BC303" s="163"/>
      <c r="BD303" s="163"/>
      <c r="BE303" s="170"/>
      <c r="BF303" s="163"/>
      <c r="BG303" s="163" t="s">
        <v>1</v>
      </c>
      <c r="BH303" s="163"/>
      <c r="BI303" s="163"/>
      <c r="BJ303" s="171"/>
      <c r="BK303" s="163"/>
      <c r="BL303" s="163"/>
      <c r="BM303" s="163"/>
      <c r="BN303" s="163" t="s">
        <v>3</v>
      </c>
      <c r="BO303" s="172"/>
      <c r="BP303" s="163"/>
      <c r="BQ303" s="163"/>
      <c r="BR303" s="163" t="s">
        <v>2</v>
      </c>
      <c r="BS303" s="163"/>
      <c r="BT303" s="173"/>
      <c r="BU303" s="163"/>
      <c r="BV303" s="163"/>
      <c r="BW303" s="163" t="s">
        <v>2</v>
      </c>
      <c r="BX303" s="163"/>
      <c r="BZ303" s="163"/>
      <c r="CA303" s="163"/>
      <c r="CB303" s="163" t="s">
        <v>2</v>
      </c>
      <c r="CC303" s="163"/>
    </row>
    <row r="304" spans="1:81" s="91" customFormat="1" x14ac:dyDescent="0.2">
      <c r="A304" s="76">
        <f t="shared" si="14"/>
        <v>266</v>
      </c>
      <c r="B304" s="188" t="s">
        <v>36</v>
      </c>
      <c r="C304" s="189" t="s">
        <v>40</v>
      </c>
      <c r="D304" s="190" t="s">
        <v>52</v>
      </c>
      <c r="E304" s="191"/>
      <c r="F304" s="192"/>
      <c r="G304" s="193" t="s">
        <v>331</v>
      </c>
      <c r="H304" s="193" t="s">
        <v>0</v>
      </c>
      <c r="I304" s="193"/>
      <c r="J304" s="193"/>
      <c r="K304" s="193"/>
      <c r="L304" s="193"/>
      <c r="M304" s="193" t="s">
        <v>0</v>
      </c>
      <c r="N304" s="193"/>
      <c r="O304" s="193"/>
      <c r="P304" s="193"/>
      <c r="Q304" s="193"/>
      <c r="R304" s="193" t="s">
        <v>0</v>
      </c>
      <c r="S304" s="193"/>
      <c r="T304" s="193"/>
      <c r="U304" s="193"/>
      <c r="V304" s="193"/>
      <c r="W304" s="193" t="s">
        <v>0</v>
      </c>
      <c r="X304" s="193"/>
      <c r="Y304" s="193"/>
      <c r="Z304" s="193"/>
      <c r="AA304" s="193"/>
      <c r="AB304" s="193" t="s">
        <v>0</v>
      </c>
      <c r="AC304" s="193"/>
      <c r="AD304" s="193"/>
      <c r="AE304" s="193"/>
      <c r="AF304" s="193"/>
      <c r="AG304" s="194" t="s">
        <v>0</v>
      </c>
      <c r="AH304" s="194"/>
      <c r="AI304" s="194"/>
      <c r="AJ304" s="194"/>
      <c r="AK304" s="193"/>
      <c r="AL304" s="194" t="s">
        <v>0</v>
      </c>
      <c r="AM304" s="194"/>
      <c r="AN304" s="194"/>
      <c r="AO304" s="194"/>
      <c r="AP304" s="194"/>
      <c r="AQ304" s="194" t="s">
        <v>0</v>
      </c>
      <c r="AR304" s="194"/>
      <c r="AS304" s="194"/>
      <c r="AT304" s="194"/>
      <c r="AU304" s="194"/>
      <c r="AV304" s="162"/>
      <c r="AW304" s="162" t="s">
        <v>1</v>
      </c>
      <c r="AX304" s="162"/>
      <c r="AY304" s="162"/>
      <c r="AZ304" s="162"/>
      <c r="BA304" s="163"/>
      <c r="BB304" s="163" t="s">
        <v>1</v>
      </c>
      <c r="BC304" s="163"/>
      <c r="BD304" s="163"/>
      <c r="BE304" s="170"/>
      <c r="BF304" s="163"/>
      <c r="BG304" s="163" t="s">
        <v>1</v>
      </c>
      <c r="BH304" s="163"/>
      <c r="BI304" s="163"/>
      <c r="BJ304" s="171"/>
      <c r="BK304" s="163"/>
      <c r="BL304" s="163"/>
      <c r="BM304" s="163"/>
      <c r="BN304" s="163" t="s">
        <v>3</v>
      </c>
      <c r="BO304" s="172"/>
      <c r="BP304" s="163"/>
      <c r="BQ304" s="163"/>
      <c r="BR304" s="163" t="s">
        <v>2</v>
      </c>
      <c r="BS304" s="163"/>
      <c r="BT304" s="173"/>
      <c r="BU304" s="163"/>
      <c r="BV304" s="163" t="s">
        <v>1</v>
      </c>
      <c r="BW304" s="163"/>
      <c r="BX304" s="163"/>
      <c r="BZ304" s="163"/>
      <c r="CA304" s="163" t="s">
        <v>1</v>
      </c>
      <c r="CB304" s="163"/>
      <c r="CC304" s="163"/>
    </row>
    <row r="305" spans="1:81" s="91" customFormat="1" x14ac:dyDescent="0.2">
      <c r="A305" s="76">
        <f t="shared" si="14"/>
        <v>267</v>
      </c>
      <c r="B305" s="188" t="s">
        <v>36</v>
      </c>
      <c r="C305" s="189" t="s">
        <v>40</v>
      </c>
      <c r="D305" s="190" t="s">
        <v>54</v>
      </c>
      <c r="E305" s="191"/>
      <c r="F305" s="192"/>
      <c r="G305" s="193" t="s">
        <v>332</v>
      </c>
      <c r="H305" s="193" t="s">
        <v>0</v>
      </c>
      <c r="I305" s="193"/>
      <c r="J305" s="193"/>
      <c r="K305" s="193"/>
      <c r="L305" s="193"/>
      <c r="M305" s="193" t="s">
        <v>0</v>
      </c>
      <c r="N305" s="193"/>
      <c r="O305" s="193"/>
      <c r="P305" s="193"/>
      <c r="Q305" s="193"/>
      <c r="R305" s="193" t="s">
        <v>0</v>
      </c>
      <c r="S305" s="193"/>
      <c r="T305" s="193"/>
      <c r="U305" s="193"/>
      <c r="V305" s="193"/>
      <c r="W305" s="193" t="s">
        <v>0</v>
      </c>
      <c r="X305" s="193"/>
      <c r="Y305" s="193"/>
      <c r="Z305" s="193"/>
      <c r="AA305" s="193"/>
      <c r="AB305" s="193" t="s">
        <v>0</v>
      </c>
      <c r="AC305" s="193"/>
      <c r="AD305" s="193"/>
      <c r="AE305" s="193"/>
      <c r="AF305" s="193"/>
      <c r="AG305" s="194" t="s">
        <v>0</v>
      </c>
      <c r="AH305" s="194"/>
      <c r="AI305" s="194"/>
      <c r="AJ305" s="194"/>
      <c r="AK305" s="193"/>
      <c r="AL305" s="194" t="s">
        <v>0</v>
      </c>
      <c r="AM305" s="194"/>
      <c r="AN305" s="194"/>
      <c r="AO305" s="194"/>
      <c r="AP305" s="194"/>
      <c r="AQ305" s="194"/>
      <c r="AR305" s="194" t="s">
        <v>1</v>
      </c>
      <c r="AS305" s="194"/>
      <c r="AT305" s="194"/>
      <c r="AU305" s="194"/>
      <c r="AV305" s="162"/>
      <c r="AW305" s="162" t="s">
        <v>1</v>
      </c>
      <c r="AX305" s="162"/>
      <c r="AY305" s="162"/>
      <c r="AZ305" s="162"/>
      <c r="BA305" s="163"/>
      <c r="BB305" s="163" t="s">
        <v>1</v>
      </c>
      <c r="BC305" s="163"/>
      <c r="BD305" s="163"/>
      <c r="BE305" s="170"/>
      <c r="BF305" s="163"/>
      <c r="BG305" s="163" t="s">
        <v>1</v>
      </c>
      <c r="BH305" s="163"/>
      <c r="BI305" s="163"/>
      <c r="BJ305" s="171"/>
      <c r="BK305" s="163"/>
      <c r="BL305" s="163" t="s">
        <v>1</v>
      </c>
      <c r="BM305" s="163"/>
      <c r="BN305" s="163"/>
      <c r="BO305" s="172"/>
      <c r="BP305" s="163"/>
      <c r="BQ305" s="163"/>
      <c r="BR305" s="163" t="s">
        <v>2</v>
      </c>
      <c r="BS305" s="163"/>
      <c r="BT305" s="173"/>
      <c r="BU305" s="163"/>
      <c r="BV305" s="163" t="s">
        <v>1</v>
      </c>
      <c r="BW305" s="163"/>
      <c r="BX305" s="163"/>
      <c r="BZ305" s="163"/>
      <c r="CA305" s="163" t="s">
        <v>1</v>
      </c>
      <c r="CB305" s="163"/>
      <c r="CC305" s="163"/>
    </row>
    <row r="306" spans="1:81" s="91" customFormat="1" x14ac:dyDescent="0.2">
      <c r="A306" s="76">
        <f t="shared" si="14"/>
        <v>268</v>
      </c>
      <c r="B306" s="188" t="s">
        <v>36</v>
      </c>
      <c r="C306" s="189" t="s">
        <v>40</v>
      </c>
      <c r="D306" s="190" t="s">
        <v>56</v>
      </c>
      <c r="E306" s="191"/>
      <c r="F306" s="192"/>
      <c r="G306" s="193" t="s">
        <v>333</v>
      </c>
      <c r="H306" s="193" t="s">
        <v>0</v>
      </c>
      <c r="I306" s="193"/>
      <c r="J306" s="193"/>
      <c r="K306" s="193"/>
      <c r="L306" s="193"/>
      <c r="M306" s="193" t="s">
        <v>0</v>
      </c>
      <c r="N306" s="193"/>
      <c r="O306" s="193"/>
      <c r="P306" s="193"/>
      <c r="Q306" s="193"/>
      <c r="R306" s="193"/>
      <c r="S306" s="193" t="s">
        <v>1</v>
      </c>
      <c r="T306" s="193"/>
      <c r="U306" s="193"/>
      <c r="V306" s="193"/>
      <c r="W306" s="193"/>
      <c r="X306" s="193" t="s">
        <v>1</v>
      </c>
      <c r="Y306" s="193"/>
      <c r="Z306" s="193"/>
      <c r="AA306" s="193"/>
      <c r="AB306" s="193"/>
      <c r="AC306" s="193" t="s">
        <v>1</v>
      </c>
      <c r="AD306" s="193"/>
      <c r="AE306" s="193"/>
      <c r="AF306" s="193"/>
      <c r="AG306" s="194"/>
      <c r="AH306" s="194" t="s">
        <v>1</v>
      </c>
      <c r="AI306" s="194"/>
      <c r="AJ306" s="194"/>
      <c r="AK306" s="193"/>
      <c r="AL306" s="194"/>
      <c r="AM306" s="194" t="s">
        <v>1</v>
      </c>
      <c r="AN306" s="194"/>
      <c r="AO306" s="194"/>
      <c r="AP306" s="194"/>
      <c r="AQ306" s="194"/>
      <c r="AR306" s="194" t="s">
        <v>1</v>
      </c>
      <c r="AS306" s="194"/>
      <c r="AT306" s="194"/>
      <c r="AU306" s="194"/>
      <c r="AV306" s="162"/>
      <c r="AW306" s="162" t="s">
        <v>1</v>
      </c>
      <c r="AX306" s="162"/>
      <c r="AY306" s="162"/>
      <c r="AZ306" s="162"/>
      <c r="BA306" s="163"/>
      <c r="BB306" s="163" t="s">
        <v>1</v>
      </c>
      <c r="BC306" s="163"/>
      <c r="BD306" s="163"/>
      <c r="BE306" s="170"/>
      <c r="BF306" s="163"/>
      <c r="BG306" s="163" t="s">
        <v>1</v>
      </c>
      <c r="BH306" s="163"/>
      <c r="BI306" s="163"/>
      <c r="BJ306" s="171"/>
      <c r="BK306" s="163"/>
      <c r="BL306" s="163"/>
      <c r="BM306" s="163" t="s">
        <v>2</v>
      </c>
      <c r="BN306" s="163"/>
      <c r="BO306" s="172"/>
      <c r="BP306" s="163"/>
      <c r="BQ306" s="163"/>
      <c r="BR306" s="163" t="s">
        <v>2</v>
      </c>
      <c r="BS306" s="163"/>
      <c r="BT306" s="173"/>
      <c r="BU306" s="163"/>
      <c r="BV306" s="163" t="s">
        <v>1</v>
      </c>
      <c r="BW306" s="163"/>
      <c r="BX306" s="163"/>
      <c r="BZ306" s="163"/>
      <c r="CA306" s="163" t="s">
        <v>1</v>
      </c>
      <c r="CB306" s="163"/>
      <c r="CC306" s="163"/>
    </row>
    <row r="307" spans="1:81" s="91" customFormat="1" x14ac:dyDescent="0.2">
      <c r="A307" s="76">
        <f t="shared" si="14"/>
        <v>269</v>
      </c>
      <c r="B307" s="188" t="s">
        <v>36</v>
      </c>
      <c r="C307" s="189" t="s">
        <v>40</v>
      </c>
      <c r="D307" s="190" t="s">
        <v>84</v>
      </c>
      <c r="E307" s="191"/>
      <c r="F307" s="192"/>
      <c r="G307" s="193" t="s">
        <v>334</v>
      </c>
      <c r="H307" s="193" t="s">
        <v>0</v>
      </c>
      <c r="I307" s="193"/>
      <c r="J307" s="193"/>
      <c r="K307" s="193"/>
      <c r="L307" s="193"/>
      <c r="M307" s="193" t="s">
        <v>0</v>
      </c>
      <c r="N307" s="193"/>
      <c r="O307" s="193"/>
      <c r="P307" s="193"/>
      <c r="Q307" s="193"/>
      <c r="R307" s="193" t="s">
        <v>0</v>
      </c>
      <c r="S307" s="193"/>
      <c r="T307" s="193"/>
      <c r="U307" s="193"/>
      <c r="V307" s="193"/>
      <c r="W307" s="193" t="s">
        <v>0</v>
      </c>
      <c r="X307" s="193"/>
      <c r="Y307" s="193"/>
      <c r="Z307" s="193"/>
      <c r="AA307" s="193"/>
      <c r="AB307" s="193" t="s">
        <v>0</v>
      </c>
      <c r="AC307" s="193"/>
      <c r="AD307" s="193"/>
      <c r="AE307" s="193"/>
      <c r="AF307" s="193"/>
      <c r="AG307" s="194" t="s">
        <v>0</v>
      </c>
      <c r="AH307" s="194"/>
      <c r="AI307" s="194"/>
      <c r="AJ307" s="194"/>
      <c r="AK307" s="193"/>
      <c r="AL307" s="194" t="s">
        <v>0</v>
      </c>
      <c r="AM307" s="194"/>
      <c r="AN307" s="194"/>
      <c r="AO307" s="194"/>
      <c r="AP307" s="194"/>
      <c r="AQ307" s="194"/>
      <c r="AR307" s="194" t="s">
        <v>1</v>
      </c>
      <c r="AS307" s="194"/>
      <c r="AT307" s="194"/>
      <c r="AU307" s="194"/>
      <c r="AV307" s="162"/>
      <c r="AW307" s="162" t="s">
        <v>1</v>
      </c>
      <c r="AX307" s="162"/>
      <c r="AY307" s="162"/>
      <c r="AZ307" s="162"/>
      <c r="BA307" s="163"/>
      <c r="BB307" s="163" t="s">
        <v>1</v>
      </c>
      <c r="BC307" s="163"/>
      <c r="BD307" s="163"/>
      <c r="BE307" s="170"/>
      <c r="BF307" s="163"/>
      <c r="BG307" s="163"/>
      <c r="BH307" s="163"/>
      <c r="BI307" s="163" t="s">
        <v>3</v>
      </c>
      <c r="BJ307" s="171"/>
      <c r="BK307" s="163"/>
      <c r="BL307" s="163" t="s">
        <v>1</v>
      </c>
      <c r="BM307" s="163"/>
      <c r="BN307" s="163"/>
      <c r="BO307" s="172"/>
      <c r="BP307" s="163"/>
      <c r="BQ307" s="163"/>
      <c r="BR307" s="163" t="s">
        <v>2</v>
      </c>
      <c r="BS307" s="163"/>
      <c r="BT307" s="173"/>
      <c r="BU307" s="163"/>
      <c r="BV307" s="163" t="s">
        <v>1</v>
      </c>
      <c r="BW307" s="163"/>
      <c r="BX307" s="163"/>
      <c r="BZ307" s="163"/>
      <c r="CA307" s="163"/>
      <c r="CB307" s="163"/>
      <c r="CC307" s="163"/>
    </row>
    <row r="308" spans="1:81" s="91" customFormat="1" x14ac:dyDescent="0.2">
      <c r="A308" s="76">
        <f t="shared" si="14"/>
        <v>270</v>
      </c>
      <c r="B308" s="188" t="s">
        <v>36</v>
      </c>
      <c r="C308" s="189" t="s">
        <v>40</v>
      </c>
      <c r="D308" s="190" t="s">
        <v>86</v>
      </c>
      <c r="E308" s="191"/>
      <c r="F308" s="192"/>
      <c r="G308" s="193" t="s">
        <v>335</v>
      </c>
      <c r="H308" s="193" t="s">
        <v>0</v>
      </c>
      <c r="I308" s="193"/>
      <c r="J308" s="193" t="s">
        <v>657</v>
      </c>
      <c r="K308" s="193"/>
      <c r="L308" s="193"/>
      <c r="M308" s="193" t="s">
        <v>0</v>
      </c>
      <c r="N308" s="193"/>
      <c r="O308" s="193"/>
      <c r="P308" s="193"/>
      <c r="Q308" s="193"/>
      <c r="R308" s="193" t="s">
        <v>0</v>
      </c>
      <c r="S308" s="193"/>
      <c r="T308" s="193"/>
      <c r="U308" s="193"/>
      <c r="V308" s="193"/>
      <c r="W308" s="193" t="s">
        <v>0</v>
      </c>
      <c r="X308" s="193"/>
      <c r="Y308" s="193"/>
      <c r="Z308" s="193"/>
      <c r="AA308" s="193"/>
      <c r="AB308" s="193"/>
      <c r="AC308" s="193" t="s">
        <v>1</v>
      </c>
      <c r="AD308" s="193"/>
      <c r="AE308" s="193"/>
      <c r="AF308" s="193"/>
      <c r="AG308" s="194" t="s">
        <v>0</v>
      </c>
      <c r="AH308" s="194"/>
      <c r="AI308" s="194"/>
      <c r="AJ308" s="194"/>
      <c r="AK308" s="193"/>
      <c r="AL308" s="194"/>
      <c r="AM308" s="194" t="s">
        <v>1</v>
      </c>
      <c r="AN308" s="194"/>
      <c r="AO308" s="194"/>
      <c r="AP308" s="194"/>
      <c r="AQ308" s="194"/>
      <c r="AR308" s="194" t="s">
        <v>1</v>
      </c>
      <c r="AS308" s="194"/>
      <c r="AT308" s="194"/>
      <c r="AU308" s="194"/>
      <c r="AV308" s="162"/>
      <c r="AW308" s="162" t="s">
        <v>1</v>
      </c>
      <c r="AX308" s="162"/>
      <c r="AY308" s="162"/>
      <c r="AZ308" s="162"/>
      <c r="BA308" s="163"/>
      <c r="BB308" s="163" t="s">
        <v>1</v>
      </c>
      <c r="BC308" s="163"/>
      <c r="BD308" s="163"/>
      <c r="BE308" s="170"/>
      <c r="BF308" s="163"/>
      <c r="BG308" s="163" t="s">
        <v>1</v>
      </c>
      <c r="BH308" s="163"/>
      <c r="BI308" s="163"/>
      <c r="BJ308" s="171"/>
      <c r="BK308" s="163"/>
      <c r="BL308" s="163"/>
      <c r="BM308" s="163" t="s">
        <v>2</v>
      </c>
      <c r="BN308" s="163"/>
      <c r="BO308" s="172"/>
      <c r="BP308" s="163"/>
      <c r="BQ308" s="163"/>
      <c r="BR308" s="163" t="s">
        <v>2</v>
      </c>
      <c r="BS308" s="163"/>
      <c r="BT308" s="173"/>
      <c r="BU308" s="163"/>
      <c r="BV308" s="163" t="s">
        <v>1</v>
      </c>
      <c r="BW308" s="163"/>
      <c r="BX308" s="163"/>
      <c r="BZ308" s="163"/>
      <c r="CA308" s="163" t="s">
        <v>1</v>
      </c>
      <c r="CB308" s="163"/>
      <c r="CC308" s="163"/>
    </row>
    <row r="309" spans="1:81" s="91" customFormat="1" x14ac:dyDescent="0.2">
      <c r="A309" s="76">
        <f t="shared" si="14"/>
        <v>271</v>
      </c>
      <c r="B309" s="188" t="s">
        <v>36</v>
      </c>
      <c r="C309" s="189" t="s">
        <v>40</v>
      </c>
      <c r="D309" s="190" t="s">
        <v>88</v>
      </c>
      <c r="E309" s="191"/>
      <c r="F309" s="192"/>
      <c r="G309" s="193" t="s">
        <v>336</v>
      </c>
      <c r="H309" s="193" t="s">
        <v>0</v>
      </c>
      <c r="I309" s="193"/>
      <c r="J309" s="193"/>
      <c r="K309" s="193"/>
      <c r="L309" s="193"/>
      <c r="M309" s="193" t="s">
        <v>0</v>
      </c>
      <c r="N309" s="193"/>
      <c r="O309" s="193"/>
      <c r="P309" s="193"/>
      <c r="Q309" s="193"/>
      <c r="R309" s="193" t="s">
        <v>0</v>
      </c>
      <c r="S309" s="193"/>
      <c r="T309" s="193"/>
      <c r="U309" s="193"/>
      <c r="V309" s="193"/>
      <c r="W309" s="193"/>
      <c r="X309" s="193" t="s">
        <v>1</v>
      </c>
      <c r="Y309" s="193"/>
      <c r="Z309" s="193"/>
      <c r="AA309" s="193"/>
      <c r="AB309" s="193"/>
      <c r="AC309" s="193" t="s">
        <v>1</v>
      </c>
      <c r="AD309" s="193"/>
      <c r="AE309" s="193"/>
      <c r="AF309" s="193"/>
      <c r="AG309" s="194"/>
      <c r="AH309" s="194" t="s">
        <v>1</v>
      </c>
      <c r="AI309" s="194"/>
      <c r="AJ309" s="194"/>
      <c r="AK309" s="193"/>
      <c r="AL309" s="194"/>
      <c r="AM309" s="194" t="s">
        <v>1</v>
      </c>
      <c r="AN309" s="194"/>
      <c r="AO309" s="194"/>
      <c r="AP309" s="194"/>
      <c r="AQ309" s="194"/>
      <c r="AR309" s="194" t="s">
        <v>1</v>
      </c>
      <c r="AS309" s="194"/>
      <c r="AT309" s="194"/>
      <c r="AU309" s="194"/>
      <c r="AV309" s="162"/>
      <c r="AW309" s="162" t="s">
        <v>1</v>
      </c>
      <c r="AX309" s="162"/>
      <c r="AY309" s="162"/>
      <c r="AZ309" s="162"/>
      <c r="BA309" s="163"/>
      <c r="BB309" s="163" t="s">
        <v>1</v>
      </c>
      <c r="BC309" s="163"/>
      <c r="BD309" s="163"/>
      <c r="BE309" s="170"/>
      <c r="BF309" s="163"/>
      <c r="BG309" s="163" t="s">
        <v>1</v>
      </c>
      <c r="BH309" s="163"/>
      <c r="BI309" s="163"/>
      <c r="BJ309" s="171"/>
      <c r="BK309" s="163"/>
      <c r="BL309" s="163" t="s">
        <v>1</v>
      </c>
      <c r="BM309" s="163"/>
      <c r="BN309" s="163"/>
      <c r="BO309" s="172"/>
      <c r="BP309" s="163"/>
      <c r="BQ309" s="163"/>
      <c r="BR309" s="163" t="s">
        <v>2</v>
      </c>
      <c r="BS309" s="163"/>
      <c r="BT309" s="173"/>
      <c r="BU309" s="163"/>
      <c r="BV309" s="163" t="s">
        <v>1</v>
      </c>
      <c r="BW309" s="163"/>
      <c r="BX309" s="163"/>
      <c r="BZ309" s="163"/>
      <c r="CA309" s="163" t="s">
        <v>1</v>
      </c>
      <c r="CB309" s="163"/>
      <c r="CC309" s="163"/>
    </row>
    <row r="310" spans="1:81" s="91" customFormat="1" x14ac:dyDescent="0.2">
      <c r="A310" s="76">
        <f t="shared" si="14"/>
        <v>272</v>
      </c>
      <c r="B310" s="188" t="s">
        <v>36</v>
      </c>
      <c r="C310" s="189" t="s">
        <v>40</v>
      </c>
      <c r="D310" s="190" t="s">
        <v>90</v>
      </c>
      <c r="E310" s="191"/>
      <c r="F310" s="192"/>
      <c r="G310" s="193" t="s">
        <v>337</v>
      </c>
      <c r="H310" s="193" t="s">
        <v>0</v>
      </c>
      <c r="I310" s="193"/>
      <c r="J310" s="193"/>
      <c r="K310" s="193"/>
      <c r="L310" s="193"/>
      <c r="M310" s="193" t="s">
        <v>0</v>
      </c>
      <c r="N310" s="193"/>
      <c r="O310" s="193"/>
      <c r="P310" s="193"/>
      <c r="Q310" s="193"/>
      <c r="R310" s="193" t="s">
        <v>0</v>
      </c>
      <c r="S310" s="193"/>
      <c r="T310" s="193"/>
      <c r="U310" s="193"/>
      <c r="V310" s="193"/>
      <c r="W310" s="193" t="s">
        <v>0</v>
      </c>
      <c r="X310" s="193"/>
      <c r="Y310" s="193"/>
      <c r="Z310" s="193"/>
      <c r="AA310" s="193"/>
      <c r="AB310" s="193"/>
      <c r="AC310" s="193" t="s">
        <v>1</v>
      </c>
      <c r="AD310" s="193"/>
      <c r="AE310" s="193"/>
      <c r="AF310" s="193"/>
      <c r="AG310" s="194"/>
      <c r="AH310" s="194" t="s">
        <v>1</v>
      </c>
      <c r="AI310" s="194"/>
      <c r="AJ310" s="194"/>
      <c r="AK310" s="193"/>
      <c r="AL310" s="194"/>
      <c r="AM310" s="194" t="s">
        <v>1</v>
      </c>
      <c r="AN310" s="194"/>
      <c r="AO310" s="194"/>
      <c r="AP310" s="194"/>
      <c r="AQ310" s="194"/>
      <c r="AR310" s="194" t="s">
        <v>1</v>
      </c>
      <c r="AS310" s="194"/>
      <c r="AT310" s="194"/>
      <c r="AU310" s="194"/>
      <c r="AV310" s="162"/>
      <c r="AW310" s="162" t="s">
        <v>1</v>
      </c>
      <c r="AX310" s="162"/>
      <c r="AY310" s="162"/>
      <c r="AZ310" s="162"/>
      <c r="BA310" s="163"/>
      <c r="BB310" s="163" t="s">
        <v>1</v>
      </c>
      <c r="BC310" s="163"/>
      <c r="BD310" s="163"/>
      <c r="BE310" s="170"/>
      <c r="BF310" s="163"/>
      <c r="BG310" s="163" t="s">
        <v>1</v>
      </c>
      <c r="BH310" s="163"/>
      <c r="BI310" s="163"/>
      <c r="BJ310" s="171"/>
      <c r="BK310" s="163"/>
      <c r="BL310" s="163"/>
      <c r="BM310" s="163"/>
      <c r="BN310" s="163" t="s">
        <v>3</v>
      </c>
      <c r="BO310" s="172"/>
      <c r="BP310" s="163"/>
      <c r="BQ310" s="163"/>
      <c r="BR310" s="163" t="s">
        <v>2</v>
      </c>
      <c r="BS310" s="163"/>
      <c r="BT310" s="173"/>
      <c r="BU310" s="163"/>
      <c r="BV310" s="163" t="s">
        <v>1</v>
      </c>
      <c r="BW310" s="163"/>
      <c r="BX310" s="163"/>
      <c r="BZ310" s="163"/>
      <c r="CA310" s="163" t="s">
        <v>1</v>
      </c>
      <c r="CB310" s="163"/>
      <c r="CC310" s="163"/>
    </row>
    <row r="311" spans="1:81" s="91" customFormat="1" x14ac:dyDescent="0.2">
      <c r="A311" s="76">
        <f t="shared" si="14"/>
        <v>273</v>
      </c>
      <c r="B311" s="188" t="s">
        <v>36</v>
      </c>
      <c r="C311" s="189" t="s">
        <v>40</v>
      </c>
      <c r="D311" s="190" t="s">
        <v>92</v>
      </c>
      <c r="E311" s="191"/>
      <c r="F311" s="192"/>
      <c r="G311" s="193" t="s">
        <v>338</v>
      </c>
      <c r="H311" s="193" t="s">
        <v>0</v>
      </c>
      <c r="I311" s="193"/>
      <c r="J311" s="193"/>
      <c r="K311" s="193"/>
      <c r="L311" s="193"/>
      <c r="M311" s="193" t="s">
        <v>0</v>
      </c>
      <c r="N311" s="193"/>
      <c r="O311" s="193"/>
      <c r="P311" s="193"/>
      <c r="Q311" s="193"/>
      <c r="R311" s="193" t="s">
        <v>0</v>
      </c>
      <c r="S311" s="193"/>
      <c r="T311" s="193"/>
      <c r="U311" s="193"/>
      <c r="V311" s="193"/>
      <c r="W311" s="193" t="s">
        <v>0</v>
      </c>
      <c r="X311" s="193"/>
      <c r="Y311" s="193"/>
      <c r="Z311" s="193"/>
      <c r="AA311" s="193"/>
      <c r="AB311" s="193" t="s">
        <v>0</v>
      </c>
      <c r="AC311" s="193"/>
      <c r="AD311" s="193"/>
      <c r="AE311" s="193"/>
      <c r="AF311" s="193"/>
      <c r="AG311" s="194"/>
      <c r="AH311" s="194" t="s">
        <v>1</v>
      </c>
      <c r="AI311" s="194"/>
      <c r="AJ311" s="194"/>
      <c r="AK311" s="193"/>
      <c r="AL311" s="194"/>
      <c r="AM311" s="194" t="s">
        <v>1</v>
      </c>
      <c r="AN311" s="194"/>
      <c r="AO311" s="194"/>
      <c r="AP311" s="194"/>
      <c r="AQ311" s="194"/>
      <c r="AR311" s="194" t="s">
        <v>1</v>
      </c>
      <c r="AS311" s="194"/>
      <c r="AT311" s="194"/>
      <c r="AU311" s="194"/>
      <c r="AV311" s="162" t="s">
        <v>0</v>
      </c>
      <c r="AW311" s="162"/>
      <c r="AX311" s="162"/>
      <c r="AY311" s="162"/>
      <c r="AZ311" s="162"/>
      <c r="BA311" s="163"/>
      <c r="BB311" s="163" t="s">
        <v>1</v>
      </c>
      <c r="BC311" s="163"/>
      <c r="BD311" s="163"/>
      <c r="BE311" s="170"/>
      <c r="BF311" s="163"/>
      <c r="BG311" s="163" t="s">
        <v>1</v>
      </c>
      <c r="BH311" s="163"/>
      <c r="BI311" s="163"/>
      <c r="BJ311" s="171"/>
      <c r="BK311" s="163"/>
      <c r="BL311" s="163" t="s">
        <v>1</v>
      </c>
      <c r="BM311" s="163"/>
      <c r="BN311" s="163"/>
      <c r="BO311" s="172"/>
      <c r="BP311" s="163"/>
      <c r="BQ311" s="163"/>
      <c r="BR311" s="163" t="s">
        <v>2</v>
      </c>
      <c r="BS311" s="163"/>
      <c r="BT311" s="173"/>
      <c r="BU311" s="163"/>
      <c r="BV311" s="163"/>
      <c r="BW311" s="163" t="s">
        <v>2</v>
      </c>
      <c r="BX311" s="163"/>
      <c r="BZ311" s="163"/>
      <c r="CA311" s="163"/>
      <c r="CB311" s="163" t="s">
        <v>2</v>
      </c>
      <c r="CC311" s="163"/>
    </row>
    <row r="312" spans="1:81" s="91" customFormat="1" x14ac:dyDescent="0.2">
      <c r="A312" s="76">
        <f t="shared" si="14"/>
        <v>274</v>
      </c>
      <c r="B312" s="188" t="s">
        <v>36</v>
      </c>
      <c r="C312" s="189" t="s">
        <v>40</v>
      </c>
      <c r="D312" s="190" t="s">
        <v>94</v>
      </c>
      <c r="E312" s="191"/>
      <c r="F312" s="192"/>
      <c r="G312" s="193" t="s">
        <v>339</v>
      </c>
      <c r="H312" s="193" t="s">
        <v>0</v>
      </c>
      <c r="I312" s="193"/>
      <c r="J312" s="193"/>
      <c r="K312" s="193"/>
      <c r="L312" s="193"/>
      <c r="M312" s="193" t="s">
        <v>657</v>
      </c>
      <c r="N312" s="193" t="s">
        <v>1</v>
      </c>
      <c r="O312" s="193"/>
      <c r="P312" s="193"/>
      <c r="Q312" s="193"/>
      <c r="R312" s="193" t="s">
        <v>0</v>
      </c>
      <c r="S312" s="193"/>
      <c r="T312" s="193"/>
      <c r="U312" s="193"/>
      <c r="V312" s="193"/>
      <c r="W312" s="193"/>
      <c r="X312" s="193" t="s">
        <v>1</v>
      </c>
      <c r="Y312" s="193"/>
      <c r="Z312" s="193"/>
      <c r="AA312" s="193"/>
      <c r="AB312" s="193" t="s">
        <v>0</v>
      </c>
      <c r="AC312" s="193"/>
      <c r="AD312" s="193"/>
      <c r="AE312" s="193"/>
      <c r="AF312" s="193"/>
      <c r="AG312" s="194" t="s">
        <v>0</v>
      </c>
      <c r="AH312" s="194"/>
      <c r="AI312" s="194"/>
      <c r="AJ312" s="194"/>
      <c r="AK312" s="193"/>
      <c r="AL312" s="194" t="s">
        <v>0</v>
      </c>
      <c r="AM312" s="194"/>
      <c r="AN312" s="194"/>
      <c r="AO312" s="194"/>
      <c r="AP312" s="194"/>
      <c r="AQ312" s="194" t="s">
        <v>0</v>
      </c>
      <c r="AR312" s="194"/>
      <c r="AS312" s="194"/>
      <c r="AT312" s="194"/>
      <c r="AU312" s="194"/>
      <c r="AV312" s="162" t="s">
        <v>0</v>
      </c>
      <c r="AW312" s="162"/>
      <c r="AX312" s="162"/>
      <c r="AY312" s="162"/>
      <c r="AZ312" s="162"/>
      <c r="BA312" s="163" t="s">
        <v>0</v>
      </c>
      <c r="BB312" s="163"/>
      <c r="BC312" s="163"/>
      <c r="BD312" s="163"/>
      <c r="BE312" s="170"/>
      <c r="BF312" s="163"/>
      <c r="BG312" s="163" t="s">
        <v>1</v>
      </c>
      <c r="BH312" s="163"/>
      <c r="BI312" s="163"/>
      <c r="BJ312" s="171"/>
      <c r="BK312" s="163"/>
      <c r="BL312" s="163" t="s">
        <v>1</v>
      </c>
      <c r="BM312" s="163"/>
      <c r="BN312" s="163"/>
      <c r="BO312" s="172"/>
      <c r="BP312" s="163"/>
      <c r="BQ312" s="163"/>
      <c r="BR312" s="163" t="s">
        <v>2</v>
      </c>
      <c r="BS312" s="163"/>
      <c r="BT312" s="173"/>
      <c r="BU312" s="163"/>
      <c r="BV312" s="163" t="s">
        <v>1</v>
      </c>
      <c r="BW312" s="163"/>
      <c r="BX312" s="163"/>
      <c r="BZ312" s="163"/>
      <c r="CA312" s="163" t="s">
        <v>1</v>
      </c>
      <c r="CB312" s="163"/>
      <c r="CC312" s="163"/>
    </row>
    <row r="313" spans="1:81" s="91" customFormat="1" x14ac:dyDescent="0.2">
      <c r="A313" s="76">
        <f t="shared" si="14"/>
        <v>275</v>
      </c>
      <c r="B313" s="188" t="s">
        <v>36</v>
      </c>
      <c r="C313" s="189" t="s">
        <v>40</v>
      </c>
      <c r="D313" s="190" t="s">
        <v>96</v>
      </c>
      <c r="E313" s="191"/>
      <c r="F313" s="192"/>
      <c r="G313" s="193" t="s">
        <v>340</v>
      </c>
      <c r="H313" s="193" t="s">
        <v>0</v>
      </c>
      <c r="I313" s="193"/>
      <c r="J313" s="193"/>
      <c r="K313" s="193"/>
      <c r="L313" s="193"/>
      <c r="M313" s="193" t="s">
        <v>0</v>
      </c>
      <c r="N313" s="193"/>
      <c r="O313" s="193"/>
      <c r="P313" s="193"/>
      <c r="Q313" s="193"/>
      <c r="R313" s="193" t="s">
        <v>0</v>
      </c>
      <c r="S313" s="193"/>
      <c r="T313" s="193"/>
      <c r="U313" s="193"/>
      <c r="V313" s="193"/>
      <c r="W313" s="193" t="s">
        <v>0</v>
      </c>
      <c r="X313" s="193"/>
      <c r="Y313" s="193"/>
      <c r="Z313" s="193"/>
      <c r="AA313" s="193"/>
      <c r="AB313" s="193" t="s">
        <v>0</v>
      </c>
      <c r="AC313" s="193"/>
      <c r="AD313" s="193"/>
      <c r="AE313" s="193"/>
      <c r="AF313" s="193"/>
      <c r="AG313" s="194" t="s">
        <v>0</v>
      </c>
      <c r="AH313" s="194"/>
      <c r="AI313" s="194"/>
      <c r="AJ313" s="194"/>
      <c r="AK313" s="193"/>
      <c r="AL313" s="194" t="s">
        <v>0</v>
      </c>
      <c r="AM313" s="194"/>
      <c r="AN313" s="194"/>
      <c r="AO313" s="194"/>
      <c r="AP313" s="194"/>
      <c r="AQ313" s="194" t="s">
        <v>0</v>
      </c>
      <c r="AR313" s="194"/>
      <c r="AS313" s="194"/>
      <c r="AT313" s="194"/>
      <c r="AU313" s="194"/>
      <c r="AV313" s="162" t="s">
        <v>0</v>
      </c>
      <c r="AW313" s="162"/>
      <c r="AX313" s="162"/>
      <c r="AY313" s="162"/>
      <c r="AZ313" s="162"/>
      <c r="BA313" s="163" t="s">
        <v>0</v>
      </c>
      <c r="BB313" s="163"/>
      <c r="BC313" s="163"/>
      <c r="BD313" s="163"/>
      <c r="BE313" s="170"/>
      <c r="BF313" s="163"/>
      <c r="BG313" s="163" t="s">
        <v>1</v>
      </c>
      <c r="BH313" s="163"/>
      <c r="BI313" s="163"/>
      <c r="BJ313" s="171"/>
      <c r="BK313" s="163"/>
      <c r="BL313" s="163" t="s">
        <v>1</v>
      </c>
      <c r="BM313" s="163"/>
      <c r="BN313" s="163"/>
      <c r="BO313" s="172"/>
      <c r="BP313" s="163"/>
      <c r="BQ313" s="163"/>
      <c r="BR313" s="163" t="s">
        <v>2</v>
      </c>
      <c r="BS313" s="163"/>
      <c r="BT313" s="173"/>
      <c r="BU313" s="163"/>
      <c r="BV313" s="163" t="s">
        <v>1</v>
      </c>
      <c r="BW313" s="163"/>
      <c r="BX313" s="163"/>
      <c r="BZ313" s="163"/>
      <c r="CA313" s="163"/>
      <c r="CB313" s="163"/>
      <c r="CC313" s="163"/>
    </row>
    <row r="314" spans="1:81" s="91" customFormat="1" x14ac:dyDescent="0.2">
      <c r="A314" s="76">
        <f t="shared" si="14"/>
        <v>276</v>
      </c>
      <c r="B314" s="188" t="s">
        <v>36</v>
      </c>
      <c r="C314" s="189" t="s">
        <v>40</v>
      </c>
      <c r="D314" s="190" t="s">
        <v>290</v>
      </c>
      <c r="E314" s="191"/>
      <c r="F314" s="192"/>
      <c r="G314" s="193" t="s">
        <v>341</v>
      </c>
      <c r="H314" s="193" t="s">
        <v>0</v>
      </c>
      <c r="I314" s="193"/>
      <c r="J314" s="193"/>
      <c r="K314" s="193"/>
      <c r="L314" s="193"/>
      <c r="M314" s="193" t="s">
        <v>0</v>
      </c>
      <c r="N314" s="193"/>
      <c r="O314" s="193"/>
      <c r="P314" s="193"/>
      <c r="Q314" s="193"/>
      <c r="R314" s="193" t="s">
        <v>0</v>
      </c>
      <c r="S314" s="193"/>
      <c r="T314" s="193"/>
      <c r="U314" s="193"/>
      <c r="V314" s="193"/>
      <c r="W314" s="193" t="s">
        <v>0</v>
      </c>
      <c r="X314" s="193"/>
      <c r="Y314" s="193"/>
      <c r="Z314" s="193"/>
      <c r="AA314" s="193"/>
      <c r="AB314" s="193" t="s">
        <v>0</v>
      </c>
      <c r="AC314" s="193"/>
      <c r="AD314" s="193"/>
      <c r="AE314" s="193"/>
      <c r="AF314" s="193"/>
      <c r="AG314" s="194" t="s">
        <v>0</v>
      </c>
      <c r="AH314" s="194"/>
      <c r="AI314" s="194"/>
      <c r="AJ314" s="194"/>
      <c r="AK314" s="193"/>
      <c r="AL314" s="194"/>
      <c r="AM314" s="194" t="s">
        <v>1</v>
      </c>
      <c r="AN314" s="194"/>
      <c r="AO314" s="194"/>
      <c r="AP314" s="194"/>
      <c r="AQ314" s="194"/>
      <c r="AR314" s="194" t="s">
        <v>1</v>
      </c>
      <c r="AS314" s="194"/>
      <c r="AT314" s="194"/>
      <c r="AU314" s="194"/>
      <c r="AV314" s="162"/>
      <c r="AW314" s="162" t="s">
        <v>1</v>
      </c>
      <c r="AX314" s="162"/>
      <c r="AY314" s="162"/>
      <c r="AZ314" s="162"/>
      <c r="BA314" s="163"/>
      <c r="BB314" s="163" t="s">
        <v>1</v>
      </c>
      <c r="BC314" s="163"/>
      <c r="BD314" s="163"/>
      <c r="BE314" s="170"/>
      <c r="BF314" s="163"/>
      <c r="BG314" s="163" t="s">
        <v>1</v>
      </c>
      <c r="BH314" s="163"/>
      <c r="BI314" s="163"/>
      <c r="BJ314" s="171"/>
      <c r="BK314" s="163"/>
      <c r="BL314" s="163"/>
      <c r="BM314" s="163" t="s">
        <v>2</v>
      </c>
      <c r="BN314" s="163"/>
      <c r="BO314" s="172"/>
      <c r="BP314" s="163"/>
      <c r="BQ314" s="163"/>
      <c r="BR314" s="163" t="s">
        <v>2</v>
      </c>
      <c r="BS314" s="163"/>
      <c r="BT314" s="173"/>
      <c r="BU314" s="163"/>
      <c r="BV314" s="163" t="s">
        <v>1</v>
      </c>
      <c r="BW314" s="163"/>
      <c r="BX314" s="163"/>
      <c r="BZ314" s="163"/>
      <c r="CA314" s="163"/>
      <c r="CB314" s="163"/>
      <c r="CC314" s="163"/>
    </row>
    <row r="315" spans="1:81" s="91" customFormat="1" x14ac:dyDescent="0.2">
      <c r="A315" s="76">
        <f t="shared" si="14"/>
        <v>277</v>
      </c>
      <c r="B315" s="188" t="s">
        <v>36</v>
      </c>
      <c r="C315" s="189" t="s">
        <v>40</v>
      </c>
      <c r="D315" s="190" t="s">
        <v>292</v>
      </c>
      <c r="E315" s="191"/>
      <c r="F315" s="192"/>
      <c r="G315" s="193" t="s">
        <v>342</v>
      </c>
      <c r="H315" s="193" t="s">
        <v>0</v>
      </c>
      <c r="I315" s="193"/>
      <c r="J315" s="193" t="s">
        <v>657</v>
      </c>
      <c r="K315" s="193"/>
      <c r="L315" s="193"/>
      <c r="M315" s="193" t="s">
        <v>0</v>
      </c>
      <c r="N315" s="193"/>
      <c r="O315" s="193"/>
      <c r="P315" s="193"/>
      <c r="Q315" s="193"/>
      <c r="R315" s="193" t="s">
        <v>0</v>
      </c>
      <c r="S315" s="193"/>
      <c r="T315" s="193"/>
      <c r="U315" s="193"/>
      <c r="V315" s="193"/>
      <c r="W315" s="193"/>
      <c r="X315" s="193" t="s">
        <v>1</v>
      </c>
      <c r="Y315" s="193"/>
      <c r="Z315" s="193"/>
      <c r="AA315" s="193"/>
      <c r="AB315" s="193" t="s">
        <v>0</v>
      </c>
      <c r="AC315" s="193"/>
      <c r="AD315" s="193"/>
      <c r="AE315" s="193"/>
      <c r="AF315" s="193"/>
      <c r="AG315" s="194" t="s">
        <v>0</v>
      </c>
      <c r="AH315" s="194"/>
      <c r="AI315" s="194"/>
      <c r="AJ315" s="194"/>
      <c r="AK315" s="193"/>
      <c r="AL315" s="194"/>
      <c r="AM315" s="194" t="s">
        <v>1</v>
      </c>
      <c r="AN315" s="194"/>
      <c r="AO315" s="194"/>
      <c r="AP315" s="194"/>
      <c r="AQ315" s="194"/>
      <c r="AR315" s="194" t="s">
        <v>1</v>
      </c>
      <c r="AS315" s="194"/>
      <c r="AT315" s="194"/>
      <c r="AU315" s="194"/>
      <c r="AV315" s="162"/>
      <c r="AW315" s="162" t="s">
        <v>1</v>
      </c>
      <c r="AX315" s="162"/>
      <c r="AY315" s="162"/>
      <c r="AZ315" s="162"/>
      <c r="BA315" s="163"/>
      <c r="BB315" s="163" t="s">
        <v>1</v>
      </c>
      <c r="BC315" s="163"/>
      <c r="BD315" s="163"/>
      <c r="BE315" s="170"/>
      <c r="BF315" s="163"/>
      <c r="BG315" s="163" t="s">
        <v>1</v>
      </c>
      <c r="BH315" s="163"/>
      <c r="BI315" s="163"/>
      <c r="BJ315" s="171"/>
      <c r="BK315" s="163"/>
      <c r="BL315" s="163" t="s">
        <v>1</v>
      </c>
      <c r="BM315" s="163"/>
      <c r="BN315" s="163"/>
      <c r="BO315" s="172"/>
      <c r="BP315" s="163"/>
      <c r="BQ315" s="163"/>
      <c r="BR315" s="163" t="s">
        <v>2</v>
      </c>
      <c r="BS315" s="163"/>
      <c r="BT315" s="173"/>
      <c r="BU315" s="163"/>
      <c r="BV315" s="163" t="s">
        <v>1</v>
      </c>
      <c r="BW315" s="163"/>
      <c r="BX315" s="163"/>
      <c r="BZ315" s="163"/>
      <c r="CA315" s="163"/>
      <c r="CB315" s="163"/>
      <c r="CC315" s="163"/>
    </row>
    <row r="316" spans="1:81" s="91" customFormat="1" x14ac:dyDescent="0.2">
      <c r="A316" s="76">
        <f t="shared" si="14"/>
        <v>278</v>
      </c>
      <c r="B316" s="188" t="s">
        <v>36</v>
      </c>
      <c r="C316" s="189" t="s">
        <v>40</v>
      </c>
      <c r="D316" s="190" t="s">
        <v>294</v>
      </c>
      <c r="E316" s="191"/>
      <c r="F316" s="192"/>
      <c r="G316" s="193" t="s">
        <v>343</v>
      </c>
      <c r="H316" s="193" t="s">
        <v>0</v>
      </c>
      <c r="I316" s="193"/>
      <c r="J316" s="193"/>
      <c r="K316" s="193"/>
      <c r="L316" s="193"/>
      <c r="M316" s="193" t="s">
        <v>0</v>
      </c>
      <c r="N316" s="193"/>
      <c r="O316" s="193"/>
      <c r="P316" s="193"/>
      <c r="Q316" s="193"/>
      <c r="R316" s="193" t="s">
        <v>0</v>
      </c>
      <c r="S316" s="193"/>
      <c r="T316" s="193"/>
      <c r="U316" s="193"/>
      <c r="V316" s="193"/>
      <c r="W316" s="193" t="s">
        <v>0</v>
      </c>
      <c r="X316" s="193"/>
      <c r="Y316" s="193"/>
      <c r="Z316" s="193"/>
      <c r="AA316" s="193"/>
      <c r="AB316" s="193" t="s">
        <v>0</v>
      </c>
      <c r="AC316" s="193"/>
      <c r="AD316" s="193"/>
      <c r="AE316" s="193"/>
      <c r="AF316" s="193"/>
      <c r="AG316" s="194" t="s">
        <v>0</v>
      </c>
      <c r="AH316" s="194"/>
      <c r="AI316" s="194"/>
      <c r="AJ316" s="194"/>
      <c r="AK316" s="193"/>
      <c r="AL316" s="194" t="s">
        <v>0</v>
      </c>
      <c r="AM316" s="194"/>
      <c r="AN316" s="194"/>
      <c r="AO316" s="194"/>
      <c r="AP316" s="194"/>
      <c r="AQ316" s="194" t="s">
        <v>0</v>
      </c>
      <c r="AR316" s="194"/>
      <c r="AS316" s="194"/>
      <c r="AT316" s="194"/>
      <c r="AU316" s="194"/>
      <c r="AV316" s="162" t="s">
        <v>0</v>
      </c>
      <c r="AW316" s="162"/>
      <c r="AX316" s="162"/>
      <c r="AY316" s="162"/>
      <c r="AZ316" s="162"/>
      <c r="BA316" s="163"/>
      <c r="BB316" s="163" t="s">
        <v>1</v>
      </c>
      <c r="BC316" s="163"/>
      <c r="BD316" s="163"/>
      <c r="BE316" s="170"/>
      <c r="BF316" s="163"/>
      <c r="BG316" s="163" t="s">
        <v>1</v>
      </c>
      <c r="BH316" s="163"/>
      <c r="BI316" s="163"/>
      <c r="BJ316" s="171"/>
      <c r="BK316" s="163"/>
      <c r="BL316" s="163" t="s">
        <v>1</v>
      </c>
      <c r="BM316" s="163"/>
      <c r="BN316" s="163"/>
      <c r="BO316" s="172"/>
      <c r="BP316" s="163"/>
      <c r="BQ316" s="163"/>
      <c r="BR316" s="163" t="s">
        <v>2</v>
      </c>
      <c r="BS316" s="163"/>
      <c r="BT316" s="173"/>
      <c r="BU316" s="163"/>
      <c r="BV316" s="163"/>
      <c r="BW316" s="163" t="s">
        <v>2</v>
      </c>
      <c r="BX316" s="163"/>
      <c r="BZ316" s="163"/>
      <c r="CA316" s="163"/>
      <c r="CB316" s="163"/>
      <c r="CC316" s="163"/>
    </row>
    <row r="317" spans="1:81" s="91" customFormat="1" x14ac:dyDescent="0.2">
      <c r="A317" s="76">
        <f t="shared" si="14"/>
        <v>279</v>
      </c>
      <c r="B317" s="188" t="s">
        <v>36</v>
      </c>
      <c r="C317" s="189" t="s">
        <v>40</v>
      </c>
      <c r="D317" s="190" t="s">
        <v>296</v>
      </c>
      <c r="E317" s="191"/>
      <c r="F317" s="192"/>
      <c r="G317" s="193" t="s">
        <v>344</v>
      </c>
      <c r="H317" s="193" t="s">
        <v>0</v>
      </c>
      <c r="I317" s="193"/>
      <c r="J317" s="193"/>
      <c r="K317" s="193"/>
      <c r="L317" s="193"/>
      <c r="M317" s="193" t="s">
        <v>0</v>
      </c>
      <c r="N317" s="193"/>
      <c r="O317" s="193"/>
      <c r="P317" s="193"/>
      <c r="Q317" s="193"/>
      <c r="R317" s="193" t="s">
        <v>0</v>
      </c>
      <c r="S317" s="193"/>
      <c r="T317" s="193"/>
      <c r="U317" s="193"/>
      <c r="V317" s="193"/>
      <c r="W317" s="193" t="s">
        <v>0</v>
      </c>
      <c r="X317" s="193"/>
      <c r="Y317" s="193"/>
      <c r="Z317" s="193"/>
      <c r="AA317" s="193"/>
      <c r="AB317" s="193" t="s">
        <v>0</v>
      </c>
      <c r="AC317" s="193"/>
      <c r="AD317" s="193"/>
      <c r="AE317" s="193"/>
      <c r="AF317" s="193"/>
      <c r="AG317" s="194" t="s">
        <v>0</v>
      </c>
      <c r="AH317" s="194"/>
      <c r="AI317" s="194"/>
      <c r="AJ317" s="194"/>
      <c r="AK317" s="193"/>
      <c r="AL317" s="194"/>
      <c r="AM317" s="194" t="s">
        <v>1</v>
      </c>
      <c r="AN317" s="194"/>
      <c r="AO317" s="194"/>
      <c r="AP317" s="194"/>
      <c r="AQ317" s="194" t="s">
        <v>0</v>
      </c>
      <c r="AR317" s="194"/>
      <c r="AS317" s="194"/>
      <c r="AT317" s="194"/>
      <c r="AU317" s="194"/>
      <c r="AV317" s="162" t="s">
        <v>0</v>
      </c>
      <c r="AW317" s="162"/>
      <c r="AX317" s="162"/>
      <c r="AY317" s="162"/>
      <c r="AZ317" s="162"/>
      <c r="BA317" s="163" t="s">
        <v>0</v>
      </c>
      <c r="BB317" s="163"/>
      <c r="BC317" s="163"/>
      <c r="BD317" s="163"/>
      <c r="BE317" s="170"/>
      <c r="BF317" s="163"/>
      <c r="BG317" s="163" t="s">
        <v>1</v>
      </c>
      <c r="BH317" s="163"/>
      <c r="BI317" s="163"/>
      <c r="BJ317" s="171"/>
      <c r="BK317" s="163"/>
      <c r="BL317" s="163" t="s">
        <v>1</v>
      </c>
      <c r="BM317" s="163"/>
      <c r="BN317" s="163"/>
      <c r="BO317" s="172"/>
      <c r="BP317" s="163"/>
      <c r="BQ317" s="163"/>
      <c r="BR317" s="163" t="s">
        <v>2</v>
      </c>
      <c r="BS317" s="163"/>
      <c r="BT317" s="173"/>
      <c r="BU317" s="163"/>
      <c r="BV317" s="163" t="s">
        <v>1</v>
      </c>
      <c r="BW317" s="163"/>
      <c r="BX317" s="163"/>
      <c r="BZ317" s="163"/>
      <c r="CA317" s="163"/>
      <c r="CB317" s="163"/>
      <c r="CC317" s="163"/>
    </row>
    <row r="318" spans="1:81" s="91" customFormat="1" x14ac:dyDescent="0.2">
      <c r="A318" s="76">
        <f t="shared" si="14"/>
        <v>280</v>
      </c>
      <c r="B318" s="188" t="s">
        <v>36</v>
      </c>
      <c r="C318" s="189" t="s">
        <v>40</v>
      </c>
      <c r="D318" s="190" t="s">
        <v>298</v>
      </c>
      <c r="E318" s="191"/>
      <c r="F318" s="192"/>
      <c r="G318" s="193" t="s">
        <v>345</v>
      </c>
      <c r="H318" s="193" t="s">
        <v>657</v>
      </c>
      <c r="I318" s="193" t="s">
        <v>1</v>
      </c>
      <c r="J318" s="193"/>
      <c r="K318" s="193"/>
      <c r="L318" s="193"/>
      <c r="M318" s="193" t="s">
        <v>657</v>
      </c>
      <c r="N318" s="193" t="s">
        <v>1</v>
      </c>
      <c r="O318" s="193"/>
      <c r="P318" s="193"/>
      <c r="Q318" s="193"/>
      <c r="R318" s="193" t="s">
        <v>0</v>
      </c>
      <c r="S318" s="193"/>
      <c r="T318" s="193"/>
      <c r="U318" s="193"/>
      <c r="V318" s="193"/>
      <c r="W318" s="193" t="s">
        <v>0</v>
      </c>
      <c r="X318" s="193"/>
      <c r="Y318" s="193"/>
      <c r="Z318" s="193"/>
      <c r="AA318" s="193"/>
      <c r="AB318" s="193"/>
      <c r="AC318" s="193" t="s">
        <v>1</v>
      </c>
      <c r="AD318" s="193"/>
      <c r="AE318" s="193"/>
      <c r="AF318" s="193"/>
      <c r="AG318" s="194"/>
      <c r="AH318" s="194" t="s">
        <v>1</v>
      </c>
      <c r="AI318" s="194"/>
      <c r="AJ318" s="194"/>
      <c r="AK318" s="193"/>
      <c r="AL318" s="194"/>
      <c r="AM318" s="194" t="s">
        <v>1</v>
      </c>
      <c r="AN318" s="194"/>
      <c r="AO318" s="194"/>
      <c r="AP318" s="194"/>
      <c r="AQ318" s="194"/>
      <c r="AR318" s="194" t="s">
        <v>1</v>
      </c>
      <c r="AS318" s="194"/>
      <c r="AT318" s="194"/>
      <c r="AU318" s="194"/>
      <c r="AV318" s="162"/>
      <c r="AW318" s="162" t="s">
        <v>1</v>
      </c>
      <c r="AX318" s="162"/>
      <c r="AY318" s="162"/>
      <c r="AZ318" s="162"/>
      <c r="BA318" s="163"/>
      <c r="BB318" s="163" t="s">
        <v>1</v>
      </c>
      <c r="BC318" s="163"/>
      <c r="BD318" s="163"/>
      <c r="BE318" s="170"/>
      <c r="BF318" s="163"/>
      <c r="BG318" s="163" t="s">
        <v>1</v>
      </c>
      <c r="BH318" s="163"/>
      <c r="BI318" s="163"/>
      <c r="BJ318" s="171"/>
      <c r="BK318" s="163"/>
      <c r="BL318" s="163" t="s">
        <v>1</v>
      </c>
      <c r="BM318" s="163"/>
      <c r="BN318" s="163"/>
      <c r="BO318" s="172"/>
      <c r="BP318" s="163"/>
      <c r="BQ318" s="163"/>
      <c r="BR318" s="163" t="s">
        <v>2</v>
      </c>
      <c r="BS318" s="163"/>
      <c r="BT318" s="173"/>
      <c r="BU318" s="163"/>
      <c r="BV318" s="163" t="s">
        <v>1</v>
      </c>
      <c r="BW318" s="163"/>
      <c r="BX318" s="163"/>
      <c r="BZ318" s="163"/>
      <c r="CA318" s="163" t="s">
        <v>1</v>
      </c>
      <c r="CB318" s="163"/>
      <c r="CC318" s="163"/>
    </row>
    <row r="319" spans="1:81" s="91" customFormat="1" x14ac:dyDescent="0.2">
      <c r="A319" s="76">
        <f t="shared" si="14"/>
        <v>281</v>
      </c>
      <c r="B319" s="188" t="s">
        <v>36</v>
      </c>
      <c r="C319" s="189" t="s">
        <v>40</v>
      </c>
      <c r="D319" s="190" t="s">
        <v>346</v>
      </c>
      <c r="E319" s="191"/>
      <c r="F319" s="192"/>
      <c r="G319" s="193" t="s">
        <v>347</v>
      </c>
      <c r="H319" s="193" t="s">
        <v>0</v>
      </c>
      <c r="I319" s="193"/>
      <c r="J319" s="193"/>
      <c r="K319" s="193"/>
      <c r="L319" s="193"/>
      <c r="M319" s="193" t="s">
        <v>0</v>
      </c>
      <c r="N319" s="193"/>
      <c r="O319" s="193"/>
      <c r="P319" s="193"/>
      <c r="Q319" s="193"/>
      <c r="R319" s="193" t="s">
        <v>0</v>
      </c>
      <c r="S319" s="193"/>
      <c r="T319" s="193"/>
      <c r="U319" s="193"/>
      <c r="V319" s="193"/>
      <c r="W319" s="193"/>
      <c r="X319" s="193" t="s">
        <v>1</v>
      </c>
      <c r="Y319" s="193"/>
      <c r="Z319" s="193"/>
      <c r="AA319" s="193"/>
      <c r="AB319" s="193"/>
      <c r="AC319" s="193" t="s">
        <v>1</v>
      </c>
      <c r="AD319" s="193"/>
      <c r="AE319" s="193"/>
      <c r="AF319" s="193"/>
      <c r="AG319" s="194"/>
      <c r="AH319" s="194" t="s">
        <v>1</v>
      </c>
      <c r="AI319" s="194"/>
      <c r="AJ319" s="194"/>
      <c r="AK319" s="193"/>
      <c r="AL319" s="194" t="s">
        <v>0</v>
      </c>
      <c r="AM319" s="194"/>
      <c r="AN319" s="194"/>
      <c r="AO319" s="194"/>
      <c r="AP319" s="194"/>
      <c r="AQ319" s="194" t="s">
        <v>0</v>
      </c>
      <c r="AR319" s="194"/>
      <c r="AS319" s="194"/>
      <c r="AT319" s="194"/>
      <c r="AU319" s="194"/>
      <c r="AV319" s="162" t="s">
        <v>0</v>
      </c>
      <c r="AW319" s="162"/>
      <c r="AX319" s="162"/>
      <c r="AY319" s="162"/>
      <c r="AZ319" s="162"/>
      <c r="BA319" s="163"/>
      <c r="BB319" s="163" t="s">
        <v>1</v>
      </c>
      <c r="BC319" s="163"/>
      <c r="BD319" s="163"/>
      <c r="BE319" s="170"/>
      <c r="BF319" s="163"/>
      <c r="BG319" s="163" t="s">
        <v>1</v>
      </c>
      <c r="BH319" s="163"/>
      <c r="BI319" s="163"/>
      <c r="BJ319" s="171"/>
      <c r="BK319" s="163"/>
      <c r="BL319" s="163" t="s">
        <v>1</v>
      </c>
      <c r="BM319" s="163"/>
      <c r="BN319" s="163"/>
      <c r="BO319" s="172"/>
      <c r="BP319" s="163"/>
      <c r="BQ319" s="163"/>
      <c r="BR319" s="163" t="s">
        <v>2</v>
      </c>
      <c r="BS319" s="163"/>
      <c r="BT319" s="173"/>
      <c r="BU319" s="163"/>
      <c r="BV319" s="163" t="s">
        <v>1</v>
      </c>
      <c r="BW319" s="163"/>
      <c r="BX319" s="163"/>
      <c r="BZ319" s="163"/>
      <c r="CA319" s="163"/>
      <c r="CB319" s="163"/>
      <c r="CC319" s="163"/>
    </row>
    <row r="320" spans="1:81" s="91" customFormat="1" x14ac:dyDescent="0.2">
      <c r="A320" s="76">
        <f t="shared" si="14"/>
        <v>282</v>
      </c>
      <c r="B320" s="188" t="s">
        <v>36</v>
      </c>
      <c r="C320" s="189" t="s">
        <v>40</v>
      </c>
      <c r="D320" s="190" t="s">
        <v>348</v>
      </c>
      <c r="E320" s="191"/>
      <c r="F320" s="192"/>
      <c r="G320" s="193" t="s">
        <v>349</v>
      </c>
      <c r="H320" s="193" t="s">
        <v>0</v>
      </c>
      <c r="I320" s="193"/>
      <c r="J320" s="193"/>
      <c r="K320" s="193"/>
      <c r="L320" s="193"/>
      <c r="M320" s="193" t="s">
        <v>0</v>
      </c>
      <c r="N320" s="193"/>
      <c r="O320" s="193"/>
      <c r="P320" s="193"/>
      <c r="Q320" s="193"/>
      <c r="R320" s="193" t="s">
        <v>0</v>
      </c>
      <c r="S320" s="193"/>
      <c r="T320" s="193"/>
      <c r="U320" s="193"/>
      <c r="V320" s="193"/>
      <c r="W320" s="193" t="s">
        <v>0</v>
      </c>
      <c r="X320" s="193"/>
      <c r="Y320" s="193"/>
      <c r="Z320" s="193"/>
      <c r="AA320" s="193"/>
      <c r="AB320" s="193" t="s">
        <v>0</v>
      </c>
      <c r="AC320" s="193"/>
      <c r="AD320" s="193"/>
      <c r="AE320" s="193"/>
      <c r="AF320" s="193"/>
      <c r="AG320" s="194" t="s">
        <v>0</v>
      </c>
      <c r="AH320" s="194"/>
      <c r="AI320" s="194"/>
      <c r="AJ320" s="194"/>
      <c r="AK320" s="193"/>
      <c r="AL320" s="194" t="s">
        <v>0</v>
      </c>
      <c r="AM320" s="194"/>
      <c r="AN320" s="194"/>
      <c r="AO320" s="194"/>
      <c r="AP320" s="194"/>
      <c r="AQ320" s="194" t="s">
        <v>0</v>
      </c>
      <c r="AR320" s="194"/>
      <c r="AS320" s="194"/>
      <c r="AT320" s="194"/>
      <c r="AU320" s="194"/>
      <c r="AV320" s="162"/>
      <c r="AW320" s="162" t="s">
        <v>1</v>
      </c>
      <c r="AX320" s="162"/>
      <c r="AY320" s="162"/>
      <c r="AZ320" s="162"/>
      <c r="BA320" s="163"/>
      <c r="BB320" s="163" t="s">
        <v>1</v>
      </c>
      <c r="BC320" s="163"/>
      <c r="BD320" s="163"/>
      <c r="BE320" s="170"/>
      <c r="BF320" s="163"/>
      <c r="BG320" s="163"/>
      <c r="BH320" s="163" t="s">
        <v>2</v>
      </c>
      <c r="BI320" s="163"/>
      <c r="BJ320" s="171"/>
      <c r="BK320" s="163"/>
      <c r="BL320" s="163"/>
      <c r="BM320" s="163"/>
      <c r="BN320" s="163" t="s">
        <v>3</v>
      </c>
      <c r="BO320" s="172"/>
      <c r="BP320" s="163"/>
      <c r="BQ320" s="163"/>
      <c r="BR320" s="163" t="s">
        <v>2</v>
      </c>
      <c r="BS320" s="163"/>
      <c r="BT320" s="173"/>
      <c r="BU320" s="163" t="s">
        <v>0</v>
      </c>
      <c r="BV320" s="163"/>
      <c r="BW320" s="163"/>
      <c r="BX320" s="163"/>
      <c r="BZ320" s="163"/>
      <c r="CA320" s="163" t="s">
        <v>1</v>
      </c>
      <c r="CB320" s="163"/>
      <c r="CC320" s="163"/>
    </row>
    <row r="321" spans="1:82" s="91" customFormat="1" x14ac:dyDescent="0.2">
      <c r="A321" s="76">
        <f t="shared" si="14"/>
        <v>283</v>
      </c>
      <c r="B321" s="188" t="s">
        <v>36</v>
      </c>
      <c r="C321" s="189" t="s">
        <v>40</v>
      </c>
      <c r="D321" s="190" t="s">
        <v>350</v>
      </c>
      <c r="E321" s="191"/>
      <c r="F321" s="192"/>
      <c r="G321" s="193" t="s">
        <v>351</v>
      </c>
      <c r="H321" s="193" t="s">
        <v>0</v>
      </c>
      <c r="I321" s="193"/>
      <c r="J321" s="193"/>
      <c r="K321" s="193"/>
      <c r="L321" s="193"/>
      <c r="M321" s="193" t="s">
        <v>0</v>
      </c>
      <c r="N321" s="193"/>
      <c r="O321" s="193"/>
      <c r="P321" s="193"/>
      <c r="Q321" s="193"/>
      <c r="R321" s="193" t="s">
        <v>0</v>
      </c>
      <c r="S321" s="193"/>
      <c r="T321" s="193"/>
      <c r="U321" s="193"/>
      <c r="V321" s="193"/>
      <c r="W321" s="193" t="s">
        <v>0</v>
      </c>
      <c r="X321" s="193"/>
      <c r="Y321" s="193"/>
      <c r="Z321" s="193"/>
      <c r="AA321" s="193"/>
      <c r="AB321" s="193" t="s">
        <v>0</v>
      </c>
      <c r="AC321" s="193"/>
      <c r="AD321" s="193"/>
      <c r="AE321" s="193"/>
      <c r="AF321" s="193"/>
      <c r="AG321" s="194"/>
      <c r="AH321" s="194" t="s">
        <v>1</v>
      </c>
      <c r="AI321" s="194"/>
      <c r="AJ321" s="194"/>
      <c r="AK321" s="193"/>
      <c r="AL321" s="194"/>
      <c r="AM321" s="194" t="s">
        <v>1</v>
      </c>
      <c r="AN321" s="194"/>
      <c r="AO321" s="194"/>
      <c r="AP321" s="194"/>
      <c r="AQ321" s="194"/>
      <c r="AR321" s="194" t="s">
        <v>1</v>
      </c>
      <c r="AS321" s="194"/>
      <c r="AT321" s="194"/>
      <c r="AU321" s="194"/>
      <c r="AV321" s="162"/>
      <c r="AW321" s="162" t="s">
        <v>1</v>
      </c>
      <c r="AX321" s="162"/>
      <c r="AY321" s="162"/>
      <c r="AZ321" s="162"/>
      <c r="BA321" s="163"/>
      <c r="BB321" s="163"/>
      <c r="BC321" s="163"/>
      <c r="BD321" s="163" t="s">
        <v>3</v>
      </c>
      <c r="BE321" s="170"/>
      <c r="BF321" s="163"/>
      <c r="BG321" s="163"/>
      <c r="BH321" s="163"/>
      <c r="BI321" s="163" t="s">
        <v>3</v>
      </c>
      <c r="BJ321" s="171"/>
      <c r="BK321" s="163"/>
      <c r="BL321" s="163"/>
      <c r="BM321" s="163"/>
      <c r="BN321" s="163" t="s">
        <v>3</v>
      </c>
      <c r="BO321" s="172"/>
      <c r="BP321" s="163"/>
      <c r="BQ321" s="163"/>
      <c r="BR321" s="163" t="s">
        <v>2</v>
      </c>
      <c r="BS321" s="163"/>
      <c r="BT321" s="173"/>
      <c r="BU321" s="163"/>
      <c r="BV321" s="163" t="s">
        <v>1</v>
      </c>
      <c r="BW321" s="163"/>
      <c r="BX321" s="163"/>
      <c r="BZ321" s="163"/>
      <c r="CA321" s="163" t="s">
        <v>1</v>
      </c>
      <c r="CB321" s="163"/>
      <c r="CC321" s="163"/>
    </row>
    <row r="322" spans="1:82" s="59" customFormat="1" x14ac:dyDescent="0.25">
      <c r="B322" s="195"/>
      <c r="C322" s="205"/>
      <c r="D322" s="197"/>
      <c r="E322" s="198"/>
      <c r="F322" s="199"/>
      <c r="G322" s="200"/>
      <c r="H322" s="200"/>
      <c r="I322" s="200"/>
      <c r="J322" s="200"/>
      <c r="K322" s="200"/>
      <c r="L322" s="200"/>
      <c r="M322" s="200"/>
      <c r="N322" s="200"/>
      <c r="O322" s="200"/>
      <c r="P322" s="200"/>
      <c r="Q322" s="200"/>
      <c r="R322" s="200"/>
      <c r="S322" s="200"/>
      <c r="T322" s="200"/>
      <c r="U322" s="200"/>
      <c r="V322" s="200"/>
      <c r="W322" s="200"/>
      <c r="X322" s="200"/>
      <c r="Y322" s="200"/>
      <c r="Z322" s="200"/>
      <c r="AA322" s="200"/>
      <c r="AB322" s="200"/>
      <c r="AC322" s="200"/>
      <c r="AD322" s="200"/>
      <c r="AE322" s="200"/>
      <c r="AF322" s="200"/>
      <c r="AG322" s="197"/>
      <c r="AH322" s="197"/>
      <c r="AI322" s="197"/>
      <c r="AJ322" s="197"/>
      <c r="AK322" s="200"/>
      <c r="AL322" s="197"/>
      <c r="AM322" s="197"/>
      <c r="AN322" s="197"/>
      <c r="AO322" s="197"/>
      <c r="AP322" s="197"/>
      <c r="AQ322" s="197"/>
      <c r="AR322" s="197"/>
      <c r="AS322" s="197"/>
      <c r="AT322" s="197"/>
      <c r="AU322" s="197"/>
      <c r="AV322" s="73"/>
      <c r="AW322" s="73"/>
      <c r="AX322" s="73"/>
      <c r="AY322" s="73"/>
      <c r="AZ322" s="164"/>
      <c r="BA322" s="73"/>
      <c r="BB322" s="73"/>
      <c r="BC322" s="73"/>
      <c r="BD322" s="73"/>
      <c r="BE322" s="164"/>
      <c r="BF322" s="73"/>
      <c r="BG322" s="73"/>
      <c r="BH322" s="73"/>
      <c r="BI322" s="73"/>
      <c r="BJ322" s="165"/>
      <c r="BK322" s="75"/>
      <c r="BL322" s="75"/>
      <c r="BM322" s="75"/>
      <c r="BN322" s="75"/>
      <c r="BO322" s="166"/>
      <c r="BP322" s="75"/>
      <c r="BQ322" s="75"/>
      <c r="BR322" s="75"/>
      <c r="BS322" s="75"/>
      <c r="BT322" s="167"/>
      <c r="BU322" s="75"/>
      <c r="BV322" s="75"/>
      <c r="BW322" s="75"/>
      <c r="BX322" s="75"/>
      <c r="BZ322" s="75"/>
      <c r="CA322" s="75"/>
      <c r="CB322" s="75"/>
      <c r="CC322" s="75"/>
    </row>
    <row r="323" spans="1:82" s="59" customFormat="1" x14ac:dyDescent="0.25">
      <c r="B323" s="195" t="s">
        <v>38</v>
      </c>
      <c r="C323" s="196" t="s">
        <v>42</v>
      </c>
      <c r="D323" s="197"/>
      <c r="E323" s="198"/>
      <c r="F323" s="199" t="s">
        <v>353</v>
      </c>
      <c r="G323" s="200"/>
      <c r="H323" s="201">
        <f>COUNTIF(H324:H338,"WTP")</f>
        <v>12</v>
      </c>
      <c r="I323" s="201">
        <f>COUNTIF(I324:I338,"WDP")</f>
        <v>1</v>
      </c>
      <c r="J323" s="201">
        <f>COUNTIF(J324:J338,"TW")</f>
        <v>0</v>
      </c>
      <c r="K323" s="201">
        <f>COUNTIF(K324:K338,"TMP")</f>
        <v>0</v>
      </c>
      <c r="L323" s="197">
        <f>SUM(H323:K323)</f>
        <v>13</v>
      </c>
      <c r="M323" s="201">
        <f>COUNTIF(M324:M338,"WTP")</f>
        <v>11</v>
      </c>
      <c r="N323" s="201">
        <f>COUNTIF(N324:N338,"WDP")</f>
        <v>4</v>
      </c>
      <c r="O323" s="201">
        <f>COUNTIF(O324:O338,"TW")</f>
        <v>0</v>
      </c>
      <c r="P323" s="201">
        <f>COUNTIF(P324:P338,"TMP")</f>
        <v>0</v>
      </c>
      <c r="Q323" s="197">
        <f>SUM(M323:P323)</f>
        <v>15</v>
      </c>
      <c r="R323" s="201">
        <f>COUNTIF(R324:R338,"WTP")</f>
        <v>11</v>
      </c>
      <c r="S323" s="201">
        <f>COUNTIF(S324:S338,"WDP")</f>
        <v>4</v>
      </c>
      <c r="T323" s="201">
        <f>COUNTIF(T324:T338,"TW")</f>
        <v>0</v>
      </c>
      <c r="U323" s="201">
        <f>COUNTIF(U324:U338,"TMP")</f>
        <v>0</v>
      </c>
      <c r="V323" s="197">
        <f>SUM(R323:U323)</f>
        <v>15</v>
      </c>
      <c r="W323" s="201">
        <f>COUNTIF(W324:W338,"WTP")</f>
        <v>9</v>
      </c>
      <c r="X323" s="201">
        <f>COUNTIF(X324:X338,"WDP")</f>
        <v>6</v>
      </c>
      <c r="Y323" s="201">
        <f>COUNTIF(Y324:Y338,"TW")</f>
        <v>0</v>
      </c>
      <c r="Z323" s="201">
        <f>COUNTIF(Z324:Z338,"TMP")</f>
        <v>0</v>
      </c>
      <c r="AA323" s="197">
        <f>SUM(W323:Z323)</f>
        <v>15</v>
      </c>
      <c r="AB323" s="201">
        <f>COUNTIF(AB324:AB338,"WTP")</f>
        <v>8</v>
      </c>
      <c r="AC323" s="201">
        <f>COUNTIF(AC324:AC338,"WDP")</f>
        <v>7</v>
      </c>
      <c r="AD323" s="201">
        <f>COUNTIF(AD324:AD338,"TW")</f>
        <v>0</v>
      </c>
      <c r="AE323" s="201">
        <f>COUNTIF(AE324:AE338,"TMP")</f>
        <v>0</v>
      </c>
      <c r="AF323" s="197">
        <f>SUM(AB323:AE323)</f>
        <v>15</v>
      </c>
      <c r="AG323" s="201">
        <f>COUNTIF(AG324:AG338,"WTP")</f>
        <v>8</v>
      </c>
      <c r="AH323" s="201">
        <f>COUNTIF(AH324:AH338,"WDP")</f>
        <v>7</v>
      </c>
      <c r="AI323" s="201">
        <f>COUNTIF(AI324:AI338,"TW")</f>
        <v>0</v>
      </c>
      <c r="AJ323" s="201">
        <f>COUNTIF(AJ324:AJ338,"TMP")</f>
        <v>0</v>
      </c>
      <c r="AK323" s="197">
        <f>SUM(AG323:AJ323)</f>
        <v>15</v>
      </c>
      <c r="AL323" s="201">
        <f>COUNTIF(AL324:AL338,"WTP")</f>
        <v>5</v>
      </c>
      <c r="AM323" s="201">
        <f>COUNTIF(AM324:AM338,"WDP")</f>
        <v>10</v>
      </c>
      <c r="AN323" s="201">
        <f>COUNTIF(AN324:AN338,"TW")</f>
        <v>0</v>
      </c>
      <c r="AO323" s="201">
        <f>COUNTIF(AO324:AO338,"TMP")</f>
        <v>0</v>
      </c>
      <c r="AP323" s="197">
        <f>SUM(AL323:AO323)</f>
        <v>15</v>
      </c>
      <c r="AQ323" s="201">
        <f>COUNTIF(AQ324:AQ338,"WTP")</f>
        <v>4</v>
      </c>
      <c r="AR323" s="201">
        <f>COUNTIF(AR324:AR338,"WDP")</f>
        <v>11</v>
      </c>
      <c r="AS323" s="201">
        <f>COUNTIF(AS324:AS338,"TW")</f>
        <v>0</v>
      </c>
      <c r="AT323" s="201">
        <f>COUNTIF(AT324:AT338,"TMP")</f>
        <v>0</v>
      </c>
      <c r="AU323" s="202">
        <f>SUM(AQ323:AT323)</f>
        <v>15</v>
      </c>
      <c r="AV323" s="73">
        <f>COUNTIF(AV324:AV338,"WTP")</f>
        <v>1</v>
      </c>
      <c r="AW323" s="73">
        <f>COUNTIF(AW324:AW338,"WDP")</f>
        <v>13</v>
      </c>
      <c r="AX323" s="73">
        <f>COUNTIF(AX324:AX338,"TW")</f>
        <v>1</v>
      </c>
      <c r="AY323" s="73">
        <f>COUNTIF(AY324:AY338,"TMP")</f>
        <v>0</v>
      </c>
      <c r="AZ323" s="74">
        <f>SUM(AV323:AY323)</f>
        <v>15</v>
      </c>
      <c r="BA323" s="73">
        <f>COUNTIF(BA324:BA338,"WTP")</f>
        <v>0</v>
      </c>
      <c r="BB323" s="73">
        <f>COUNTIF(BB324:BB338,"WDP")</f>
        <v>13</v>
      </c>
      <c r="BC323" s="73">
        <f>COUNTIF(BC324:BC338,"TW")</f>
        <v>2</v>
      </c>
      <c r="BD323" s="73">
        <f>COUNTIF(BD324:BD338,"TMP")</f>
        <v>0</v>
      </c>
      <c r="BE323" s="74">
        <f>SUM(BA323:BD323)</f>
        <v>15</v>
      </c>
      <c r="BF323" s="73">
        <f>COUNTIF(BF324:BF338,"WTP")</f>
        <v>0</v>
      </c>
      <c r="BG323" s="73">
        <f>COUNTIF(BG324:BG338,"WDP")</f>
        <v>7</v>
      </c>
      <c r="BH323" s="73">
        <f>COUNTIF(BH324:BH338,"TW")</f>
        <v>4</v>
      </c>
      <c r="BI323" s="73">
        <f>COUNTIF(BI324:BI338,"TMP")</f>
        <v>4</v>
      </c>
      <c r="BJ323" s="152">
        <f>SUM(BF323:BI323)</f>
        <v>15</v>
      </c>
      <c r="BK323" s="75">
        <f>COUNTIF(BK324:BK338,"WTP")</f>
        <v>0</v>
      </c>
      <c r="BL323" s="75">
        <f>COUNTIF(BL324:BL338,"WDP")</f>
        <v>6</v>
      </c>
      <c r="BM323" s="75">
        <f>COUNTIF(BM324:BM338,"TW")</f>
        <v>3</v>
      </c>
      <c r="BN323" s="75">
        <f>COUNTIF(BN324:BN338,"TMP")</f>
        <v>5</v>
      </c>
      <c r="BO323" s="153">
        <f>SUM(BK323:BN323)</f>
        <v>14</v>
      </c>
      <c r="BP323" s="75">
        <f>COUNTIF(BP324:BP338,"WTP")</f>
        <v>0</v>
      </c>
      <c r="BQ323" s="75">
        <f>COUNTIF(BQ324:BQ338,"WDP")</f>
        <v>6</v>
      </c>
      <c r="BR323" s="75">
        <f>COUNTIF(BR324:BR338,"TW")</f>
        <v>2</v>
      </c>
      <c r="BS323" s="75">
        <f>COUNTIF(BS324:BS338,"TMP")</f>
        <v>5</v>
      </c>
      <c r="BT323" s="154">
        <f>SUM(BP323:BS323)</f>
        <v>13</v>
      </c>
      <c r="BU323" s="75">
        <f>COUNTIF(BU324:BU338,"WTP")</f>
        <v>2</v>
      </c>
      <c r="BV323" s="75">
        <f>COUNTIF(BV324:BV338,"WDP")</f>
        <v>7</v>
      </c>
      <c r="BW323" s="75">
        <f>COUNTIF(BW324:BW338,"TW")</f>
        <v>1</v>
      </c>
      <c r="BX323" s="75">
        <f>COUNTIF(BX324:BX338,"TMP")</f>
        <v>3</v>
      </c>
      <c r="BY323" s="155">
        <f>SUM(BU323:BX323)</f>
        <v>13</v>
      </c>
      <c r="BZ323" s="75">
        <f>COUNTIF(BZ324:BZ338,"WTP")</f>
        <v>2</v>
      </c>
      <c r="CA323" s="75">
        <f>COUNTIF(CA324:CA338,"WDP")</f>
        <v>5</v>
      </c>
      <c r="CB323" s="75">
        <f>COUNTIF(CB324:CB338,"TW")</f>
        <v>1</v>
      </c>
      <c r="CC323" s="75">
        <f>COUNTIF(CC324:CC338,"TMP")</f>
        <v>3</v>
      </c>
      <c r="CD323" s="155">
        <f>SUM(BZ323:CC323)</f>
        <v>11</v>
      </c>
    </row>
    <row r="324" spans="1:82" s="91" customFormat="1" x14ac:dyDescent="0.2">
      <c r="A324" s="76">
        <f>A321+1</f>
        <v>284</v>
      </c>
      <c r="B324" s="188" t="s">
        <v>38</v>
      </c>
      <c r="C324" s="189" t="s">
        <v>42</v>
      </c>
      <c r="D324" s="190" t="s">
        <v>8</v>
      </c>
      <c r="E324" s="203"/>
      <c r="F324" s="204"/>
      <c r="G324" s="193" t="s">
        <v>354</v>
      </c>
      <c r="H324" s="193"/>
      <c r="I324" s="193"/>
      <c r="J324" s="193"/>
      <c r="K324" s="193"/>
      <c r="L324" s="193"/>
      <c r="M324" s="193"/>
      <c r="N324" s="193" t="s">
        <v>1</v>
      </c>
      <c r="O324" s="193"/>
      <c r="P324" s="193"/>
      <c r="Q324" s="193"/>
      <c r="R324" s="193" t="s">
        <v>0</v>
      </c>
      <c r="S324" s="193"/>
      <c r="T324" s="193"/>
      <c r="U324" s="193"/>
      <c r="V324" s="193"/>
      <c r="W324" s="193" t="s">
        <v>0</v>
      </c>
      <c r="X324" s="193"/>
      <c r="Y324" s="193"/>
      <c r="Z324" s="193"/>
      <c r="AA324" s="193"/>
      <c r="AB324" s="193" t="s">
        <v>0</v>
      </c>
      <c r="AC324" s="193"/>
      <c r="AD324" s="193"/>
      <c r="AE324" s="193"/>
      <c r="AF324" s="193"/>
      <c r="AG324" s="194" t="s">
        <v>0</v>
      </c>
      <c r="AH324" s="194"/>
      <c r="AI324" s="194"/>
      <c r="AJ324" s="194"/>
      <c r="AK324" s="193"/>
      <c r="AL324" s="194" t="s">
        <v>0</v>
      </c>
      <c r="AM324" s="194"/>
      <c r="AN324" s="194"/>
      <c r="AO324" s="194"/>
      <c r="AP324" s="194"/>
      <c r="AQ324" s="194" t="s">
        <v>0</v>
      </c>
      <c r="AR324" s="194"/>
      <c r="AS324" s="194"/>
      <c r="AT324" s="194"/>
      <c r="AU324" s="194"/>
      <c r="AV324" s="162"/>
      <c r="AW324" s="162" t="s">
        <v>1</v>
      </c>
      <c r="AX324" s="162"/>
      <c r="AY324" s="162"/>
      <c r="AZ324" s="162"/>
      <c r="BA324" s="163"/>
      <c r="BB324" s="163" t="s">
        <v>1</v>
      </c>
      <c r="BC324" s="163"/>
      <c r="BD324" s="163"/>
      <c r="BE324" s="170"/>
      <c r="BF324" s="163"/>
      <c r="BG324" s="163" t="s">
        <v>1</v>
      </c>
      <c r="BH324" s="163"/>
      <c r="BI324" s="163"/>
      <c r="BJ324" s="171"/>
      <c r="BK324" s="163"/>
      <c r="BL324" s="163"/>
      <c r="BM324" s="163"/>
      <c r="BN324" s="163" t="s">
        <v>3</v>
      </c>
      <c r="BO324" s="172"/>
      <c r="BP324" s="163"/>
      <c r="BQ324" s="163"/>
      <c r="BR324" s="163"/>
      <c r="BS324" s="163" t="s">
        <v>3</v>
      </c>
      <c r="BT324" s="173"/>
      <c r="BU324" s="163"/>
      <c r="BV324" s="163"/>
      <c r="BW324" s="163" t="s">
        <v>2</v>
      </c>
      <c r="BX324" s="163"/>
      <c r="BZ324" s="163"/>
      <c r="CA324" s="163"/>
      <c r="CB324" s="163"/>
      <c r="CC324" s="163" t="s">
        <v>3</v>
      </c>
    </row>
    <row r="325" spans="1:82" s="91" customFormat="1" x14ac:dyDescent="0.2">
      <c r="A325" s="76">
        <f>A324+1</f>
        <v>285</v>
      </c>
      <c r="B325" s="188" t="s">
        <v>38</v>
      </c>
      <c r="C325" s="189" t="s">
        <v>42</v>
      </c>
      <c r="D325" s="190" t="s">
        <v>12</v>
      </c>
      <c r="E325" s="191"/>
      <c r="F325" s="192"/>
      <c r="G325" s="193" t="s">
        <v>355</v>
      </c>
      <c r="H325" s="193"/>
      <c r="I325" s="193"/>
      <c r="J325" s="193"/>
      <c r="K325" s="193"/>
      <c r="L325" s="193"/>
      <c r="M325" s="193"/>
      <c r="N325" s="193" t="s">
        <v>1</v>
      </c>
      <c r="O325" s="193"/>
      <c r="P325" s="193"/>
      <c r="Q325" s="193"/>
      <c r="R325" s="193"/>
      <c r="S325" s="193" t="s">
        <v>1</v>
      </c>
      <c r="T325" s="193"/>
      <c r="U325" s="193"/>
      <c r="V325" s="193"/>
      <c r="W325" s="193"/>
      <c r="X325" s="193" t="s">
        <v>1</v>
      </c>
      <c r="Y325" s="193"/>
      <c r="Z325" s="193"/>
      <c r="AA325" s="193"/>
      <c r="AB325" s="193"/>
      <c r="AC325" s="193" t="s">
        <v>1</v>
      </c>
      <c r="AD325" s="193"/>
      <c r="AE325" s="193"/>
      <c r="AF325" s="193"/>
      <c r="AG325" s="194"/>
      <c r="AH325" s="194" t="s">
        <v>1</v>
      </c>
      <c r="AI325" s="194"/>
      <c r="AJ325" s="194"/>
      <c r="AK325" s="193"/>
      <c r="AL325" s="194"/>
      <c r="AM325" s="194" t="s">
        <v>1</v>
      </c>
      <c r="AN325" s="194"/>
      <c r="AO325" s="194"/>
      <c r="AP325" s="194"/>
      <c r="AQ325" s="194"/>
      <c r="AR325" s="194" t="s">
        <v>1</v>
      </c>
      <c r="AS325" s="194"/>
      <c r="AT325" s="194"/>
      <c r="AU325" s="194"/>
      <c r="AV325" s="162"/>
      <c r="AW325" s="162" t="s">
        <v>1</v>
      </c>
      <c r="AX325" s="162"/>
      <c r="AY325" s="162"/>
      <c r="AZ325" s="162"/>
      <c r="BA325" s="163"/>
      <c r="BB325" s="163" t="s">
        <v>1</v>
      </c>
      <c r="BC325" s="163"/>
      <c r="BD325" s="163"/>
      <c r="BE325" s="170"/>
      <c r="BF325" s="163"/>
      <c r="BG325" s="163"/>
      <c r="BH325" s="163"/>
      <c r="BI325" s="163" t="s">
        <v>3</v>
      </c>
      <c r="BJ325" s="171"/>
      <c r="BK325" s="163"/>
      <c r="BL325" s="163"/>
      <c r="BM325" s="163" t="s">
        <v>2</v>
      </c>
      <c r="BN325" s="163"/>
      <c r="BO325" s="172"/>
      <c r="BP325" s="163"/>
      <c r="BQ325" s="163"/>
      <c r="BR325" s="163"/>
      <c r="BS325" s="163" t="s">
        <v>3</v>
      </c>
      <c r="BT325" s="173"/>
      <c r="BU325" s="163"/>
      <c r="BV325" s="163"/>
      <c r="BW325" s="163"/>
      <c r="BX325" s="163" t="s">
        <v>3</v>
      </c>
      <c r="BZ325" s="163"/>
      <c r="CA325" s="163"/>
      <c r="CB325" s="163"/>
      <c r="CC325" s="163" t="s">
        <v>3</v>
      </c>
    </row>
    <row r="326" spans="1:82" s="91" customFormat="1" x14ac:dyDescent="0.2">
      <c r="A326" s="76">
        <f t="shared" ref="A326:A338" si="15">A325+1</f>
        <v>286</v>
      </c>
      <c r="B326" s="188" t="s">
        <v>38</v>
      </c>
      <c r="C326" s="189" t="s">
        <v>42</v>
      </c>
      <c r="D326" s="190" t="s">
        <v>14</v>
      </c>
      <c r="E326" s="191"/>
      <c r="F326" s="192"/>
      <c r="G326" s="193" t="s">
        <v>356</v>
      </c>
      <c r="H326" s="193" t="s">
        <v>0</v>
      </c>
      <c r="I326" s="193"/>
      <c r="J326" s="193"/>
      <c r="K326" s="193"/>
      <c r="L326" s="193"/>
      <c r="M326" s="193" t="s">
        <v>0</v>
      </c>
      <c r="N326" s="193"/>
      <c r="O326" s="193"/>
      <c r="P326" s="193"/>
      <c r="Q326" s="193"/>
      <c r="R326" s="193" t="s">
        <v>0</v>
      </c>
      <c r="S326" s="193"/>
      <c r="T326" s="193"/>
      <c r="U326" s="193"/>
      <c r="V326" s="193"/>
      <c r="W326" s="193" t="s">
        <v>0</v>
      </c>
      <c r="X326" s="193"/>
      <c r="Y326" s="193"/>
      <c r="Z326" s="193"/>
      <c r="AA326" s="193"/>
      <c r="AB326" s="193" t="s">
        <v>0</v>
      </c>
      <c r="AC326" s="193"/>
      <c r="AD326" s="193"/>
      <c r="AE326" s="193"/>
      <c r="AF326" s="193"/>
      <c r="AG326" s="194" t="s">
        <v>0</v>
      </c>
      <c r="AH326" s="194"/>
      <c r="AI326" s="194"/>
      <c r="AJ326" s="194"/>
      <c r="AK326" s="193"/>
      <c r="AL326" s="194" t="s">
        <v>0</v>
      </c>
      <c r="AM326" s="194"/>
      <c r="AN326" s="194"/>
      <c r="AO326" s="194"/>
      <c r="AP326" s="194"/>
      <c r="AQ326" s="194"/>
      <c r="AR326" s="194" t="s">
        <v>1</v>
      </c>
      <c r="AS326" s="194"/>
      <c r="AT326" s="194"/>
      <c r="AU326" s="194"/>
      <c r="AV326" s="162"/>
      <c r="AW326" s="162" t="s">
        <v>1</v>
      </c>
      <c r="AX326" s="162"/>
      <c r="AY326" s="162"/>
      <c r="AZ326" s="162"/>
      <c r="BA326" s="163"/>
      <c r="BB326" s="163" t="s">
        <v>1</v>
      </c>
      <c r="BC326" s="163"/>
      <c r="BD326" s="163"/>
      <c r="BE326" s="170"/>
      <c r="BF326" s="163"/>
      <c r="BG326" s="163"/>
      <c r="BH326" s="163" t="s">
        <v>2</v>
      </c>
      <c r="BI326" s="163"/>
      <c r="BJ326" s="171"/>
      <c r="BK326" s="163"/>
      <c r="BL326" s="163"/>
      <c r="BM326" s="163" t="s">
        <v>2</v>
      </c>
      <c r="BN326" s="163"/>
      <c r="BO326" s="172"/>
      <c r="BP326" s="163"/>
      <c r="BQ326" s="163"/>
      <c r="BR326" s="163" t="s">
        <v>2</v>
      </c>
      <c r="BS326" s="163"/>
      <c r="BT326" s="173"/>
      <c r="BU326" s="163"/>
      <c r="BV326" s="163" t="s">
        <v>1</v>
      </c>
      <c r="BW326" s="163"/>
      <c r="BX326" s="163"/>
      <c r="BZ326" s="163"/>
      <c r="CA326" s="163"/>
      <c r="CB326" s="163" t="s">
        <v>2</v>
      </c>
      <c r="CC326" s="163"/>
    </row>
    <row r="327" spans="1:82" s="91" customFormat="1" x14ac:dyDescent="0.2">
      <c r="A327" s="76">
        <f t="shared" si="15"/>
        <v>287</v>
      </c>
      <c r="B327" s="188" t="s">
        <v>38</v>
      </c>
      <c r="C327" s="189" t="s">
        <v>42</v>
      </c>
      <c r="D327" s="190" t="s">
        <v>16</v>
      </c>
      <c r="E327" s="191"/>
      <c r="F327" s="192"/>
      <c r="G327" s="193" t="s">
        <v>357</v>
      </c>
      <c r="H327" s="193" t="s">
        <v>0</v>
      </c>
      <c r="I327" s="193"/>
      <c r="J327" s="193"/>
      <c r="K327" s="193"/>
      <c r="L327" s="193"/>
      <c r="M327" s="193" t="s">
        <v>0</v>
      </c>
      <c r="N327" s="193"/>
      <c r="O327" s="193"/>
      <c r="P327" s="193"/>
      <c r="Q327" s="193"/>
      <c r="R327" s="193" t="s">
        <v>0</v>
      </c>
      <c r="S327" s="193"/>
      <c r="T327" s="193"/>
      <c r="U327" s="193"/>
      <c r="V327" s="193"/>
      <c r="W327" s="193"/>
      <c r="X327" s="193" t="s">
        <v>1</v>
      </c>
      <c r="Y327" s="193"/>
      <c r="Z327" s="193"/>
      <c r="AA327" s="193"/>
      <c r="AB327" s="193"/>
      <c r="AC327" s="193" t="s">
        <v>1</v>
      </c>
      <c r="AD327" s="193"/>
      <c r="AE327" s="193"/>
      <c r="AF327" s="193"/>
      <c r="AG327" s="194"/>
      <c r="AH327" s="194" t="s">
        <v>1</v>
      </c>
      <c r="AI327" s="194"/>
      <c r="AJ327" s="194"/>
      <c r="AK327" s="193"/>
      <c r="AL327" s="194"/>
      <c r="AM327" s="194" t="s">
        <v>1</v>
      </c>
      <c r="AN327" s="194"/>
      <c r="AO327" s="194"/>
      <c r="AP327" s="194"/>
      <c r="AQ327" s="194"/>
      <c r="AR327" s="194" t="s">
        <v>1</v>
      </c>
      <c r="AS327" s="194"/>
      <c r="AT327" s="194"/>
      <c r="AU327" s="194"/>
      <c r="AV327" s="162"/>
      <c r="AW327" s="162" t="s">
        <v>1</v>
      </c>
      <c r="AX327" s="162"/>
      <c r="AY327" s="162"/>
      <c r="AZ327" s="162"/>
      <c r="BA327" s="163"/>
      <c r="BB327" s="163" t="s">
        <v>1</v>
      </c>
      <c r="BC327" s="163"/>
      <c r="BD327" s="163"/>
      <c r="BE327" s="170"/>
      <c r="BF327" s="163"/>
      <c r="BG327" s="163"/>
      <c r="BH327" s="163"/>
      <c r="BI327" s="163" t="s">
        <v>3</v>
      </c>
      <c r="BJ327" s="171"/>
      <c r="BK327" s="163"/>
      <c r="BL327" s="163"/>
      <c r="BM327" s="163" t="s">
        <v>2</v>
      </c>
      <c r="BN327" s="163"/>
      <c r="BO327" s="172"/>
      <c r="BP327" s="163"/>
      <c r="BQ327" s="163"/>
      <c r="BR327" s="163" t="s">
        <v>2</v>
      </c>
      <c r="BS327" s="163"/>
      <c r="BT327" s="173"/>
      <c r="BU327" s="163"/>
      <c r="BV327" s="163" t="s">
        <v>1</v>
      </c>
      <c r="BW327" s="163"/>
      <c r="BX327" s="163"/>
      <c r="BZ327" s="163"/>
      <c r="CA327" s="163" t="s">
        <v>1</v>
      </c>
      <c r="CB327" s="163"/>
      <c r="CC327" s="163"/>
    </row>
    <row r="328" spans="1:82" s="91" customFormat="1" ht="15" x14ac:dyDescent="0.2">
      <c r="A328" s="76">
        <f t="shared" si="15"/>
        <v>288</v>
      </c>
      <c r="B328" s="188" t="s">
        <v>38</v>
      </c>
      <c r="C328" s="189" t="s">
        <v>42</v>
      </c>
      <c r="D328" s="190" t="s">
        <v>18</v>
      </c>
      <c r="E328" s="191"/>
      <c r="F328" s="192"/>
      <c r="G328" s="193" t="s">
        <v>358</v>
      </c>
      <c r="H328" s="193" t="s">
        <v>0</v>
      </c>
      <c r="I328" s="193"/>
      <c r="J328" s="193"/>
      <c r="K328" s="193"/>
      <c r="L328" s="193"/>
      <c r="M328" s="193" t="s">
        <v>0</v>
      </c>
      <c r="N328" s="193"/>
      <c r="O328" s="193"/>
      <c r="P328" s="193"/>
      <c r="Q328" s="193"/>
      <c r="R328" s="193" t="s">
        <v>0</v>
      </c>
      <c r="S328" s="193"/>
      <c r="T328" s="193"/>
      <c r="U328" s="193"/>
      <c r="V328" s="193"/>
      <c r="W328" s="193" t="s">
        <v>0</v>
      </c>
      <c r="X328" s="193"/>
      <c r="Y328" s="193"/>
      <c r="Z328" s="193"/>
      <c r="AA328" s="193"/>
      <c r="AB328" s="193" t="s">
        <v>0</v>
      </c>
      <c r="AC328" s="193"/>
      <c r="AD328" s="193"/>
      <c r="AE328" s="193"/>
      <c r="AF328" s="193"/>
      <c r="AG328" s="194" t="s">
        <v>0</v>
      </c>
      <c r="AH328" s="194"/>
      <c r="AI328" s="194"/>
      <c r="AJ328" s="194"/>
      <c r="AK328" s="193"/>
      <c r="AL328" s="194"/>
      <c r="AM328" s="194" t="s">
        <v>1</v>
      </c>
      <c r="AN328" s="194"/>
      <c r="AO328" s="194"/>
      <c r="AP328" s="194"/>
      <c r="AQ328" s="194"/>
      <c r="AR328" s="194" t="s">
        <v>1</v>
      </c>
      <c r="AS328" s="194"/>
      <c r="AT328" s="194"/>
      <c r="AU328" s="194"/>
      <c r="AV328" s="162"/>
      <c r="AW328" s="162" t="s">
        <v>1</v>
      </c>
      <c r="AX328" s="162"/>
      <c r="AY328" s="162"/>
      <c r="AZ328" s="162"/>
      <c r="BA328" s="163"/>
      <c r="BB328" s="174" t="s">
        <v>1</v>
      </c>
      <c r="BC328" s="163"/>
      <c r="BD328" s="163"/>
      <c r="BE328" s="170"/>
      <c r="BF328" s="163"/>
      <c r="BG328" s="175" t="s">
        <v>1</v>
      </c>
      <c r="BH328" s="163"/>
      <c r="BI328" s="163"/>
      <c r="BJ328" s="171"/>
      <c r="BK328" s="163"/>
      <c r="BL328" s="163" t="s">
        <v>1</v>
      </c>
      <c r="BM328" s="163"/>
      <c r="BN328" s="163"/>
      <c r="BO328" s="172"/>
      <c r="BP328" s="163"/>
      <c r="BQ328" s="163" t="s">
        <v>1</v>
      </c>
      <c r="BR328" s="163"/>
      <c r="BS328" s="163"/>
      <c r="BT328" s="173"/>
      <c r="BU328" s="163"/>
      <c r="BV328" s="163" t="s">
        <v>1</v>
      </c>
      <c r="BW328" s="163"/>
      <c r="BX328" s="163"/>
      <c r="BZ328" s="163"/>
      <c r="CA328" s="163" t="s">
        <v>1</v>
      </c>
      <c r="CB328" s="163"/>
      <c r="CC328" s="163"/>
    </row>
    <row r="329" spans="1:82" s="91" customFormat="1" ht="15" x14ac:dyDescent="0.2">
      <c r="A329" s="76">
        <f t="shared" si="15"/>
        <v>289</v>
      </c>
      <c r="B329" s="188" t="s">
        <v>38</v>
      </c>
      <c r="C329" s="189" t="s">
        <v>42</v>
      </c>
      <c r="D329" s="190" t="s">
        <v>20</v>
      </c>
      <c r="E329" s="191"/>
      <c r="F329" s="192"/>
      <c r="G329" s="193" t="s">
        <v>708</v>
      </c>
      <c r="H329" s="193" t="s">
        <v>0</v>
      </c>
      <c r="I329" s="193"/>
      <c r="J329" s="193"/>
      <c r="K329" s="193"/>
      <c r="L329" s="193"/>
      <c r="M329" s="193" t="s">
        <v>0</v>
      </c>
      <c r="N329" s="193"/>
      <c r="O329" s="193"/>
      <c r="P329" s="193"/>
      <c r="Q329" s="193"/>
      <c r="R329" s="193" t="s">
        <v>0</v>
      </c>
      <c r="S329" s="193"/>
      <c r="T329" s="193"/>
      <c r="U329" s="193"/>
      <c r="V329" s="193"/>
      <c r="W329" s="193" t="s">
        <v>0</v>
      </c>
      <c r="X329" s="193"/>
      <c r="Y329" s="193"/>
      <c r="Z329" s="193"/>
      <c r="AA329" s="193"/>
      <c r="AB329" s="193"/>
      <c r="AC329" s="193" t="s">
        <v>1</v>
      </c>
      <c r="AD329" s="193"/>
      <c r="AE329" s="193"/>
      <c r="AF329" s="193"/>
      <c r="AG329" s="194"/>
      <c r="AH329" s="194" t="s">
        <v>1</v>
      </c>
      <c r="AI329" s="194"/>
      <c r="AJ329" s="194"/>
      <c r="AK329" s="193"/>
      <c r="AL329" s="194"/>
      <c r="AM329" s="194" t="s">
        <v>1</v>
      </c>
      <c r="AN329" s="194"/>
      <c r="AO329" s="194"/>
      <c r="AP329" s="194"/>
      <c r="AQ329" s="194"/>
      <c r="AR329" s="194" t="s">
        <v>1</v>
      </c>
      <c r="AS329" s="194"/>
      <c r="AT329" s="194"/>
      <c r="AU329" s="194"/>
      <c r="AV329" s="162"/>
      <c r="AW329" s="162" t="s">
        <v>1</v>
      </c>
      <c r="AX329" s="162"/>
      <c r="AY329" s="162"/>
      <c r="AZ329" s="162"/>
      <c r="BA329" s="163"/>
      <c r="BB329" s="174" t="s">
        <v>1</v>
      </c>
      <c r="BC329" s="163"/>
      <c r="BD329" s="163"/>
      <c r="BE329" s="170"/>
      <c r="BF329" s="163"/>
      <c r="BG329" s="175" t="s">
        <v>1</v>
      </c>
      <c r="BH329" s="163"/>
      <c r="BI329" s="163"/>
      <c r="BJ329" s="171"/>
      <c r="BK329" s="163"/>
      <c r="BL329" s="163" t="s">
        <v>1</v>
      </c>
      <c r="BM329" s="163"/>
      <c r="BN329" s="163"/>
      <c r="BO329" s="172"/>
      <c r="BP329" s="163"/>
      <c r="BQ329" s="163" t="s">
        <v>1</v>
      </c>
      <c r="BR329" s="163"/>
      <c r="BS329" s="163"/>
      <c r="BT329" s="173"/>
      <c r="BU329" s="163" t="s">
        <v>0</v>
      </c>
      <c r="BV329" s="163"/>
      <c r="BW329" s="163"/>
      <c r="BX329" s="163"/>
      <c r="BZ329" s="163" t="s">
        <v>0</v>
      </c>
      <c r="CA329" s="163"/>
      <c r="CB329" s="163"/>
      <c r="CC329" s="163"/>
    </row>
    <row r="330" spans="1:82" s="91" customFormat="1" x14ac:dyDescent="0.2">
      <c r="A330" s="76">
        <f t="shared" si="15"/>
        <v>290</v>
      </c>
      <c r="B330" s="188" t="s">
        <v>38</v>
      </c>
      <c r="C330" s="189" t="s">
        <v>42</v>
      </c>
      <c r="D330" s="190" t="s">
        <v>22</v>
      </c>
      <c r="E330" s="191"/>
      <c r="F330" s="192"/>
      <c r="G330" s="193" t="s">
        <v>360</v>
      </c>
      <c r="H330" s="193" t="s">
        <v>0</v>
      </c>
      <c r="I330" s="193"/>
      <c r="J330" s="193"/>
      <c r="K330" s="193"/>
      <c r="L330" s="193"/>
      <c r="M330" s="193" t="s">
        <v>0</v>
      </c>
      <c r="N330" s="193"/>
      <c r="O330" s="193"/>
      <c r="P330" s="193"/>
      <c r="Q330" s="193"/>
      <c r="R330" s="193"/>
      <c r="S330" s="193" t="s">
        <v>1</v>
      </c>
      <c r="T330" s="193"/>
      <c r="U330" s="193"/>
      <c r="V330" s="193"/>
      <c r="W330" s="193"/>
      <c r="X330" s="193" t="s">
        <v>1</v>
      </c>
      <c r="Y330" s="193"/>
      <c r="Z330" s="193"/>
      <c r="AA330" s="193"/>
      <c r="AB330" s="193"/>
      <c r="AC330" s="193" t="s">
        <v>1</v>
      </c>
      <c r="AD330" s="193"/>
      <c r="AE330" s="193"/>
      <c r="AF330" s="193"/>
      <c r="AG330" s="194"/>
      <c r="AH330" s="194" t="s">
        <v>1</v>
      </c>
      <c r="AI330" s="194"/>
      <c r="AJ330" s="194"/>
      <c r="AK330" s="193"/>
      <c r="AL330" s="194"/>
      <c r="AM330" s="194" t="s">
        <v>1</v>
      </c>
      <c r="AN330" s="194"/>
      <c r="AO330" s="194"/>
      <c r="AP330" s="194"/>
      <c r="AQ330" s="194"/>
      <c r="AR330" s="194" t="s">
        <v>1</v>
      </c>
      <c r="AS330" s="194"/>
      <c r="AT330" s="194"/>
      <c r="AU330" s="194"/>
      <c r="AV330" s="162"/>
      <c r="AW330" s="162" t="s">
        <v>1</v>
      </c>
      <c r="AX330" s="162"/>
      <c r="AY330" s="162"/>
      <c r="AZ330" s="162"/>
      <c r="BA330" s="163"/>
      <c r="BB330" s="163" t="s">
        <v>1</v>
      </c>
      <c r="BC330" s="163"/>
      <c r="BD330" s="163"/>
      <c r="BE330" s="170"/>
      <c r="BF330" s="163"/>
      <c r="BG330" s="163" t="s">
        <v>1</v>
      </c>
      <c r="BH330" s="163"/>
      <c r="BI330" s="163"/>
      <c r="BJ330" s="171"/>
      <c r="BK330" s="163"/>
      <c r="BL330" s="163" t="s">
        <v>1</v>
      </c>
      <c r="BM330" s="163"/>
      <c r="BN330" s="163"/>
      <c r="BO330" s="172"/>
      <c r="BP330" s="163"/>
      <c r="BQ330" s="163"/>
      <c r="BR330" s="163"/>
      <c r="BS330" s="163" t="s">
        <v>3</v>
      </c>
      <c r="BT330" s="173"/>
      <c r="BU330" s="163" t="s">
        <v>0</v>
      </c>
      <c r="BV330" s="163"/>
      <c r="BW330" s="163"/>
      <c r="BX330" s="163"/>
      <c r="BZ330" s="163"/>
      <c r="CA330" s="163" t="s">
        <v>1</v>
      </c>
      <c r="CB330" s="163"/>
      <c r="CC330" s="163"/>
    </row>
    <row r="331" spans="1:82" s="91" customFormat="1" x14ac:dyDescent="0.2">
      <c r="A331" s="76">
        <f t="shared" si="15"/>
        <v>291</v>
      </c>
      <c r="B331" s="188" t="s">
        <v>38</v>
      </c>
      <c r="C331" s="189" t="s">
        <v>42</v>
      </c>
      <c r="D331" s="190" t="s">
        <v>24</v>
      </c>
      <c r="E331" s="191"/>
      <c r="F331" s="192"/>
      <c r="G331" s="193" t="s">
        <v>361</v>
      </c>
      <c r="H331" s="193" t="s">
        <v>0</v>
      </c>
      <c r="I331" s="193"/>
      <c r="J331" s="193"/>
      <c r="K331" s="193"/>
      <c r="L331" s="193"/>
      <c r="M331" s="193" t="s">
        <v>0</v>
      </c>
      <c r="N331" s="193"/>
      <c r="O331" s="193"/>
      <c r="P331" s="193"/>
      <c r="Q331" s="193"/>
      <c r="R331" s="193" t="s">
        <v>0</v>
      </c>
      <c r="S331" s="193"/>
      <c r="T331" s="193"/>
      <c r="U331" s="193"/>
      <c r="V331" s="193"/>
      <c r="W331" s="193" t="s">
        <v>0</v>
      </c>
      <c r="X331" s="193"/>
      <c r="Y331" s="193"/>
      <c r="Z331" s="193"/>
      <c r="AA331" s="193"/>
      <c r="AB331" s="193" t="s">
        <v>0</v>
      </c>
      <c r="AC331" s="193"/>
      <c r="AD331" s="193"/>
      <c r="AE331" s="193"/>
      <c r="AF331" s="193"/>
      <c r="AG331" s="194" t="s">
        <v>0</v>
      </c>
      <c r="AH331" s="194"/>
      <c r="AI331" s="194"/>
      <c r="AJ331" s="194"/>
      <c r="AK331" s="193"/>
      <c r="AL331" s="194"/>
      <c r="AM331" s="194" t="s">
        <v>1</v>
      </c>
      <c r="AN331" s="194"/>
      <c r="AO331" s="194"/>
      <c r="AP331" s="194"/>
      <c r="AQ331" s="194"/>
      <c r="AR331" s="194" t="s">
        <v>1</v>
      </c>
      <c r="AS331" s="194"/>
      <c r="AT331" s="194"/>
      <c r="AU331" s="194"/>
      <c r="AV331" s="162"/>
      <c r="AW331" s="162" t="s">
        <v>1</v>
      </c>
      <c r="AX331" s="162"/>
      <c r="AY331" s="162"/>
      <c r="AZ331" s="162"/>
      <c r="BA331" s="163"/>
      <c r="BB331" s="163" t="s">
        <v>1</v>
      </c>
      <c r="BC331" s="163"/>
      <c r="BD331" s="163"/>
      <c r="BE331" s="170"/>
      <c r="BF331" s="163"/>
      <c r="BG331" s="163" t="s">
        <v>1</v>
      </c>
      <c r="BH331" s="163"/>
      <c r="BI331" s="163"/>
      <c r="BJ331" s="171"/>
      <c r="BK331" s="163"/>
      <c r="BL331" s="163" t="s">
        <v>1</v>
      </c>
      <c r="BM331" s="163"/>
      <c r="BN331" s="163"/>
      <c r="BO331" s="172"/>
      <c r="BP331" s="163"/>
      <c r="BQ331" s="163" t="s">
        <v>1</v>
      </c>
      <c r="BR331" s="163"/>
      <c r="BS331" s="163"/>
      <c r="BT331" s="173"/>
      <c r="BU331" s="163"/>
      <c r="BV331" s="163" t="s">
        <v>1</v>
      </c>
      <c r="BW331" s="163"/>
      <c r="BX331" s="163"/>
      <c r="BZ331" s="163" t="s">
        <v>0</v>
      </c>
      <c r="CA331" s="163"/>
      <c r="CB331" s="163"/>
      <c r="CC331" s="163"/>
    </row>
    <row r="332" spans="1:82" s="91" customFormat="1" x14ac:dyDescent="0.2">
      <c r="A332" s="76">
        <f t="shared" si="15"/>
        <v>292</v>
      </c>
      <c r="B332" s="188" t="s">
        <v>38</v>
      </c>
      <c r="C332" s="189" t="s">
        <v>42</v>
      </c>
      <c r="D332" s="190" t="s">
        <v>26</v>
      </c>
      <c r="E332" s="191"/>
      <c r="F332" s="192"/>
      <c r="G332" s="193" t="s">
        <v>362</v>
      </c>
      <c r="H332" s="193" t="s">
        <v>0</v>
      </c>
      <c r="I332" s="193"/>
      <c r="J332" s="193"/>
      <c r="K332" s="193"/>
      <c r="L332" s="193"/>
      <c r="M332" s="193" t="s">
        <v>0</v>
      </c>
      <c r="N332" s="193"/>
      <c r="O332" s="193"/>
      <c r="P332" s="193"/>
      <c r="Q332" s="193"/>
      <c r="R332" s="193" t="s">
        <v>0</v>
      </c>
      <c r="S332" s="193"/>
      <c r="T332" s="193"/>
      <c r="U332" s="193"/>
      <c r="V332" s="193"/>
      <c r="W332" s="193" t="s">
        <v>0</v>
      </c>
      <c r="X332" s="193"/>
      <c r="Y332" s="193"/>
      <c r="Z332" s="193"/>
      <c r="AA332" s="193"/>
      <c r="AB332" s="193" t="s">
        <v>0</v>
      </c>
      <c r="AC332" s="193"/>
      <c r="AD332" s="193"/>
      <c r="AE332" s="193"/>
      <c r="AF332" s="193"/>
      <c r="AG332" s="194" t="s">
        <v>0</v>
      </c>
      <c r="AH332" s="194"/>
      <c r="AI332" s="194"/>
      <c r="AJ332" s="194"/>
      <c r="AK332" s="193"/>
      <c r="AL332" s="194" t="s">
        <v>0</v>
      </c>
      <c r="AM332" s="194"/>
      <c r="AN332" s="194"/>
      <c r="AO332" s="194"/>
      <c r="AP332" s="194"/>
      <c r="AQ332" s="194" t="s">
        <v>0</v>
      </c>
      <c r="AR332" s="194"/>
      <c r="AS332" s="194"/>
      <c r="AT332" s="194"/>
      <c r="AU332" s="194"/>
      <c r="AV332" s="162"/>
      <c r="AW332" s="162" t="s">
        <v>1</v>
      </c>
      <c r="AX332" s="162"/>
      <c r="AY332" s="162"/>
      <c r="AZ332" s="162"/>
      <c r="BA332" s="163"/>
      <c r="BB332" s="163" t="s">
        <v>1</v>
      </c>
      <c r="BC332" s="163"/>
      <c r="BD332" s="163"/>
      <c r="BE332" s="170"/>
      <c r="BF332" s="163"/>
      <c r="BG332" s="163" t="s">
        <v>1</v>
      </c>
      <c r="BH332" s="163"/>
      <c r="BI332" s="163"/>
      <c r="BJ332" s="171"/>
      <c r="BK332" s="163"/>
      <c r="BL332" s="163" t="s">
        <v>1</v>
      </c>
      <c r="BM332" s="163"/>
      <c r="BN332" s="163"/>
      <c r="BO332" s="172"/>
      <c r="BP332" s="163"/>
      <c r="BQ332" s="163" t="s">
        <v>1</v>
      </c>
      <c r="BR332" s="163"/>
      <c r="BS332" s="163"/>
      <c r="BT332" s="173"/>
      <c r="BU332" s="163"/>
      <c r="BV332" s="163"/>
      <c r="BW332" s="163"/>
      <c r="BX332" s="163" t="s">
        <v>3</v>
      </c>
      <c r="BZ332" s="163"/>
      <c r="CA332" s="163"/>
      <c r="CB332" s="163"/>
      <c r="CC332" s="163" t="s">
        <v>3</v>
      </c>
    </row>
    <row r="333" spans="1:82" s="91" customFormat="1" x14ac:dyDescent="0.2">
      <c r="A333" s="76">
        <f t="shared" si="15"/>
        <v>293</v>
      </c>
      <c r="B333" s="188" t="s">
        <v>38</v>
      </c>
      <c r="C333" s="189" t="s">
        <v>42</v>
      </c>
      <c r="D333" s="190" t="s">
        <v>28</v>
      </c>
      <c r="E333" s="191"/>
      <c r="F333" s="192"/>
      <c r="G333" s="193" t="s">
        <v>363</v>
      </c>
      <c r="H333" s="193" t="s">
        <v>0</v>
      </c>
      <c r="I333" s="193"/>
      <c r="J333" s="193"/>
      <c r="K333" s="193"/>
      <c r="L333" s="193"/>
      <c r="M333" s="193" t="s">
        <v>0</v>
      </c>
      <c r="N333" s="193"/>
      <c r="O333" s="193"/>
      <c r="P333" s="193"/>
      <c r="Q333" s="193"/>
      <c r="R333" s="193" t="s">
        <v>0</v>
      </c>
      <c r="S333" s="193"/>
      <c r="T333" s="193"/>
      <c r="U333" s="193"/>
      <c r="V333" s="193"/>
      <c r="W333" s="193" t="s">
        <v>0</v>
      </c>
      <c r="X333" s="193"/>
      <c r="Y333" s="193"/>
      <c r="Z333" s="193"/>
      <c r="AA333" s="193"/>
      <c r="AB333" s="193" t="s">
        <v>0</v>
      </c>
      <c r="AC333" s="193"/>
      <c r="AD333" s="193"/>
      <c r="AE333" s="193"/>
      <c r="AF333" s="193"/>
      <c r="AG333" s="194" t="s">
        <v>0</v>
      </c>
      <c r="AH333" s="194"/>
      <c r="AI333" s="194"/>
      <c r="AJ333" s="194"/>
      <c r="AK333" s="193"/>
      <c r="AL333" s="194" t="s">
        <v>0</v>
      </c>
      <c r="AM333" s="194"/>
      <c r="AN333" s="194"/>
      <c r="AO333" s="194"/>
      <c r="AP333" s="194"/>
      <c r="AQ333" s="194" t="s">
        <v>0</v>
      </c>
      <c r="AR333" s="194"/>
      <c r="AS333" s="194"/>
      <c r="AT333" s="194"/>
      <c r="AU333" s="194"/>
      <c r="AV333" s="162" t="s">
        <v>0</v>
      </c>
      <c r="AW333" s="162"/>
      <c r="AX333" s="162"/>
      <c r="AY333" s="162"/>
      <c r="AZ333" s="162"/>
      <c r="BA333" s="163"/>
      <c r="BB333" s="163" t="s">
        <v>1</v>
      </c>
      <c r="BC333" s="163"/>
      <c r="BD333" s="163"/>
      <c r="BE333" s="170"/>
      <c r="BF333" s="163"/>
      <c r="BG333" s="163" t="s">
        <v>1</v>
      </c>
      <c r="BH333" s="163"/>
      <c r="BI333" s="163"/>
      <c r="BJ333" s="171"/>
      <c r="BK333" s="163"/>
      <c r="BL333" s="163"/>
      <c r="BM333" s="163"/>
      <c r="BN333" s="163" t="s">
        <v>3</v>
      </c>
      <c r="BO333" s="172"/>
      <c r="BP333" s="163"/>
      <c r="BQ333" s="163" t="s">
        <v>1</v>
      </c>
      <c r="BR333" s="163"/>
      <c r="BS333" s="163"/>
      <c r="BT333" s="173"/>
      <c r="BU333" s="163"/>
      <c r="BV333" s="163" t="s">
        <v>1</v>
      </c>
      <c r="BW333" s="163"/>
      <c r="BX333" s="163"/>
      <c r="BZ333" s="163"/>
      <c r="CA333" s="163" t="s">
        <v>1</v>
      </c>
      <c r="CB333" s="163"/>
      <c r="CC333" s="163"/>
    </row>
    <row r="334" spans="1:82" s="91" customFormat="1" x14ac:dyDescent="0.2">
      <c r="A334" s="76">
        <f t="shared" si="15"/>
        <v>294</v>
      </c>
      <c r="B334" s="188" t="s">
        <v>38</v>
      </c>
      <c r="C334" s="189" t="s">
        <v>42</v>
      </c>
      <c r="D334" s="190" t="s">
        <v>30</v>
      </c>
      <c r="E334" s="191"/>
      <c r="F334" s="192"/>
      <c r="G334" s="193" t="s">
        <v>364</v>
      </c>
      <c r="H334" s="193" t="s">
        <v>0</v>
      </c>
      <c r="I334" s="193"/>
      <c r="J334" s="193"/>
      <c r="K334" s="193"/>
      <c r="L334" s="193"/>
      <c r="M334" s="193" t="s">
        <v>0</v>
      </c>
      <c r="N334" s="193"/>
      <c r="O334" s="193"/>
      <c r="P334" s="193"/>
      <c r="Q334" s="193"/>
      <c r="R334" s="193" t="s">
        <v>0</v>
      </c>
      <c r="S334" s="193"/>
      <c r="T334" s="193"/>
      <c r="U334" s="193"/>
      <c r="V334" s="193"/>
      <c r="W334" s="193"/>
      <c r="X334" s="193" t="s">
        <v>1</v>
      </c>
      <c r="Y334" s="193"/>
      <c r="Z334" s="193"/>
      <c r="AA334" s="193"/>
      <c r="AB334" s="193"/>
      <c r="AC334" s="193" t="s">
        <v>1</v>
      </c>
      <c r="AD334" s="193"/>
      <c r="AE334" s="193"/>
      <c r="AF334" s="193"/>
      <c r="AG334" s="194"/>
      <c r="AH334" s="194" t="s">
        <v>1</v>
      </c>
      <c r="AI334" s="194"/>
      <c r="AJ334" s="194"/>
      <c r="AK334" s="193"/>
      <c r="AL334" s="194"/>
      <c r="AM334" s="194" t="s">
        <v>1</v>
      </c>
      <c r="AN334" s="194"/>
      <c r="AO334" s="194"/>
      <c r="AP334" s="194"/>
      <c r="AQ334" s="194"/>
      <c r="AR334" s="194" t="s">
        <v>1</v>
      </c>
      <c r="AS334" s="194"/>
      <c r="AT334" s="194"/>
      <c r="AU334" s="194"/>
      <c r="AV334" s="162"/>
      <c r="AW334" s="162" t="s">
        <v>1</v>
      </c>
      <c r="AX334" s="162"/>
      <c r="AY334" s="162"/>
      <c r="AZ334" s="162"/>
      <c r="BA334" s="163"/>
      <c r="BB334" s="163" t="s">
        <v>1</v>
      </c>
      <c r="BC334" s="163"/>
      <c r="BD334" s="163"/>
      <c r="BE334" s="170"/>
      <c r="BF334" s="163"/>
      <c r="BG334" s="163"/>
      <c r="BH334" s="163" t="s">
        <v>2</v>
      </c>
      <c r="BI334" s="163"/>
      <c r="BJ334" s="171"/>
      <c r="BK334" s="163"/>
      <c r="BL334" s="163" t="s">
        <v>1</v>
      </c>
      <c r="BM334" s="163"/>
      <c r="BN334" s="163"/>
      <c r="BO334" s="172"/>
      <c r="BP334" s="163"/>
      <c r="BQ334" s="163" t="s">
        <v>1</v>
      </c>
      <c r="BR334" s="163"/>
      <c r="BS334" s="163"/>
      <c r="BT334" s="173"/>
      <c r="BU334" s="163"/>
      <c r="BV334" s="163" t="s">
        <v>1</v>
      </c>
      <c r="BW334" s="163"/>
      <c r="BX334" s="163"/>
      <c r="BZ334" s="163"/>
      <c r="CA334" s="163" t="s">
        <v>1</v>
      </c>
      <c r="CB334" s="163"/>
      <c r="CC334" s="163"/>
    </row>
    <row r="335" spans="1:82" s="91" customFormat="1" x14ac:dyDescent="0.2">
      <c r="A335" s="76">
        <f t="shared" si="15"/>
        <v>295</v>
      </c>
      <c r="B335" s="188" t="s">
        <v>38</v>
      </c>
      <c r="C335" s="189" t="s">
        <v>42</v>
      </c>
      <c r="D335" s="190" t="s">
        <v>32</v>
      </c>
      <c r="E335" s="191"/>
      <c r="F335" s="192"/>
      <c r="G335" s="193" t="s">
        <v>365</v>
      </c>
      <c r="H335" s="193" t="s">
        <v>0</v>
      </c>
      <c r="I335" s="193"/>
      <c r="J335" s="193"/>
      <c r="K335" s="193"/>
      <c r="L335" s="193"/>
      <c r="M335" s="193" t="s">
        <v>0</v>
      </c>
      <c r="N335" s="193"/>
      <c r="O335" s="193"/>
      <c r="P335" s="193"/>
      <c r="Q335" s="193"/>
      <c r="R335" s="193" t="s">
        <v>0</v>
      </c>
      <c r="S335" s="193"/>
      <c r="T335" s="193"/>
      <c r="U335" s="193"/>
      <c r="V335" s="193"/>
      <c r="W335" s="193" t="s">
        <v>0</v>
      </c>
      <c r="X335" s="193"/>
      <c r="Y335" s="193"/>
      <c r="Z335" s="193"/>
      <c r="AA335" s="193"/>
      <c r="AB335" s="193" t="s">
        <v>0</v>
      </c>
      <c r="AC335" s="193"/>
      <c r="AD335" s="193"/>
      <c r="AE335" s="193"/>
      <c r="AF335" s="193"/>
      <c r="AG335" s="194" t="s">
        <v>0</v>
      </c>
      <c r="AH335" s="194"/>
      <c r="AI335" s="194"/>
      <c r="AJ335" s="194"/>
      <c r="AK335" s="193"/>
      <c r="AL335" s="194" t="s">
        <v>0</v>
      </c>
      <c r="AM335" s="194"/>
      <c r="AN335" s="194"/>
      <c r="AO335" s="194"/>
      <c r="AP335" s="194"/>
      <c r="AQ335" s="194" t="s">
        <v>0</v>
      </c>
      <c r="AR335" s="194"/>
      <c r="AS335" s="194"/>
      <c r="AT335" s="194"/>
      <c r="AU335" s="194"/>
      <c r="AV335" s="162"/>
      <c r="AW335" s="162" t="s">
        <v>1</v>
      </c>
      <c r="AX335" s="162"/>
      <c r="AY335" s="162"/>
      <c r="AZ335" s="162"/>
      <c r="BA335" s="163"/>
      <c r="BB335" s="163" t="s">
        <v>1</v>
      </c>
      <c r="BC335" s="163"/>
      <c r="BD335" s="163"/>
      <c r="BE335" s="170"/>
      <c r="BF335" s="163"/>
      <c r="BG335" s="163"/>
      <c r="BH335" s="163"/>
      <c r="BI335" s="163" t="s">
        <v>3</v>
      </c>
      <c r="BJ335" s="171"/>
      <c r="BK335" s="163"/>
      <c r="BL335" s="163"/>
      <c r="BM335" s="163"/>
      <c r="BN335" s="163" t="s">
        <v>3</v>
      </c>
      <c r="BO335" s="172"/>
      <c r="BP335" s="163"/>
      <c r="BQ335" s="163"/>
      <c r="BR335" s="163"/>
      <c r="BS335" s="163" t="s">
        <v>3</v>
      </c>
      <c r="BT335" s="173"/>
      <c r="BU335" s="163"/>
      <c r="BV335" s="163" t="s">
        <v>1</v>
      </c>
      <c r="BW335" s="163"/>
      <c r="BX335" s="163"/>
      <c r="BZ335" s="163"/>
      <c r="CA335" s="163"/>
      <c r="CB335" s="163"/>
      <c r="CC335" s="163"/>
    </row>
    <row r="336" spans="1:82" s="91" customFormat="1" x14ac:dyDescent="0.2">
      <c r="A336" s="76">
        <f t="shared" si="15"/>
        <v>296</v>
      </c>
      <c r="B336" s="188" t="s">
        <v>38</v>
      </c>
      <c r="C336" s="189" t="s">
        <v>42</v>
      </c>
      <c r="D336" s="190" t="s">
        <v>34</v>
      </c>
      <c r="E336" s="191"/>
      <c r="F336" s="192"/>
      <c r="G336" s="193" t="s">
        <v>366</v>
      </c>
      <c r="H336" s="193" t="s">
        <v>0</v>
      </c>
      <c r="I336" s="193"/>
      <c r="J336" s="193"/>
      <c r="K336" s="193"/>
      <c r="L336" s="193"/>
      <c r="M336" s="193"/>
      <c r="N336" s="193" t="s">
        <v>1</v>
      </c>
      <c r="O336" s="193"/>
      <c r="P336" s="193"/>
      <c r="Q336" s="193"/>
      <c r="R336" s="193"/>
      <c r="S336" s="193" t="s">
        <v>1</v>
      </c>
      <c r="T336" s="193"/>
      <c r="U336" s="193"/>
      <c r="V336" s="193"/>
      <c r="W336" s="193"/>
      <c r="X336" s="193" t="s">
        <v>1</v>
      </c>
      <c r="Y336" s="193"/>
      <c r="Z336" s="193"/>
      <c r="AA336" s="193"/>
      <c r="AB336" s="193"/>
      <c r="AC336" s="193" t="s">
        <v>1</v>
      </c>
      <c r="AD336" s="193"/>
      <c r="AE336" s="193"/>
      <c r="AF336" s="193"/>
      <c r="AG336" s="194"/>
      <c r="AH336" s="194" t="s">
        <v>1</v>
      </c>
      <c r="AI336" s="194"/>
      <c r="AJ336" s="194"/>
      <c r="AK336" s="193"/>
      <c r="AL336" s="194"/>
      <c r="AM336" s="194" t="s">
        <v>1</v>
      </c>
      <c r="AN336" s="194"/>
      <c r="AO336" s="194"/>
      <c r="AP336" s="194"/>
      <c r="AQ336" s="194"/>
      <c r="AR336" s="194" t="s">
        <v>1</v>
      </c>
      <c r="AS336" s="194"/>
      <c r="AT336" s="194"/>
      <c r="AU336" s="194"/>
      <c r="AV336" s="162"/>
      <c r="AW336" s="162"/>
      <c r="AX336" s="162" t="s">
        <v>2</v>
      </c>
      <c r="AY336" s="162"/>
      <c r="AZ336" s="162"/>
      <c r="BA336" s="163"/>
      <c r="BB336" s="163"/>
      <c r="BC336" s="163" t="s">
        <v>2</v>
      </c>
      <c r="BD336" s="163"/>
      <c r="BE336" s="170"/>
      <c r="BF336" s="163"/>
      <c r="BG336" s="163"/>
      <c r="BH336" s="163" t="s">
        <v>2</v>
      </c>
      <c r="BI336" s="163"/>
      <c r="BJ336" s="171"/>
      <c r="BK336" s="163"/>
      <c r="BL336" s="163"/>
      <c r="BM336" s="163"/>
      <c r="BN336" s="163" t="s">
        <v>3</v>
      </c>
      <c r="BO336" s="172"/>
      <c r="BP336" s="163"/>
      <c r="BQ336" s="163"/>
      <c r="BR336" s="163"/>
      <c r="BS336" s="163" t="s">
        <v>3</v>
      </c>
      <c r="BT336" s="173"/>
      <c r="BU336" s="163"/>
      <c r="BV336" s="163"/>
      <c r="BW336" s="163"/>
      <c r="BX336" s="163" t="s">
        <v>3</v>
      </c>
      <c r="BZ336" s="163"/>
      <c r="CA336" s="163"/>
      <c r="CB336" s="163"/>
      <c r="CC336" s="163"/>
    </row>
    <row r="337" spans="1:82" s="91" customFormat="1" x14ac:dyDescent="0.2">
      <c r="A337" s="76">
        <f t="shared" si="15"/>
        <v>297</v>
      </c>
      <c r="B337" s="188" t="s">
        <v>38</v>
      </c>
      <c r="C337" s="189" t="s">
        <v>42</v>
      </c>
      <c r="D337" s="190" t="s">
        <v>36</v>
      </c>
      <c r="E337" s="191"/>
      <c r="F337" s="192"/>
      <c r="G337" s="193" t="s">
        <v>367</v>
      </c>
      <c r="H337" s="193"/>
      <c r="I337" s="193" t="s">
        <v>1</v>
      </c>
      <c r="J337" s="193"/>
      <c r="K337" s="193"/>
      <c r="L337" s="193"/>
      <c r="M337" s="193"/>
      <c r="N337" s="193" t="s">
        <v>1</v>
      </c>
      <c r="O337" s="193"/>
      <c r="P337" s="193"/>
      <c r="Q337" s="193"/>
      <c r="R337" s="193"/>
      <c r="S337" s="193" t="s">
        <v>1</v>
      </c>
      <c r="T337" s="193"/>
      <c r="U337" s="193"/>
      <c r="V337" s="193"/>
      <c r="W337" s="193"/>
      <c r="X337" s="193" t="s">
        <v>1</v>
      </c>
      <c r="Y337" s="193"/>
      <c r="Z337" s="193"/>
      <c r="AA337" s="193"/>
      <c r="AB337" s="193"/>
      <c r="AC337" s="193" t="s">
        <v>1</v>
      </c>
      <c r="AD337" s="193"/>
      <c r="AE337" s="193"/>
      <c r="AF337" s="193"/>
      <c r="AG337" s="194"/>
      <c r="AH337" s="194" t="s">
        <v>1</v>
      </c>
      <c r="AI337" s="194"/>
      <c r="AJ337" s="194"/>
      <c r="AK337" s="193"/>
      <c r="AL337" s="194"/>
      <c r="AM337" s="194" t="s">
        <v>1</v>
      </c>
      <c r="AN337" s="194"/>
      <c r="AO337" s="194"/>
      <c r="AP337" s="194"/>
      <c r="AQ337" s="194"/>
      <c r="AR337" s="194" t="s">
        <v>1</v>
      </c>
      <c r="AS337" s="194"/>
      <c r="AT337" s="194"/>
      <c r="AU337" s="194"/>
      <c r="AV337" s="162"/>
      <c r="AW337" s="162" t="s">
        <v>1</v>
      </c>
      <c r="AX337" s="162"/>
      <c r="AY337" s="162"/>
      <c r="AZ337" s="162"/>
      <c r="BA337" s="163"/>
      <c r="BB337" s="163" t="s">
        <v>1</v>
      </c>
      <c r="BC337" s="163"/>
      <c r="BD337" s="163"/>
      <c r="BE337" s="170"/>
      <c r="BF337" s="163"/>
      <c r="BG337" s="163"/>
      <c r="BH337" s="163"/>
      <c r="BI337" s="163" t="s">
        <v>3</v>
      </c>
      <c r="BJ337" s="171"/>
      <c r="BK337" s="163"/>
      <c r="BL337" s="163"/>
      <c r="BM337" s="163"/>
      <c r="BN337" s="163" t="s">
        <v>3</v>
      </c>
      <c r="BO337" s="172"/>
      <c r="BP337" s="163"/>
      <c r="BQ337" s="163"/>
      <c r="BR337" s="163"/>
      <c r="BS337" s="163"/>
      <c r="BT337" s="173"/>
      <c r="BU337" s="163"/>
      <c r="BV337" s="163"/>
      <c r="BW337" s="163"/>
      <c r="BX337" s="163"/>
      <c r="BZ337" s="163"/>
      <c r="CA337" s="163"/>
      <c r="CB337" s="163"/>
      <c r="CC337" s="163"/>
    </row>
    <row r="338" spans="1:82" s="91" customFormat="1" ht="15" x14ac:dyDescent="0.2">
      <c r="A338" s="76">
        <f t="shared" si="15"/>
        <v>298</v>
      </c>
      <c r="B338" s="188" t="s">
        <v>38</v>
      </c>
      <c r="C338" s="189" t="s">
        <v>42</v>
      </c>
      <c r="D338" s="190" t="s">
        <v>38</v>
      </c>
      <c r="E338" s="191"/>
      <c r="F338" s="192"/>
      <c r="G338" s="193" t="s">
        <v>368</v>
      </c>
      <c r="H338" s="193" t="s">
        <v>0</v>
      </c>
      <c r="I338" s="193"/>
      <c r="J338" s="193"/>
      <c r="K338" s="193"/>
      <c r="L338" s="193"/>
      <c r="M338" s="193" t="s">
        <v>0</v>
      </c>
      <c r="N338" s="193"/>
      <c r="O338" s="193"/>
      <c r="P338" s="193"/>
      <c r="Q338" s="193"/>
      <c r="R338" s="193" t="s">
        <v>0</v>
      </c>
      <c r="S338" s="193"/>
      <c r="T338" s="193"/>
      <c r="U338" s="193"/>
      <c r="V338" s="193"/>
      <c r="W338" s="193" t="s">
        <v>0</v>
      </c>
      <c r="X338" s="193"/>
      <c r="Y338" s="193"/>
      <c r="Z338" s="193"/>
      <c r="AA338" s="193"/>
      <c r="AB338" s="193" t="s">
        <v>0</v>
      </c>
      <c r="AC338" s="193"/>
      <c r="AD338" s="193"/>
      <c r="AE338" s="193"/>
      <c r="AF338" s="193"/>
      <c r="AG338" s="194" t="s">
        <v>0</v>
      </c>
      <c r="AH338" s="194"/>
      <c r="AI338" s="194"/>
      <c r="AJ338" s="194"/>
      <c r="AK338" s="193"/>
      <c r="AL338" s="194"/>
      <c r="AM338" s="194" t="s">
        <v>1</v>
      </c>
      <c r="AN338" s="194"/>
      <c r="AO338" s="194"/>
      <c r="AP338" s="194"/>
      <c r="AQ338" s="194"/>
      <c r="AR338" s="194" t="s">
        <v>1</v>
      </c>
      <c r="AS338" s="194"/>
      <c r="AT338" s="194"/>
      <c r="AU338" s="194"/>
      <c r="AV338" s="162"/>
      <c r="AW338" s="162" t="s">
        <v>1</v>
      </c>
      <c r="AX338" s="162"/>
      <c r="AY338" s="162"/>
      <c r="AZ338" s="162"/>
      <c r="BA338" s="163"/>
      <c r="BB338" s="163"/>
      <c r="BC338" s="174" t="s">
        <v>2</v>
      </c>
      <c r="BD338" s="163"/>
      <c r="BE338" s="170"/>
      <c r="BF338" s="163"/>
      <c r="BG338" s="163"/>
      <c r="BH338" s="175" t="s">
        <v>2</v>
      </c>
      <c r="BI338" s="163"/>
      <c r="BJ338" s="171"/>
      <c r="BK338" s="163"/>
      <c r="BL338" s="163"/>
      <c r="BM338" s="163"/>
      <c r="BN338" s="163"/>
      <c r="BO338" s="172"/>
      <c r="BP338" s="163"/>
      <c r="BQ338" s="163"/>
      <c r="BR338" s="163"/>
      <c r="BS338" s="163"/>
      <c r="BT338" s="173"/>
      <c r="BU338" s="163"/>
      <c r="BV338" s="163"/>
      <c r="BW338" s="163"/>
      <c r="BX338" s="163"/>
      <c r="BZ338" s="163"/>
      <c r="CA338" s="163"/>
      <c r="CB338" s="163"/>
      <c r="CC338" s="163"/>
    </row>
    <row r="339" spans="1:82" s="59" customFormat="1" x14ac:dyDescent="0.25">
      <c r="B339" s="195"/>
      <c r="C339" s="205"/>
      <c r="D339" s="197"/>
      <c r="E339" s="198"/>
      <c r="F339" s="199"/>
      <c r="G339" s="200"/>
      <c r="H339" s="200"/>
      <c r="I339" s="200"/>
      <c r="J339" s="200"/>
      <c r="K339" s="200"/>
      <c r="L339" s="200"/>
      <c r="M339" s="200"/>
      <c r="N339" s="200"/>
      <c r="O339" s="200"/>
      <c r="P339" s="200"/>
      <c r="Q339" s="200"/>
      <c r="R339" s="200"/>
      <c r="S339" s="200"/>
      <c r="T339" s="200"/>
      <c r="U339" s="200"/>
      <c r="V339" s="200"/>
      <c r="W339" s="200"/>
      <c r="X339" s="200"/>
      <c r="Y339" s="200"/>
      <c r="Z339" s="200"/>
      <c r="AA339" s="200"/>
      <c r="AB339" s="200"/>
      <c r="AC339" s="200"/>
      <c r="AD339" s="200"/>
      <c r="AE339" s="200"/>
      <c r="AF339" s="200"/>
      <c r="AG339" s="197"/>
      <c r="AH339" s="197"/>
      <c r="AI339" s="197"/>
      <c r="AJ339" s="197"/>
      <c r="AK339" s="200"/>
      <c r="AL339" s="197"/>
      <c r="AM339" s="197"/>
      <c r="AN339" s="197"/>
      <c r="AO339" s="197"/>
      <c r="AP339" s="197"/>
      <c r="AQ339" s="197"/>
      <c r="AR339" s="197"/>
      <c r="AS339" s="197"/>
      <c r="AT339" s="197"/>
      <c r="AU339" s="197"/>
      <c r="AV339" s="73"/>
      <c r="AW339" s="73"/>
      <c r="AX339" s="73"/>
      <c r="AY339" s="73"/>
      <c r="AZ339" s="164"/>
      <c r="BA339" s="73"/>
      <c r="BB339" s="73"/>
      <c r="BC339" s="73"/>
      <c r="BD339" s="73"/>
      <c r="BE339" s="164"/>
      <c r="BF339" s="73"/>
      <c r="BG339" s="73"/>
      <c r="BH339" s="73"/>
      <c r="BI339" s="73"/>
      <c r="BJ339" s="165"/>
      <c r="BK339" s="75"/>
      <c r="BL339" s="75"/>
      <c r="BM339" s="75"/>
      <c r="BN339" s="75"/>
      <c r="BO339" s="166"/>
      <c r="BP339" s="75"/>
      <c r="BQ339" s="75"/>
      <c r="BR339" s="75"/>
      <c r="BS339" s="75"/>
      <c r="BT339" s="167"/>
      <c r="BU339" s="75"/>
      <c r="BV339" s="75"/>
      <c r="BW339" s="75"/>
      <c r="BX339" s="75"/>
      <c r="BZ339" s="75"/>
      <c r="CA339" s="75"/>
      <c r="CB339" s="75"/>
      <c r="CC339" s="75"/>
    </row>
    <row r="340" spans="1:82" s="59" customFormat="1" x14ac:dyDescent="0.25">
      <c r="B340" s="195" t="s">
        <v>40</v>
      </c>
      <c r="C340" s="196" t="s">
        <v>44</v>
      </c>
      <c r="D340" s="197"/>
      <c r="E340" s="198"/>
      <c r="F340" s="199" t="s">
        <v>370</v>
      </c>
      <c r="G340" s="200"/>
      <c r="H340" s="201">
        <f>COUNTIF(H341:H355,"WTP")</f>
        <v>15</v>
      </c>
      <c r="I340" s="201">
        <f>COUNTIF(I341:I355,"WDP")</f>
        <v>0</v>
      </c>
      <c r="J340" s="201">
        <f>COUNTIF(J341:J355,"TW")</f>
        <v>0</v>
      </c>
      <c r="K340" s="201">
        <f>COUNTIF(K341:K355,"TMP")</f>
        <v>0</v>
      </c>
      <c r="L340" s="197">
        <f>SUM(H340:K340)</f>
        <v>15</v>
      </c>
      <c r="M340" s="201">
        <f>COUNTIF(M341:M355,"WTP")</f>
        <v>14</v>
      </c>
      <c r="N340" s="201">
        <f>COUNTIF(N341:N355,"WDP")</f>
        <v>1</v>
      </c>
      <c r="O340" s="201">
        <f>COUNTIF(O341:O355,"TW")</f>
        <v>0</v>
      </c>
      <c r="P340" s="201">
        <f>COUNTIF(P341:P355,"TMP")</f>
        <v>0</v>
      </c>
      <c r="Q340" s="197">
        <f>SUM(M340:P340)</f>
        <v>15</v>
      </c>
      <c r="R340" s="201">
        <f>COUNTIF(R341:R355,"WTP")</f>
        <v>14</v>
      </c>
      <c r="S340" s="201">
        <f>COUNTIF(S341:S355,"WDP")</f>
        <v>1</v>
      </c>
      <c r="T340" s="201">
        <f>COUNTIF(T341:T355,"TW")</f>
        <v>0</v>
      </c>
      <c r="U340" s="201">
        <f>COUNTIF(U341:U355,"TMP")</f>
        <v>0</v>
      </c>
      <c r="V340" s="197">
        <f>SUM(R340:U340)</f>
        <v>15</v>
      </c>
      <c r="W340" s="201">
        <f>COUNTIF(W341:W355,"WTP")</f>
        <v>14</v>
      </c>
      <c r="X340" s="201">
        <f>COUNTIF(X341:X355,"WDP")</f>
        <v>1</v>
      </c>
      <c r="Y340" s="201">
        <f>COUNTIF(Y341:Y355,"TW")</f>
        <v>0</v>
      </c>
      <c r="Z340" s="201">
        <f>COUNTIF(Z341:Z355,"TMP")</f>
        <v>0</v>
      </c>
      <c r="AA340" s="197">
        <f>SUM(W340:Z340)</f>
        <v>15</v>
      </c>
      <c r="AB340" s="201">
        <f>COUNTIF(AB341:AB355,"WTP")</f>
        <v>10</v>
      </c>
      <c r="AC340" s="201">
        <f>COUNTIF(AC341:AC355,"WDP")</f>
        <v>4</v>
      </c>
      <c r="AD340" s="201">
        <f>COUNTIF(AD341:AD355,"TW")</f>
        <v>0</v>
      </c>
      <c r="AE340" s="201">
        <f>COUNTIF(AE341:AE355,"TMP")</f>
        <v>1</v>
      </c>
      <c r="AF340" s="197">
        <f>SUM(AB340:AE340)</f>
        <v>15</v>
      </c>
      <c r="AG340" s="201">
        <f>COUNTIF(AG341:AG355,"WTP")</f>
        <v>7</v>
      </c>
      <c r="AH340" s="201">
        <f>COUNTIF(AH341:AH355,"WDP")</f>
        <v>8</v>
      </c>
      <c r="AI340" s="201">
        <f>COUNTIF(AI341:AI355,"TW")</f>
        <v>0</v>
      </c>
      <c r="AJ340" s="201">
        <f>COUNTIF(AJ341:AJ355,"TMP")</f>
        <v>0</v>
      </c>
      <c r="AK340" s="197">
        <f>SUM(AG340:AJ340)</f>
        <v>15</v>
      </c>
      <c r="AL340" s="201">
        <f>COUNTIF(AL341:AL355,"WTP")</f>
        <v>3</v>
      </c>
      <c r="AM340" s="201">
        <f>COUNTIF(AM341:AM355,"WDP")</f>
        <v>8</v>
      </c>
      <c r="AN340" s="201">
        <f>COUNTIF(AN341:AN355,"TW")</f>
        <v>2</v>
      </c>
      <c r="AO340" s="201">
        <f>COUNTIF(AO341:AO355,"TMP")</f>
        <v>2</v>
      </c>
      <c r="AP340" s="197">
        <f>SUM(AL340:AO340)</f>
        <v>15</v>
      </c>
      <c r="AQ340" s="201">
        <f>COUNTIF(AQ341:AQ355,"WTP")</f>
        <v>1</v>
      </c>
      <c r="AR340" s="201">
        <f>COUNTIF(AR341:AR355,"WDP")</f>
        <v>7</v>
      </c>
      <c r="AS340" s="201">
        <f>COUNTIF(AS341:AS355,"TW")</f>
        <v>0</v>
      </c>
      <c r="AT340" s="201">
        <f>COUNTIF(AT341:AT355,"TMP")</f>
        <v>7</v>
      </c>
      <c r="AU340" s="202">
        <f>SUM(AQ340:AT340)</f>
        <v>15</v>
      </c>
      <c r="AV340" s="73">
        <f>COUNTIF(AV341:AV355,"WTP")</f>
        <v>0</v>
      </c>
      <c r="AW340" s="73">
        <f>COUNTIF(AW341:AW355,"WDP")</f>
        <v>11</v>
      </c>
      <c r="AX340" s="73">
        <f>COUNTIF(AX341:AX355,"TW")</f>
        <v>0</v>
      </c>
      <c r="AY340" s="73">
        <f>COUNTIF(AY341:AY355,"TMP")</f>
        <v>4</v>
      </c>
      <c r="AZ340" s="74">
        <f>SUM(AV340:AY340)</f>
        <v>15</v>
      </c>
      <c r="BA340" s="73">
        <f>COUNTIF(BA341:BA355,"WTP")</f>
        <v>0</v>
      </c>
      <c r="BB340" s="73">
        <f>COUNTIF(BB341:BB355,"WDP")</f>
        <v>7</v>
      </c>
      <c r="BC340" s="73">
        <f>COUNTIF(BC341:BC355,"TW")</f>
        <v>4</v>
      </c>
      <c r="BD340" s="73">
        <f>COUNTIF(BD341:BD355,"TMP")</f>
        <v>4</v>
      </c>
      <c r="BE340" s="74">
        <f>SUM(BA340:BD340)</f>
        <v>15</v>
      </c>
      <c r="BF340" s="73">
        <f>COUNTIF(BF341:BF355,"WTP")</f>
        <v>0</v>
      </c>
      <c r="BG340" s="73">
        <f>COUNTIF(BG341:BG355,"WDP")</f>
        <v>2</v>
      </c>
      <c r="BH340" s="73">
        <f>COUNTIF(BH341:BH355,"TW")</f>
        <v>12</v>
      </c>
      <c r="BI340" s="73">
        <f>COUNTIF(BI341:BI355,"TMP")</f>
        <v>1</v>
      </c>
      <c r="BJ340" s="152">
        <f>SUM(BF340:BI340)</f>
        <v>15</v>
      </c>
      <c r="BK340" s="75">
        <f>COUNTIF(BK341:BK355,"WTP")</f>
        <v>0</v>
      </c>
      <c r="BL340" s="75">
        <f>COUNTIF(BL341:BL355,"WDP")</f>
        <v>5</v>
      </c>
      <c r="BM340" s="75">
        <f>COUNTIF(BM341:BM355,"TW")</f>
        <v>8</v>
      </c>
      <c r="BN340" s="75">
        <f>COUNTIF(BN341:BN355,"TMP")</f>
        <v>2</v>
      </c>
      <c r="BO340" s="153">
        <f>SUM(BK340:BN340)</f>
        <v>15</v>
      </c>
      <c r="BP340" s="75">
        <f>COUNTIF(BP341:BP355,"WTP")</f>
        <v>0</v>
      </c>
      <c r="BQ340" s="75">
        <f>COUNTIF(BQ341:BQ355,"WDP")</f>
        <v>5</v>
      </c>
      <c r="BR340" s="75">
        <f>COUNTIF(BR341:BR355,"TW")</f>
        <v>6</v>
      </c>
      <c r="BS340" s="75">
        <f>COUNTIF(BS341:BS355,"TMP")</f>
        <v>4</v>
      </c>
      <c r="BT340" s="154">
        <f>SUM(BP340:BS340)</f>
        <v>15</v>
      </c>
      <c r="BU340" s="75">
        <f>COUNTIF(BU341:BU355,"WTP")</f>
        <v>0</v>
      </c>
      <c r="BV340" s="75">
        <f>COUNTIF(BV341:BV355,"WDP")</f>
        <v>8</v>
      </c>
      <c r="BW340" s="75">
        <f>COUNTIF(BW341:BW355,"TW")</f>
        <v>4</v>
      </c>
      <c r="BX340" s="75">
        <f>COUNTIF(BX341:BX355,"TMP")</f>
        <v>3</v>
      </c>
      <c r="BY340" s="155">
        <f>SUM(BU340:BX340)</f>
        <v>15</v>
      </c>
      <c r="BZ340" s="75">
        <f>COUNTIF(BZ341:BZ355,"WTP")</f>
        <v>0</v>
      </c>
      <c r="CA340" s="75">
        <f>COUNTIF(CA341:CA355,"WDP")</f>
        <v>12</v>
      </c>
      <c r="CB340" s="75">
        <f>COUNTIF(CB341:CB355,"TW")</f>
        <v>0</v>
      </c>
      <c r="CC340" s="75">
        <f>COUNTIF(CC341:CC355,"TMP")</f>
        <v>3</v>
      </c>
      <c r="CD340" s="155">
        <f>SUM(BZ340:CC340)</f>
        <v>15</v>
      </c>
    </row>
    <row r="341" spans="1:82" s="91" customFormat="1" ht="15" x14ac:dyDescent="0.2">
      <c r="A341" s="76">
        <f>A338+1</f>
        <v>299</v>
      </c>
      <c r="B341" s="188" t="s">
        <v>40</v>
      </c>
      <c r="C341" s="189" t="s">
        <v>44</v>
      </c>
      <c r="D341" s="190" t="s">
        <v>8</v>
      </c>
      <c r="E341" s="203"/>
      <c r="F341" s="204"/>
      <c r="G341" s="193" t="s">
        <v>371</v>
      </c>
      <c r="H341" s="193" t="s">
        <v>0</v>
      </c>
      <c r="I341" s="193"/>
      <c r="J341" s="193"/>
      <c r="K341" s="193"/>
      <c r="L341" s="193"/>
      <c r="M341" s="193" t="s">
        <v>0</v>
      </c>
      <c r="N341" s="193"/>
      <c r="O341" s="193"/>
      <c r="P341" s="193"/>
      <c r="Q341" s="193"/>
      <c r="R341" s="193" t="s">
        <v>0</v>
      </c>
      <c r="S341" s="193"/>
      <c r="T341" s="193"/>
      <c r="U341" s="193"/>
      <c r="V341" s="193"/>
      <c r="W341" s="193" t="s">
        <v>0</v>
      </c>
      <c r="X341" s="193"/>
      <c r="Y341" s="193"/>
      <c r="Z341" s="193"/>
      <c r="AA341" s="193"/>
      <c r="AB341" s="193" t="s">
        <v>0</v>
      </c>
      <c r="AC341" s="193"/>
      <c r="AD341" s="193"/>
      <c r="AE341" s="193"/>
      <c r="AF341" s="193"/>
      <c r="AG341" s="194" t="s">
        <v>0</v>
      </c>
      <c r="AH341" s="194"/>
      <c r="AI341" s="194"/>
      <c r="AJ341" s="194"/>
      <c r="AK341" s="193"/>
      <c r="AL341" s="194"/>
      <c r="AM341" s="194" t="s">
        <v>1</v>
      </c>
      <c r="AN341" s="194"/>
      <c r="AO341" s="194"/>
      <c r="AP341" s="194"/>
      <c r="AQ341" s="194"/>
      <c r="AR341" s="194"/>
      <c r="AS341" s="194"/>
      <c r="AT341" s="194" t="s">
        <v>3</v>
      </c>
      <c r="AU341" s="194"/>
      <c r="AV341" s="162"/>
      <c r="AW341" s="162" t="s">
        <v>1</v>
      </c>
      <c r="AX341" s="162"/>
      <c r="AY341" s="162"/>
      <c r="AZ341" s="162"/>
      <c r="BA341" s="163"/>
      <c r="BB341" s="163" t="s">
        <v>1</v>
      </c>
      <c r="BC341" s="174"/>
      <c r="BD341" s="163"/>
      <c r="BE341" s="170"/>
      <c r="BF341" s="163"/>
      <c r="BG341" s="163"/>
      <c r="BH341" s="175" t="s">
        <v>2</v>
      </c>
      <c r="BI341" s="163"/>
      <c r="BJ341" s="171"/>
      <c r="BK341" s="163"/>
      <c r="BL341" s="163" t="s">
        <v>1</v>
      </c>
      <c r="BM341" s="163"/>
      <c r="BN341" s="163"/>
      <c r="BO341" s="172"/>
      <c r="BP341" s="163"/>
      <c r="BQ341" s="163"/>
      <c r="BR341" s="163" t="s">
        <v>2</v>
      </c>
      <c r="BS341" s="163"/>
      <c r="BT341" s="173"/>
      <c r="BU341" s="163"/>
      <c r="BV341" s="163"/>
      <c r="BW341" s="163" t="s">
        <v>2</v>
      </c>
      <c r="BX341" s="163"/>
      <c r="BZ341" s="163"/>
      <c r="CA341" s="163" t="s">
        <v>1</v>
      </c>
      <c r="CB341" s="163"/>
      <c r="CC341" s="163"/>
    </row>
    <row r="342" spans="1:82" s="91" customFormat="1" ht="15" x14ac:dyDescent="0.2">
      <c r="A342" s="76">
        <f>A341+1</f>
        <v>300</v>
      </c>
      <c r="B342" s="188" t="s">
        <v>40</v>
      </c>
      <c r="C342" s="189" t="s">
        <v>44</v>
      </c>
      <c r="D342" s="190" t="s">
        <v>12</v>
      </c>
      <c r="E342" s="191"/>
      <c r="F342" s="192"/>
      <c r="G342" s="193" t="s">
        <v>372</v>
      </c>
      <c r="H342" s="193" t="s">
        <v>0</v>
      </c>
      <c r="I342" s="193"/>
      <c r="J342" s="193"/>
      <c r="K342" s="193"/>
      <c r="L342" s="193"/>
      <c r="M342" s="193" t="s">
        <v>0</v>
      </c>
      <c r="N342" s="193"/>
      <c r="O342" s="193"/>
      <c r="P342" s="193"/>
      <c r="Q342" s="193"/>
      <c r="R342" s="193" t="s">
        <v>0</v>
      </c>
      <c r="S342" s="193"/>
      <c r="T342" s="193"/>
      <c r="U342" s="193"/>
      <c r="V342" s="193"/>
      <c r="W342" s="193"/>
      <c r="X342" s="193" t="s">
        <v>1</v>
      </c>
      <c r="Y342" s="193"/>
      <c r="Z342" s="193"/>
      <c r="AA342" s="193"/>
      <c r="AB342" s="193"/>
      <c r="AC342" s="193"/>
      <c r="AD342" s="193"/>
      <c r="AE342" s="193" t="s">
        <v>3</v>
      </c>
      <c r="AF342" s="193"/>
      <c r="AG342" s="194"/>
      <c r="AH342" s="194" t="s">
        <v>1</v>
      </c>
      <c r="AI342" s="194"/>
      <c r="AJ342" s="194"/>
      <c r="AK342" s="193"/>
      <c r="AL342" s="194"/>
      <c r="AM342" s="194"/>
      <c r="AN342" s="194"/>
      <c r="AO342" s="194" t="s">
        <v>3</v>
      </c>
      <c r="AP342" s="194"/>
      <c r="AQ342" s="194"/>
      <c r="AR342" s="194" t="s">
        <v>1</v>
      </c>
      <c r="AS342" s="194"/>
      <c r="AT342" s="194"/>
      <c r="AU342" s="194"/>
      <c r="AV342" s="162"/>
      <c r="AW342" s="162"/>
      <c r="AX342" s="162"/>
      <c r="AY342" s="162" t="s">
        <v>3</v>
      </c>
      <c r="AZ342" s="162"/>
      <c r="BA342" s="163"/>
      <c r="BB342" s="163"/>
      <c r="BC342" s="174" t="s">
        <v>2</v>
      </c>
      <c r="BD342" s="163"/>
      <c r="BE342" s="170"/>
      <c r="BF342" s="163"/>
      <c r="BG342" s="163"/>
      <c r="BH342" s="175" t="s">
        <v>2</v>
      </c>
      <c r="BI342" s="163"/>
      <c r="BJ342" s="171"/>
      <c r="BK342" s="163"/>
      <c r="BL342" s="163"/>
      <c r="BM342" s="163" t="s">
        <v>2</v>
      </c>
      <c r="BN342" s="163"/>
      <c r="BO342" s="172"/>
      <c r="BP342" s="163"/>
      <c r="BQ342" s="163"/>
      <c r="BR342" s="163"/>
      <c r="BS342" s="163" t="s">
        <v>3</v>
      </c>
      <c r="BT342" s="173"/>
      <c r="BU342" s="163"/>
      <c r="BV342" s="163" t="s">
        <v>1</v>
      </c>
      <c r="BW342" s="163"/>
      <c r="BX342" s="163"/>
      <c r="BZ342" s="163"/>
      <c r="CA342" s="163" t="s">
        <v>1</v>
      </c>
      <c r="CB342" s="163"/>
      <c r="CC342" s="163"/>
    </row>
    <row r="343" spans="1:82" s="91" customFormat="1" x14ac:dyDescent="0.2">
      <c r="A343" s="76">
        <f t="shared" ref="A343:A355" si="16">A342+1</f>
        <v>301</v>
      </c>
      <c r="B343" s="188" t="s">
        <v>40</v>
      </c>
      <c r="C343" s="189" t="s">
        <v>44</v>
      </c>
      <c r="D343" s="190" t="s">
        <v>14</v>
      </c>
      <c r="E343" s="191"/>
      <c r="F343" s="192"/>
      <c r="G343" s="193" t="s">
        <v>373</v>
      </c>
      <c r="H343" s="193" t="s">
        <v>0</v>
      </c>
      <c r="I343" s="193"/>
      <c r="J343" s="193"/>
      <c r="K343" s="193"/>
      <c r="L343" s="193"/>
      <c r="M343" s="193" t="s">
        <v>0</v>
      </c>
      <c r="N343" s="193"/>
      <c r="O343" s="193"/>
      <c r="P343" s="193"/>
      <c r="Q343" s="193"/>
      <c r="R343" s="193" t="s">
        <v>0</v>
      </c>
      <c r="S343" s="193"/>
      <c r="T343" s="193"/>
      <c r="U343" s="193"/>
      <c r="V343" s="193"/>
      <c r="W343" s="193" t="s">
        <v>0</v>
      </c>
      <c r="X343" s="193"/>
      <c r="Y343" s="193"/>
      <c r="Z343" s="193"/>
      <c r="AA343" s="193"/>
      <c r="AB343" s="193" t="s">
        <v>0</v>
      </c>
      <c r="AC343" s="193"/>
      <c r="AD343" s="193"/>
      <c r="AE343" s="193"/>
      <c r="AF343" s="193"/>
      <c r="AG343" s="194" t="s">
        <v>0</v>
      </c>
      <c r="AH343" s="194"/>
      <c r="AI343" s="194"/>
      <c r="AJ343" s="194"/>
      <c r="AK343" s="193"/>
      <c r="AL343" s="194"/>
      <c r="AM343" s="194" t="s">
        <v>1</v>
      </c>
      <c r="AN343" s="194"/>
      <c r="AO343" s="194"/>
      <c r="AP343" s="194"/>
      <c r="AQ343" s="194"/>
      <c r="AR343" s="194"/>
      <c r="AS343" s="194"/>
      <c r="AT343" s="194" t="s">
        <v>3</v>
      </c>
      <c r="AU343" s="194"/>
      <c r="AV343" s="162"/>
      <c r="AW343" s="162" t="s">
        <v>1</v>
      </c>
      <c r="AX343" s="162"/>
      <c r="AY343" s="162"/>
      <c r="AZ343" s="162"/>
      <c r="BA343" s="163"/>
      <c r="BB343" s="163"/>
      <c r="BC343" s="163"/>
      <c r="BD343" s="163" t="s">
        <v>3</v>
      </c>
      <c r="BE343" s="170"/>
      <c r="BF343" s="163"/>
      <c r="BG343" s="163"/>
      <c r="BH343" s="163" t="s">
        <v>2</v>
      </c>
      <c r="BI343" s="163"/>
      <c r="BJ343" s="171"/>
      <c r="BK343" s="163"/>
      <c r="BL343" s="163"/>
      <c r="BM343" s="163" t="s">
        <v>2</v>
      </c>
      <c r="BN343" s="163"/>
      <c r="BO343" s="172"/>
      <c r="BP343" s="163"/>
      <c r="BQ343" s="163"/>
      <c r="BR343" s="163" t="s">
        <v>2</v>
      </c>
      <c r="BS343" s="163"/>
      <c r="BT343" s="173"/>
      <c r="BU343" s="163"/>
      <c r="BV343" s="163" t="s">
        <v>1</v>
      </c>
      <c r="BW343" s="163"/>
      <c r="BX343" s="163"/>
      <c r="BZ343" s="163"/>
      <c r="CA343" s="163" t="s">
        <v>1</v>
      </c>
      <c r="CB343" s="163"/>
      <c r="CC343" s="163"/>
    </row>
    <row r="344" spans="1:82" s="91" customFormat="1" x14ac:dyDescent="0.2">
      <c r="A344" s="76">
        <f t="shared" si="16"/>
        <v>302</v>
      </c>
      <c r="B344" s="188" t="s">
        <v>40</v>
      </c>
      <c r="C344" s="189" t="s">
        <v>44</v>
      </c>
      <c r="D344" s="190" t="s">
        <v>16</v>
      </c>
      <c r="E344" s="191"/>
      <c r="F344" s="192"/>
      <c r="G344" s="193" t="s">
        <v>374</v>
      </c>
      <c r="H344" s="193" t="s">
        <v>0</v>
      </c>
      <c r="I344" s="193"/>
      <c r="J344" s="193"/>
      <c r="K344" s="193"/>
      <c r="L344" s="193"/>
      <c r="M344" s="193" t="s">
        <v>0</v>
      </c>
      <c r="N344" s="193"/>
      <c r="O344" s="193"/>
      <c r="P344" s="193"/>
      <c r="Q344" s="193"/>
      <c r="R344" s="193" t="s">
        <v>0</v>
      </c>
      <c r="S344" s="193"/>
      <c r="T344" s="193"/>
      <c r="U344" s="193"/>
      <c r="V344" s="193"/>
      <c r="W344" s="193" t="s">
        <v>0</v>
      </c>
      <c r="X344" s="193"/>
      <c r="Y344" s="193"/>
      <c r="Z344" s="193"/>
      <c r="AA344" s="193"/>
      <c r="AB344" s="193"/>
      <c r="AC344" s="193" t="s">
        <v>1</v>
      </c>
      <c r="AD344" s="193"/>
      <c r="AE344" s="193"/>
      <c r="AF344" s="193"/>
      <c r="AG344" s="194"/>
      <c r="AH344" s="194" t="s">
        <v>1</v>
      </c>
      <c r="AI344" s="194"/>
      <c r="AJ344" s="194"/>
      <c r="AK344" s="193"/>
      <c r="AL344" s="194"/>
      <c r="AM344" s="194" t="s">
        <v>1</v>
      </c>
      <c r="AN344" s="194"/>
      <c r="AO344" s="194"/>
      <c r="AP344" s="194"/>
      <c r="AQ344" s="194"/>
      <c r="AR344" s="194" t="s">
        <v>1</v>
      </c>
      <c r="AS344" s="194"/>
      <c r="AT344" s="194"/>
      <c r="AU344" s="194"/>
      <c r="AV344" s="162"/>
      <c r="AW344" s="162" t="s">
        <v>1</v>
      </c>
      <c r="AX344" s="162"/>
      <c r="AY344" s="162"/>
      <c r="AZ344" s="162"/>
      <c r="BA344" s="163"/>
      <c r="BB344" s="163" t="s">
        <v>1</v>
      </c>
      <c r="BC344" s="163"/>
      <c r="BD344" s="163"/>
      <c r="BE344" s="170"/>
      <c r="BF344" s="163"/>
      <c r="BG344" s="163" t="s">
        <v>1</v>
      </c>
      <c r="BH344" s="163"/>
      <c r="BI344" s="163"/>
      <c r="BJ344" s="171"/>
      <c r="BK344" s="163"/>
      <c r="BL344" s="163"/>
      <c r="BM344" s="163" t="s">
        <v>2</v>
      </c>
      <c r="BN344" s="163"/>
      <c r="BO344" s="172"/>
      <c r="BP344" s="163"/>
      <c r="BQ344" s="163"/>
      <c r="BR344" s="163" t="s">
        <v>2</v>
      </c>
      <c r="BS344" s="163"/>
      <c r="BT344" s="173"/>
      <c r="BU344" s="163"/>
      <c r="BV344" s="163"/>
      <c r="BW344" s="163"/>
      <c r="BX344" s="163" t="s">
        <v>3</v>
      </c>
      <c r="BZ344" s="163"/>
      <c r="CA344" s="163" t="s">
        <v>1</v>
      </c>
      <c r="CB344" s="163"/>
      <c r="CC344" s="163"/>
    </row>
    <row r="345" spans="1:82" s="91" customFormat="1" x14ac:dyDescent="0.2">
      <c r="A345" s="76">
        <f t="shared" si="16"/>
        <v>303</v>
      </c>
      <c r="B345" s="188" t="s">
        <v>40</v>
      </c>
      <c r="C345" s="189" t="s">
        <v>44</v>
      </c>
      <c r="D345" s="190" t="s">
        <v>18</v>
      </c>
      <c r="E345" s="191"/>
      <c r="F345" s="192"/>
      <c r="G345" s="193" t="s">
        <v>375</v>
      </c>
      <c r="H345" s="193" t="s">
        <v>0</v>
      </c>
      <c r="I345" s="193"/>
      <c r="J345" s="193"/>
      <c r="K345" s="193"/>
      <c r="L345" s="193"/>
      <c r="M345" s="193" t="s">
        <v>0</v>
      </c>
      <c r="N345" s="193"/>
      <c r="O345" s="193"/>
      <c r="P345" s="193"/>
      <c r="Q345" s="193"/>
      <c r="R345" s="193" t="s">
        <v>0</v>
      </c>
      <c r="S345" s="193"/>
      <c r="T345" s="193"/>
      <c r="U345" s="193"/>
      <c r="V345" s="193"/>
      <c r="W345" s="193" t="s">
        <v>0</v>
      </c>
      <c r="X345" s="193"/>
      <c r="Y345" s="193"/>
      <c r="Z345" s="193"/>
      <c r="AA345" s="193"/>
      <c r="AB345" s="193" t="s">
        <v>0</v>
      </c>
      <c r="AC345" s="193"/>
      <c r="AD345" s="193"/>
      <c r="AE345" s="193"/>
      <c r="AF345" s="193"/>
      <c r="AG345" s="194" t="s">
        <v>0</v>
      </c>
      <c r="AH345" s="194"/>
      <c r="AI345" s="194"/>
      <c r="AJ345" s="194"/>
      <c r="AK345" s="193"/>
      <c r="AL345" s="194"/>
      <c r="AM345" s="194" t="s">
        <v>1</v>
      </c>
      <c r="AN345" s="194"/>
      <c r="AO345" s="194"/>
      <c r="AP345" s="194"/>
      <c r="AQ345" s="194"/>
      <c r="AR345" s="194" t="s">
        <v>1</v>
      </c>
      <c r="AS345" s="194"/>
      <c r="AT345" s="194"/>
      <c r="AU345" s="194"/>
      <c r="AV345" s="162"/>
      <c r="AW345" s="162" t="s">
        <v>1</v>
      </c>
      <c r="AX345" s="162"/>
      <c r="AY345" s="162"/>
      <c r="AZ345" s="162"/>
      <c r="BA345" s="163"/>
      <c r="BB345" s="163" t="s">
        <v>1</v>
      </c>
      <c r="BC345" s="163"/>
      <c r="BD345" s="163"/>
      <c r="BE345" s="170"/>
      <c r="BF345" s="163"/>
      <c r="BG345" s="163"/>
      <c r="BH345" s="163" t="s">
        <v>2</v>
      </c>
      <c r="BI345" s="163"/>
      <c r="BJ345" s="171"/>
      <c r="BK345" s="163"/>
      <c r="BL345" s="163" t="s">
        <v>1</v>
      </c>
      <c r="BM345" s="163"/>
      <c r="BN345" s="163"/>
      <c r="BO345" s="172"/>
      <c r="BP345" s="163"/>
      <c r="BQ345" s="163" t="s">
        <v>1</v>
      </c>
      <c r="BR345" s="163"/>
      <c r="BS345" s="163"/>
      <c r="BT345" s="173"/>
      <c r="BU345" s="163"/>
      <c r="BV345" s="163" t="s">
        <v>1</v>
      </c>
      <c r="BW345" s="163"/>
      <c r="BX345" s="163"/>
      <c r="BZ345" s="163"/>
      <c r="CA345" s="163" t="s">
        <v>1</v>
      </c>
      <c r="CB345" s="163"/>
      <c r="CC345" s="163"/>
    </row>
    <row r="346" spans="1:82" s="91" customFormat="1" x14ac:dyDescent="0.2">
      <c r="A346" s="76">
        <f t="shared" si="16"/>
        <v>304</v>
      </c>
      <c r="B346" s="188" t="s">
        <v>40</v>
      </c>
      <c r="C346" s="189" t="s">
        <v>44</v>
      </c>
      <c r="D346" s="190" t="s">
        <v>20</v>
      </c>
      <c r="E346" s="191"/>
      <c r="F346" s="192"/>
      <c r="G346" s="193" t="s">
        <v>376</v>
      </c>
      <c r="H346" s="193" t="s">
        <v>0</v>
      </c>
      <c r="I346" s="193"/>
      <c r="J346" s="193"/>
      <c r="K346" s="193"/>
      <c r="L346" s="193"/>
      <c r="M346" s="193" t="s">
        <v>0</v>
      </c>
      <c r="N346" s="193"/>
      <c r="O346" s="193"/>
      <c r="P346" s="193"/>
      <c r="Q346" s="193"/>
      <c r="R346" s="193" t="s">
        <v>0</v>
      </c>
      <c r="S346" s="193"/>
      <c r="T346" s="193"/>
      <c r="U346" s="193"/>
      <c r="V346" s="193"/>
      <c r="W346" s="193" t="s">
        <v>0</v>
      </c>
      <c r="X346" s="193"/>
      <c r="Y346" s="193"/>
      <c r="Z346" s="193"/>
      <c r="AA346" s="193"/>
      <c r="AB346" s="193" t="s">
        <v>0</v>
      </c>
      <c r="AC346" s="193"/>
      <c r="AD346" s="193"/>
      <c r="AE346" s="193"/>
      <c r="AF346" s="193"/>
      <c r="AG346" s="194" t="s">
        <v>0</v>
      </c>
      <c r="AH346" s="194"/>
      <c r="AI346" s="194"/>
      <c r="AJ346" s="194"/>
      <c r="AK346" s="193"/>
      <c r="AL346" s="194"/>
      <c r="AM346" s="194" t="s">
        <v>1</v>
      </c>
      <c r="AN346" s="194"/>
      <c r="AO346" s="194"/>
      <c r="AP346" s="194"/>
      <c r="AQ346" s="194"/>
      <c r="AR346" s="194"/>
      <c r="AS346" s="194"/>
      <c r="AT346" s="194" t="s">
        <v>3</v>
      </c>
      <c r="AU346" s="194"/>
      <c r="AV346" s="162"/>
      <c r="AW346" s="162" t="s">
        <v>1</v>
      </c>
      <c r="AX346" s="162"/>
      <c r="AY346" s="162"/>
      <c r="AZ346" s="162"/>
      <c r="BA346" s="163"/>
      <c r="BB346" s="163"/>
      <c r="BC346" s="163" t="s">
        <v>2</v>
      </c>
      <c r="BD346" s="163"/>
      <c r="BE346" s="170"/>
      <c r="BF346" s="163"/>
      <c r="BG346" s="163"/>
      <c r="BH346" s="163" t="s">
        <v>2</v>
      </c>
      <c r="BI346" s="163"/>
      <c r="BJ346" s="171"/>
      <c r="BK346" s="163"/>
      <c r="BL346" s="163"/>
      <c r="BM346" s="163" t="s">
        <v>2</v>
      </c>
      <c r="BN346" s="163"/>
      <c r="BO346" s="172"/>
      <c r="BP346" s="163"/>
      <c r="BQ346" s="163"/>
      <c r="BR346" s="163" t="s">
        <v>2</v>
      </c>
      <c r="BS346" s="163"/>
      <c r="BT346" s="173"/>
      <c r="BU346" s="163"/>
      <c r="BV346" s="163"/>
      <c r="BW346" s="163" t="s">
        <v>2</v>
      </c>
      <c r="BX346" s="163"/>
      <c r="BZ346" s="163"/>
      <c r="CA346" s="163" t="s">
        <v>1</v>
      </c>
      <c r="CB346" s="163"/>
      <c r="CC346" s="163"/>
    </row>
    <row r="347" spans="1:82" s="91" customFormat="1" ht="15" x14ac:dyDescent="0.2">
      <c r="A347" s="76">
        <f t="shared" si="16"/>
        <v>305</v>
      </c>
      <c r="B347" s="188" t="s">
        <v>40</v>
      </c>
      <c r="C347" s="189" t="s">
        <v>44</v>
      </c>
      <c r="D347" s="190" t="s">
        <v>22</v>
      </c>
      <c r="E347" s="191"/>
      <c r="F347" s="192"/>
      <c r="G347" s="193" t="s">
        <v>377</v>
      </c>
      <c r="H347" s="193" t="s">
        <v>0</v>
      </c>
      <c r="I347" s="193"/>
      <c r="J347" s="193"/>
      <c r="K347" s="193"/>
      <c r="L347" s="193"/>
      <c r="M347" s="193" t="s">
        <v>0</v>
      </c>
      <c r="N347" s="193"/>
      <c r="O347" s="193"/>
      <c r="P347" s="193"/>
      <c r="Q347" s="193"/>
      <c r="R347" s="193" t="s">
        <v>0</v>
      </c>
      <c r="S347" s="193"/>
      <c r="T347" s="193"/>
      <c r="U347" s="193"/>
      <c r="V347" s="193"/>
      <c r="W347" s="193" t="s">
        <v>0</v>
      </c>
      <c r="X347" s="193"/>
      <c r="Y347" s="193"/>
      <c r="Z347" s="193"/>
      <c r="AA347" s="193"/>
      <c r="AB347" s="193"/>
      <c r="AC347" s="193" t="s">
        <v>1</v>
      </c>
      <c r="AD347" s="193"/>
      <c r="AE347" s="193"/>
      <c r="AF347" s="193"/>
      <c r="AG347" s="194"/>
      <c r="AH347" s="194" t="s">
        <v>1</v>
      </c>
      <c r="AI347" s="194"/>
      <c r="AJ347" s="194"/>
      <c r="AK347" s="193"/>
      <c r="AL347" s="194"/>
      <c r="AM347" s="194"/>
      <c r="AN347" s="194"/>
      <c r="AO347" s="194" t="s">
        <v>3</v>
      </c>
      <c r="AP347" s="194"/>
      <c r="AQ347" s="194"/>
      <c r="AR347" s="194"/>
      <c r="AS347" s="194"/>
      <c r="AT347" s="194" t="s">
        <v>3</v>
      </c>
      <c r="AU347" s="194"/>
      <c r="AV347" s="162"/>
      <c r="AW347" s="162" t="s">
        <v>1</v>
      </c>
      <c r="AX347" s="162"/>
      <c r="AY347" s="162"/>
      <c r="AZ347" s="162"/>
      <c r="BA347" s="163"/>
      <c r="BB347" s="163" t="s">
        <v>1</v>
      </c>
      <c r="BC347" s="174"/>
      <c r="BD347" s="163"/>
      <c r="BE347" s="170"/>
      <c r="BF347" s="163"/>
      <c r="BG347" s="163"/>
      <c r="BH347" s="175" t="s">
        <v>2</v>
      </c>
      <c r="BI347" s="163"/>
      <c r="BJ347" s="171"/>
      <c r="BK347" s="163"/>
      <c r="BL347" s="163" t="s">
        <v>1</v>
      </c>
      <c r="BM347" s="163"/>
      <c r="BN347" s="163"/>
      <c r="BO347" s="172"/>
      <c r="BP347" s="163"/>
      <c r="BQ347" s="163" t="s">
        <v>1</v>
      </c>
      <c r="BR347" s="163"/>
      <c r="BS347" s="163"/>
      <c r="BT347" s="173"/>
      <c r="BU347" s="163"/>
      <c r="BV347" s="163" t="s">
        <v>1</v>
      </c>
      <c r="BW347" s="163"/>
      <c r="BX347" s="163"/>
      <c r="BZ347" s="163"/>
      <c r="CA347" s="163" t="s">
        <v>1</v>
      </c>
      <c r="CB347" s="163"/>
      <c r="CC347" s="163"/>
    </row>
    <row r="348" spans="1:82" s="91" customFormat="1" ht="15" x14ac:dyDescent="0.2">
      <c r="A348" s="76">
        <f t="shared" si="16"/>
        <v>306</v>
      </c>
      <c r="B348" s="188" t="s">
        <v>40</v>
      </c>
      <c r="C348" s="189" t="s">
        <v>44</v>
      </c>
      <c r="D348" s="190" t="s">
        <v>24</v>
      </c>
      <c r="E348" s="191"/>
      <c r="F348" s="192"/>
      <c r="G348" s="193" t="s">
        <v>378</v>
      </c>
      <c r="H348" s="193" t="s">
        <v>0</v>
      </c>
      <c r="I348" s="193"/>
      <c r="J348" s="193"/>
      <c r="K348" s="193"/>
      <c r="L348" s="193"/>
      <c r="M348" s="193" t="s">
        <v>0</v>
      </c>
      <c r="N348" s="193"/>
      <c r="O348" s="193"/>
      <c r="P348" s="193"/>
      <c r="Q348" s="193"/>
      <c r="R348" s="193" t="s">
        <v>0</v>
      </c>
      <c r="S348" s="193"/>
      <c r="T348" s="193"/>
      <c r="U348" s="193"/>
      <c r="V348" s="193"/>
      <c r="W348" s="193" t="s">
        <v>0</v>
      </c>
      <c r="X348" s="193"/>
      <c r="Y348" s="193"/>
      <c r="Z348" s="193"/>
      <c r="AA348" s="193"/>
      <c r="AB348" s="193"/>
      <c r="AC348" s="193" t="s">
        <v>1</v>
      </c>
      <c r="AD348" s="193"/>
      <c r="AE348" s="193"/>
      <c r="AF348" s="193"/>
      <c r="AG348" s="194"/>
      <c r="AH348" s="194" t="s">
        <v>1</v>
      </c>
      <c r="AI348" s="194"/>
      <c r="AJ348" s="194"/>
      <c r="AK348" s="193"/>
      <c r="AL348" s="194"/>
      <c r="AM348" s="194"/>
      <c r="AN348" s="194" t="s">
        <v>2</v>
      </c>
      <c r="AO348" s="194"/>
      <c r="AP348" s="194"/>
      <c r="AQ348" s="194"/>
      <c r="AR348" s="194"/>
      <c r="AS348" s="194"/>
      <c r="AT348" s="194" t="s">
        <v>3</v>
      </c>
      <c r="AU348" s="194"/>
      <c r="AV348" s="162"/>
      <c r="AW348" s="162" t="s">
        <v>1</v>
      </c>
      <c r="AX348" s="162"/>
      <c r="AY348" s="162"/>
      <c r="AZ348" s="162"/>
      <c r="BA348" s="163"/>
      <c r="BB348" s="163"/>
      <c r="BC348" s="174"/>
      <c r="BD348" s="163" t="s">
        <v>3</v>
      </c>
      <c r="BE348" s="170"/>
      <c r="BF348" s="163"/>
      <c r="BG348" s="163"/>
      <c r="BH348" s="175" t="s">
        <v>2</v>
      </c>
      <c r="BI348" s="163"/>
      <c r="BJ348" s="171"/>
      <c r="BK348" s="163"/>
      <c r="BL348" s="163"/>
      <c r="BM348" s="163"/>
      <c r="BN348" s="163" t="s">
        <v>3</v>
      </c>
      <c r="BO348" s="172"/>
      <c r="BP348" s="163"/>
      <c r="BQ348" s="163"/>
      <c r="BR348" s="163"/>
      <c r="BS348" s="163" t="s">
        <v>3</v>
      </c>
      <c r="BT348" s="173"/>
      <c r="BU348" s="163"/>
      <c r="BV348" s="163"/>
      <c r="BW348" s="163" t="s">
        <v>2</v>
      </c>
      <c r="BX348" s="163"/>
      <c r="BZ348" s="163"/>
      <c r="CA348" s="163"/>
      <c r="CB348" s="163"/>
      <c r="CC348" s="163" t="s">
        <v>3</v>
      </c>
    </row>
    <row r="349" spans="1:82" s="91" customFormat="1" x14ac:dyDescent="0.2">
      <c r="A349" s="76">
        <f t="shared" si="16"/>
        <v>307</v>
      </c>
      <c r="B349" s="188" t="s">
        <v>40</v>
      </c>
      <c r="C349" s="189" t="s">
        <v>44</v>
      </c>
      <c r="D349" s="190" t="s">
        <v>26</v>
      </c>
      <c r="E349" s="191"/>
      <c r="F349" s="192"/>
      <c r="G349" s="193" t="s">
        <v>379</v>
      </c>
      <c r="H349" s="193" t="s">
        <v>0</v>
      </c>
      <c r="I349" s="193"/>
      <c r="J349" s="193"/>
      <c r="K349" s="193"/>
      <c r="L349" s="193"/>
      <c r="M349" s="193" t="s">
        <v>0</v>
      </c>
      <c r="N349" s="193"/>
      <c r="O349" s="193"/>
      <c r="P349" s="193"/>
      <c r="Q349" s="193"/>
      <c r="R349" s="193" t="s">
        <v>0</v>
      </c>
      <c r="S349" s="193"/>
      <c r="T349" s="193"/>
      <c r="U349" s="193"/>
      <c r="V349" s="193"/>
      <c r="W349" s="193" t="s">
        <v>0</v>
      </c>
      <c r="X349" s="193"/>
      <c r="Y349" s="193"/>
      <c r="Z349" s="193"/>
      <c r="AA349" s="193"/>
      <c r="AB349" s="193" t="s">
        <v>0</v>
      </c>
      <c r="AC349" s="193"/>
      <c r="AD349" s="193"/>
      <c r="AE349" s="193"/>
      <c r="AF349" s="193"/>
      <c r="AG349" s="194"/>
      <c r="AH349" s="194" t="s">
        <v>1</v>
      </c>
      <c r="AI349" s="194"/>
      <c r="AJ349" s="194"/>
      <c r="AK349" s="193"/>
      <c r="AL349" s="194"/>
      <c r="AM349" s="194" t="s">
        <v>1</v>
      </c>
      <c r="AN349" s="194"/>
      <c r="AO349" s="194"/>
      <c r="AP349" s="194"/>
      <c r="AQ349" s="194"/>
      <c r="AR349" s="194" t="s">
        <v>1</v>
      </c>
      <c r="AS349" s="194"/>
      <c r="AT349" s="194"/>
      <c r="AU349" s="194"/>
      <c r="AV349" s="162"/>
      <c r="AW349" s="162" t="s">
        <v>1</v>
      </c>
      <c r="AX349" s="162"/>
      <c r="AY349" s="162"/>
      <c r="AZ349" s="162"/>
      <c r="BA349" s="163"/>
      <c r="BB349" s="163"/>
      <c r="BC349" s="163" t="s">
        <v>2</v>
      </c>
      <c r="BD349" s="163"/>
      <c r="BE349" s="170"/>
      <c r="BF349" s="163"/>
      <c r="BG349" s="163"/>
      <c r="BH349" s="163" t="s">
        <v>2</v>
      </c>
      <c r="BI349" s="163"/>
      <c r="BJ349" s="171"/>
      <c r="BK349" s="163"/>
      <c r="BL349" s="163"/>
      <c r="BM349" s="163" t="s">
        <v>2</v>
      </c>
      <c r="BN349" s="163"/>
      <c r="BO349" s="172"/>
      <c r="BP349" s="163"/>
      <c r="BQ349" s="163"/>
      <c r="BR349" s="163"/>
      <c r="BS349" s="163" t="s">
        <v>3</v>
      </c>
      <c r="BT349" s="173"/>
      <c r="BU349" s="163"/>
      <c r="BV349" s="163"/>
      <c r="BW349" s="163"/>
      <c r="BX349" s="163" t="s">
        <v>3</v>
      </c>
      <c r="BZ349" s="163"/>
      <c r="CA349" s="163" t="s">
        <v>1</v>
      </c>
      <c r="CB349" s="163"/>
      <c r="CC349" s="163"/>
    </row>
    <row r="350" spans="1:82" s="91" customFormat="1" x14ac:dyDescent="0.2">
      <c r="A350" s="76">
        <f t="shared" si="16"/>
        <v>308</v>
      </c>
      <c r="B350" s="188" t="s">
        <v>40</v>
      </c>
      <c r="C350" s="189" t="s">
        <v>44</v>
      </c>
      <c r="D350" s="190" t="s">
        <v>28</v>
      </c>
      <c r="E350" s="191"/>
      <c r="F350" s="192"/>
      <c r="G350" s="193" t="s">
        <v>380</v>
      </c>
      <c r="H350" s="193" t="s">
        <v>0</v>
      </c>
      <c r="I350" s="193"/>
      <c r="J350" s="193"/>
      <c r="K350" s="193"/>
      <c r="L350" s="193"/>
      <c r="M350" s="193" t="s">
        <v>0</v>
      </c>
      <c r="N350" s="193"/>
      <c r="O350" s="193"/>
      <c r="P350" s="193"/>
      <c r="Q350" s="193"/>
      <c r="R350" s="193" t="s">
        <v>0</v>
      </c>
      <c r="S350" s="193"/>
      <c r="T350" s="193"/>
      <c r="U350" s="193"/>
      <c r="V350" s="193"/>
      <c r="W350" s="193" t="s">
        <v>0</v>
      </c>
      <c r="X350" s="193"/>
      <c r="Y350" s="193"/>
      <c r="Z350" s="193"/>
      <c r="AA350" s="193"/>
      <c r="AB350" s="193" t="s">
        <v>0</v>
      </c>
      <c r="AC350" s="193"/>
      <c r="AD350" s="193"/>
      <c r="AE350" s="193"/>
      <c r="AF350" s="193"/>
      <c r="AG350" s="194"/>
      <c r="AH350" s="194" t="s">
        <v>1</v>
      </c>
      <c r="AI350" s="194"/>
      <c r="AJ350" s="194"/>
      <c r="AK350" s="193"/>
      <c r="AL350" s="194"/>
      <c r="AM350" s="194"/>
      <c r="AN350" s="194" t="s">
        <v>2</v>
      </c>
      <c r="AO350" s="194"/>
      <c r="AP350" s="194"/>
      <c r="AQ350" s="194"/>
      <c r="AR350" s="194"/>
      <c r="AS350" s="194"/>
      <c r="AT350" s="194" t="s">
        <v>3</v>
      </c>
      <c r="AU350" s="194"/>
      <c r="AV350" s="162"/>
      <c r="AW350" s="162"/>
      <c r="AX350" s="162"/>
      <c r="AY350" s="162" t="s">
        <v>3</v>
      </c>
      <c r="AZ350" s="162"/>
      <c r="BA350" s="163"/>
      <c r="BB350" s="163"/>
      <c r="BC350" s="163" t="s">
        <v>2</v>
      </c>
      <c r="BD350" s="163"/>
      <c r="BE350" s="170"/>
      <c r="BF350" s="163"/>
      <c r="BG350" s="163"/>
      <c r="BH350" s="163" t="s">
        <v>2</v>
      </c>
      <c r="BI350" s="163"/>
      <c r="BJ350" s="171"/>
      <c r="BK350" s="163"/>
      <c r="BL350" s="163"/>
      <c r="BM350" s="163" t="s">
        <v>2</v>
      </c>
      <c r="BN350" s="163"/>
      <c r="BO350" s="172"/>
      <c r="BP350" s="163"/>
      <c r="BQ350" s="163" t="s">
        <v>1</v>
      </c>
      <c r="BR350" s="163"/>
      <c r="BS350" s="163"/>
      <c r="BT350" s="173"/>
      <c r="BU350" s="163"/>
      <c r="BV350" s="163" t="s">
        <v>1</v>
      </c>
      <c r="BW350" s="163"/>
      <c r="BX350" s="163"/>
      <c r="BZ350" s="163"/>
      <c r="CA350" s="163" t="s">
        <v>1</v>
      </c>
      <c r="CB350" s="163"/>
      <c r="CC350" s="163"/>
    </row>
    <row r="351" spans="1:82" s="91" customFormat="1" ht="15" x14ac:dyDescent="0.2">
      <c r="A351" s="76">
        <f t="shared" si="16"/>
        <v>309</v>
      </c>
      <c r="B351" s="188" t="s">
        <v>40</v>
      </c>
      <c r="C351" s="189" t="s">
        <v>44</v>
      </c>
      <c r="D351" s="190" t="s">
        <v>30</v>
      </c>
      <c r="E351" s="191"/>
      <c r="F351" s="192"/>
      <c r="G351" s="193" t="s">
        <v>381</v>
      </c>
      <c r="H351" s="193" t="s">
        <v>0</v>
      </c>
      <c r="I351" s="193"/>
      <c r="J351" s="193"/>
      <c r="K351" s="193"/>
      <c r="L351" s="193"/>
      <c r="M351" s="193" t="s">
        <v>0</v>
      </c>
      <c r="N351" s="193"/>
      <c r="O351" s="193"/>
      <c r="P351" s="193"/>
      <c r="Q351" s="193"/>
      <c r="R351" s="193" t="s">
        <v>0</v>
      </c>
      <c r="S351" s="193"/>
      <c r="T351" s="193"/>
      <c r="U351" s="193"/>
      <c r="V351" s="193"/>
      <c r="W351" s="193" t="s">
        <v>0</v>
      </c>
      <c r="X351" s="193"/>
      <c r="Y351" s="193"/>
      <c r="Z351" s="193"/>
      <c r="AA351" s="193"/>
      <c r="AB351" s="193"/>
      <c r="AC351" s="193" t="s">
        <v>1</v>
      </c>
      <c r="AD351" s="193"/>
      <c r="AE351" s="193"/>
      <c r="AF351" s="193"/>
      <c r="AG351" s="194"/>
      <c r="AH351" s="194" t="s">
        <v>1</v>
      </c>
      <c r="AI351" s="194"/>
      <c r="AJ351" s="194"/>
      <c r="AK351" s="193"/>
      <c r="AL351" s="194"/>
      <c r="AM351" s="194" t="s">
        <v>1</v>
      </c>
      <c r="AN351" s="194"/>
      <c r="AO351" s="194"/>
      <c r="AP351" s="194"/>
      <c r="AQ351" s="194" t="s">
        <v>0</v>
      </c>
      <c r="AR351" s="194"/>
      <c r="AS351" s="194"/>
      <c r="AT351" s="194"/>
      <c r="AU351" s="194"/>
      <c r="AV351" s="162"/>
      <c r="AW351" s="162" t="s">
        <v>1</v>
      </c>
      <c r="AX351" s="162"/>
      <c r="AY351" s="162"/>
      <c r="AZ351" s="162"/>
      <c r="BA351" s="163"/>
      <c r="BB351" s="163" t="s">
        <v>1</v>
      </c>
      <c r="BC351" s="174"/>
      <c r="BD351" s="163"/>
      <c r="BE351" s="170"/>
      <c r="BF351" s="163"/>
      <c r="BG351" s="163"/>
      <c r="BH351" s="175" t="s">
        <v>2</v>
      </c>
      <c r="BI351" s="163"/>
      <c r="BJ351" s="171"/>
      <c r="BK351" s="163"/>
      <c r="BL351" s="163"/>
      <c r="BM351" s="163" t="s">
        <v>2</v>
      </c>
      <c r="BN351" s="163"/>
      <c r="BO351" s="172"/>
      <c r="BP351" s="163"/>
      <c r="BQ351" s="163" t="s">
        <v>1</v>
      </c>
      <c r="BR351" s="163"/>
      <c r="BS351" s="163"/>
      <c r="BT351" s="173"/>
      <c r="BU351" s="163"/>
      <c r="BV351" s="163" t="s">
        <v>1</v>
      </c>
      <c r="BW351" s="163"/>
      <c r="BX351" s="163"/>
      <c r="BZ351" s="163"/>
      <c r="CA351" s="163" t="s">
        <v>1</v>
      </c>
      <c r="CB351" s="163"/>
      <c r="CC351" s="163"/>
    </row>
    <row r="352" spans="1:82" s="91" customFormat="1" x14ac:dyDescent="0.2">
      <c r="A352" s="76">
        <f t="shared" si="16"/>
        <v>310</v>
      </c>
      <c r="B352" s="188" t="s">
        <v>40</v>
      </c>
      <c r="C352" s="189" t="s">
        <v>44</v>
      </c>
      <c r="D352" s="190" t="s">
        <v>32</v>
      </c>
      <c r="E352" s="191"/>
      <c r="F352" s="192"/>
      <c r="G352" s="193" t="s">
        <v>382</v>
      </c>
      <c r="H352" s="193" t="s">
        <v>0</v>
      </c>
      <c r="I352" s="193"/>
      <c r="J352" s="193"/>
      <c r="K352" s="193"/>
      <c r="L352" s="193"/>
      <c r="M352" s="193" t="s">
        <v>0</v>
      </c>
      <c r="N352" s="193"/>
      <c r="O352" s="193"/>
      <c r="P352" s="193"/>
      <c r="Q352" s="193"/>
      <c r="R352" s="193" t="s">
        <v>0</v>
      </c>
      <c r="S352" s="193"/>
      <c r="T352" s="193"/>
      <c r="U352" s="193"/>
      <c r="V352" s="193"/>
      <c r="W352" s="193" t="s">
        <v>0</v>
      </c>
      <c r="X352" s="193"/>
      <c r="Y352" s="193"/>
      <c r="Z352" s="193"/>
      <c r="AA352" s="193"/>
      <c r="AB352" s="193" t="s">
        <v>0</v>
      </c>
      <c r="AC352" s="193"/>
      <c r="AD352" s="193"/>
      <c r="AE352" s="193"/>
      <c r="AF352" s="193"/>
      <c r="AG352" s="194" t="s">
        <v>0</v>
      </c>
      <c r="AH352" s="194"/>
      <c r="AI352" s="194"/>
      <c r="AJ352" s="194"/>
      <c r="AK352" s="193"/>
      <c r="AL352" s="194" t="s">
        <v>0</v>
      </c>
      <c r="AM352" s="194"/>
      <c r="AN352" s="194"/>
      <c r="AO352" s="194"/>
      <c r="AP352" s="194"/>
      <c r="AQ352" s="194"/>
      <c r="AR352" s="194" t="s">
        <v>1</v>
      </c>
      <c r="AS352" s="194"/>
      <c r="AT352" s="194"/>
      <c r="AU352" s="194"/>
      <c r="AV352" s="162"/>
      <c r="AW352" s="162" t="s">
        <v>1</v>
      </c>
      <c r="AX352" s="162"/>
      <c r="AY352" s="162"/>
      <c r="AZ352" s="162"/>
      <c r="BA352" s="163"/>
      <c r="BB352" s="163" t="s">
        <v>1</v>
      </c>
      <c r="BC352" s="163"/>
      <c r="BD352" s="163"/>
      <c r="BE352" s="170"/>
      <c r="BF352" s="163"/>
      <c r="BG352" s="163"/>
      <c r="BH352" s="163" t="s">
        <v>2</v>
      </c>
      <c r="BI352" s="163"/>
      <c r="BJ352" s="171"/>
      <c r="BK352" s="163"/>
      <c r="BL352" s="163"/>
      <c r="BM352" s="163" t="s">
        <v>2</v>
      </c>
      <c r="BN352" s="163"/>
      <c r="BO352" s="172"/>
      <c r="BP352" s="163"/>
      <c r="BQ352" s="163"/>
      <c r="BR352" s="163" t="s">
        <v>2</v>
      </c>
      <c r="BS352" s="163"/>
      <c r="BT352" s="173"/>
      <c r="BU352" s="163"/>
      <c r="BV352" s="163" t="s">
        <v>1</v>
      </c>
      <c r="BW352" s="163"/>
      <c r="BX352" s="163"/>
      <c r="BZ352" s="163"/>
      <c r="CA352" s="163" t="s">
        <v>1</v>
      </c>
      <c r="CB352" s="163"/>
      <c r="CC352" s="163"/>
    </row>
    <row r="353" spans="1:82" s="91" customFormat="1" x14ac:dyDescent="0.2">
      <c r="A353" s="76">
        <f t="shared" si="16"/>
        <v>311</v>
      </c>
      <c r="B353" s="188" t="s">
        <v>40</v>
      </c>
      <c r="C353" s="189" t="s">
        <v>44</v>
      </c>
      <c r="D353" s="190" t="s">
        <v>34</v>
      </c>
      <c r="E353" s="191"/>
      <c r="F353" s="192"/>
      <c r="G353" s="193" t="s">
        <v>383</v>
      </c>
      <c r="H353" s="193" t="s">
        <v>0</v>
      </c>
      <c r="I353" s="193"/>
      <c r="J353" s="193"/>
      <c r="K353" s="193"/>
      <c r="L353" s="193"/>
      <c r="M353" s="193" t="s">
        <v>0</v>
      </c>
      <c r="N353" s="193"/>
      <c r="O353" s="193"/>
      <c r="P353" s="193"/>
      <c r="Q353" s="193"/>
      <c r="R353" s="193" t="s">
        <v>0</v>
      </c>
      <c r="S353" s="193"/>
      <c r="T353" s="193"/>
      <c r="U353" s="193"/>
      <c r="V353" s="193"/>
      <c r="W353" s="193" t="s">
        <v>0</v>
      </c>
      <c r="X353" s="193"/>
      <c r="Y353" s="193"/>
      <c r="Z353" s="193"/>
      <c r="AA353" s="193"/>
      <c r="AB353" s="193" t="s">
        <v>0</v>
      </c>
      <c r="AC353" s="193"/>
      <c r="AD353" s="193"/>
      <c r="AE353" s="193"/>
      <c r="AF353" s="193"/>
      <c r="AG353" s="194" t="s">
        <v>0</v>
      </c>
      <c r="AH353" s="194"/>
      <c r="AI353" s="194"/>
      <c r="AJ353" s="194"/>
      <c r="AK353" s="193"/>
      <c r="AL353" s="194" t="s">
        <v>0</v>
      </c>
      <c r="AM353" s="194"/>
      <c r="AN353" s="194"/>
      <c r="AO353" s="194"/>
      <c r="AP353" s="194"/>
      <c r="AQ353" s="194"/>
      <c r="AR353" s="194" t="s">
        <v>1</v>
      </c>
      <c r="AS353" s="194"/>
      <c r="AT353" s="194"/>
      <c r="AU353" s="194"/>
      <c r="AV353" s="162"/>
      <c r="AW353" s="162" t="s">
        <v>1</v>
      </c>
      <c r="AX353" s="162"/>
      <c r="AY353" s="162"/>
      <c r="AZ353" s="162"/>
      <c r="BA353" s="163"/>
      <c r="BB353" s="163" t="s">
        <v>1</v>
      </c>
      <c r="BC353" s="163"/>
      <c r="BD353" s="163"/>
      <c r="BE353" s="170"/>
      <c r="BF353" s="163"/>
      <c r="BG353" s="163"/>
      <c r="BH353" s="163" t="s">
        <v>2</v>
      </c>
      <c r="BI353" s="163"/>
      <c r="BJ353" s="171"/>
      <c r="BK353" s="163"/>
      <c r="BL353" s="163" t="s">
        <v>1</v>
      </c>
      <c r="BM353" s="163"/>
      <c r="BN353" s="163"/>
      <c r="BO353" s="172"/>
      <c r="BP353" s="163"/>
      <c r="BQ353" s="163" t="s">
        <v>1</v>
      </c>
      <c r="BR353" s="163"/>
      <c r="BS353" s="163"/>
      <c r="BT353" s="173"/>
      <c r="BU353" s="163"/>
      <c r="BV353" s="163" t="s">
        <v>1</v>
      </c>
      <c r="BW353" s="163"/>
      <c r="BX353" s="163"/>
      <c r="BZ353" s="163"/>
      <c r="CA353" s="163" t="s">
        <v>1</v>
      </c>
      <c r="CB353" s="163"/>
      <c r="CC353" s="163"/>
    </row>
    <row r="354" spans="1:82" s="91" customFormat="1" x14ac:dyDescent="0.2">
      <c r="A354" s="76">
        <f t="shared" si="16"/>
        <v>312</v>
      </c>
      <c r="B354" s="188" t="s">
        <v>40</v>
      </c>
      <c r="C354" s="189" t="s">
        <v>44</v>
      </c>
      <c r="D354" s="190" t="s">
        <v>36</v>
      </c>
      <c r="E354" s="191"/>
      <c r="F354" s="192"/>
      <c r="G354" s="193" t="s">
        <v>384</v>
      </c>
      <c r="H354" s="193" t="s">
        <v>0</v>
      </c>
      <c r="I354" s="193"/>
      <c r="J354" s="193"/>
      <c r="K354" s="193"/>
      <c r="L354" s="193"/>
      <c r="M354" s="193" t="s">
        <v>0</v>
      </c>
      <c r="N354" s="193"/>
      <c r="O354" s="193"/>
      <c r="P354" s="193"/>
      <c r="Q354" s="193"/>
      <c r="R354" s="193"/>
      <c r="S354" s="193" t="s">
        <v>1</v>
      </c>
      <c r="T354" s="193"/>
      <c r="U354" s="193"/>
      <c r="V354" s="193"/>
      <c r="W354" s="193" t="s">
        <v>0</v>
      </c>
      <c r="X354" s="193"/>
      <c r="Y354" s="193"/>
      <c r="Z354" s="193"/>
      <c r="AA354" s="193"/>
      <c r="AB354" s="193" t="s">
        <v>0</v>
      </c>
      <c r="AC354" s="193"/>
      <c r="AD354" s="193"/>
      <c r="AE354" s="193"/>
      <c r="AF354" s="193"/>
      <c r="AG354" s="194" t="s">
        <v>0</v>
      </c>
      <c r="AH354" s="194"/>
      <c r="AI354" s="194"/>
      <c r="AJ354" s="194"/>
      <c r="AK354" s="193"/>
      <c r="AL354" s="194" t="s">
        <v>0</v>
      </c>
      <c r="AM354" s="194"/>
      <c r="AN354" s="194"/>
      <c r="AO354" s="194"/>
      <c r="AP354" s="194"/>
      <c r="AQ354" s="194"/>
      <c r="AR354" s="194" t="s">
        <v>1</v>
      </c>
      <c r="AS354" s="194"/>
      <c r="AT354" s="194"/>
      <c r="AU354" s="194"/>
      <c r="AV354" s="162"/>
      <c r="AW354" s="162"/>
      <c r="AX354" s="162"/>
      <c r="AY354" s="162" t="s">
        <v>3</v>
      </c>
      <c r="AZ354" s="162"/>
      <c r="BA354" s="163"/>
      <c r="BB354" s="163"/>
      <c r="BC354" s="163"/>
      <c r="BD354" s="163" t="s">
        <v>3</v>
      </c>
      <c r="BE354" s="170"/>
      <c r="BF354" s="163"/>
      <c r="BG354" s="163" t="s">
        <v>1</v>
      </c>
      <c r="BH354" s="163"/>
      <c r="BI354" s="163"/>
      <c r="BJ354" s="171"/>
      <c r="BK354" s="163"/>
      <c r="BL354" s="163" t="s">
        <v>1</v>
      </c>
      <c r="BM354" s="163"/>
      <c r="BN354" s="163"/>
      <c r="BO354" s="172"/>
      <c r="BP354" s="163"/>
      <c r="BQ354" s="163"/>
      <c r="BR354" s="163" t="s">
        <v>2</v>
      </c>
      <c r="BS354" s="163"/>
      <c r="BT354" s="173"/>
      <c r="BU354" s="163"/>
      <c r="BV354" s="163"/>
      <c r="BW354" s="163" t="s">
        <v>2</v>
      </c>
      <c r="BX354" s="163"/>
      <c r="BZ354" s="163"/>
      <c r="CA354" s="163"/>
      <c r="CB354" s="163"/>
      <c r="CC354" s="163" t="s">
        <v>3</v>
      </c>
    </row>
    <row r="355" spans="1:82" s="91" customFormat="1" x14ac:dyDescent="0.2">
      <c r="A355" s="76">
        <f t="shared" si="16"/>
        <v>313</v>
      </c>
      <c r="B355" s="188" t="s">
        <v>40</v>
      </c>
      <c r="C355" s="189" t="s">
        <v>44</v>
      </c>
      <c r="D355" s="190" t="s">
        <v>38</v>
      </c>
      <c r="E355" s="191"/>
      <c r="F355" s="192"/>
      <c r="G355" s="193" t="s">
        <v>385</v>
      </c>
      <c r="H355" s="193" t="s">
        <v>0</v>
      </c>
      <c r="I355" s="193"/>
      <c r="J355" s="193"/>
      <c r="K355" s="193"/>
      <c r="L355" s="193"/>
      <c r="M355" s="193"/>
      <c r="N355" s="193" t="s">
        <v>1</v>
      </c>
      <c r="O355" s="193"/>
      <c r="P355" s="193"/>
      <c r="Q355" s="193"/>
      <c r="R355" s="193" t="s">
        <v>0</v>
      </c>
      <c r="S355" s="193"/>
      <c r="T355" s="193"/>
      <c r="U355" s="193"/>
      <c r="V355" s="193"/>
      <c r="W355" s="193" t="s">
        <v>0</v>
      </c>
      <c r="X355" s="193"/>
      <c r="Y355" s="193"/>
      <c r="Z355" s="193"/>
      <c r="AA355" s="193"/>
      <c r="AB355" s="193" t="s">
        <v>0</v>
      </c>
      <c r="AC355" s="193"/>
      <c r="AD355" s="193"/>
      <c r="AE355" s="193"/>
      <c r="AF355" s="193"/>
      <c r="AG355" s="194"/>
      <c r="AH355" s="194" t="s">
        <v>1</v>
      </c>
      <c r="AI355" s="194"/>
      <c r="AJ355" s="194"/>
      <c r="AK355" s="193"/>
      <c r="AL355" s="194"/>
      <c r="AM355" s="194" t="s">
        <v>1</v>
      </c>
      <c r="AN355" s="194"/>
      <c r="AO355" s="194"/>
      <c r="AP355" s="194"/>
      <c r="AQ355" s="194"/>
      <c r="AR355" s="194"/>
      <c r="AS355" s="194"/>
      <c r="AT355" s="194" t="s">
        <v>3</v>
      </c>
      <c r="AU355" s="194"/>
      <c r="AV355" s="162"/>
      <c r="AW355" s="162"/>
      <c r="AX355" s="162"/>
      <c r="AY355" s="162" t="s">
        <v>3</v>
      </c>
      <c r="AZ355" s="162"/>
      <c r="BA355" s="163"/>
      <c r="BB355" s="163"/>
      <c r="BC355" s="163"/>
      <c r="BD355" s="163" t="s">
        <v>3</v>
      </c>
      <c r="BE355" s="170"/>
      <c r="BF355" s="163"/>
      <c r="BG355" s="163"/>
      <c r="BH355" s="163"/>
      <c r="BI355" s="163" t="s">
        <v>3</v>
      </c>
      <c r="BJ355" s="171"/>
      <c r="BK355" s="163"/>
      <c r="BL355" s="163"/>
      <c r="BM355" s="163"/>
      <c r="BN355" s="163" t="s">
        <v>3</v>
      </c>
      <c r="BO355" s="172"/>
      <c r="BP355" s="163"/>
      <c r="BQ355" s="163"/>
      <c r="BR355" s="163"/>
      <c r="BS355" s="163" t="s">
        <v>3</v>
      </c>
      <c r="BT355" s="173"/>
      <c r="BU355" s="163"/>
      <c r="BV355" s="163"/>
      <c r="BW355" s="163"/>
      <c r="BX355" s="163" t="s">
        <v>3</v>
      </c>
      <c r="BZ355" s="163"/>
      <c r="CA355" s="163"/>
      <c r="CB355" s="163"/>
      <c r="CC355" s="163" t="s">
        <v>3</v>
      </c>
    </row>
    <row r="356" spans="1:82" s="91" customFormat="1" x14ac:dyDescent="0.2">
      <c r="A356" s="76"/>
      <c r="B356" s="188"/>
      <c r="C356" s="189"/>
      <c r="D356" s="190"/>
      <c r="E356" s="191"/>
      <c r="F356" s="192"/>
      <c r="G356" s="193"/>
      <c r="H356" s="193"/>
      <c r="I356" s="193"/>
      <c r="J356" s="193"/>
      <c r="K356" s="193"/>
      <c r="L356" s="193"/>
      <c r="M356" s="193"/>
      <c r="N356" s="193"/>
      <c r="O356" s="193"/>
      <c r="P356" s="193"/>
      <c r="Q356" s="193"/>
      <c r="R356" s="193"/>
      <c r="S356" s="193"/>
      <c r="T356" s="193"/>
      <c r="U356" s="193"/>
      <c r="V356" s="193"/>
      <c r="W356" s="193"/>
      <c r="X356" s="193"/>
      <c r="Y356" s="193"/>
      <c r="Z356" s="193"/>
      <c r="AA356" s="193"/>
      <c r="AB356" s="193"/>
      <c r="AC356" s="193"/>
      <c r="AD356" s="193"/>
      <c r="AE356" s="193"/>
      <c r="AF356" s="193"/>
      <c r="AG356" s="194"/>
      <c r="AH356" s="194"/>
      <c r="AI356" s="194"/>
      <c r="AJ356" s="194"/>
      <c r="AK356" s="193"/>
      <c r="AL356" s="194"/>
      <c r="AM356" s="194"/>
      <c r="AN356" s="194"/>
      <c r="AO356" s="194"/>
      <c r="AP356" s="194"/>
      <c r="AQ356" s="194"/>
      <c r="AR356" s="194"/>
      <c r="AS356" s="194"/>
      <c r="AT356" s="194"/>
      <c r="AU356" s="194"/>
      <c r="AV356" s="162"/>
      <c r="AW356" s="162"/>
      <c r="AX356" s="162"/>
      <c r="AY356" s="162"/>
      <c r="AZ356" s="186"/>
      <c r="BA356" s="163"/>
      <c r="BB356" s="163"/>
      <c r="BC356" s="163"/>
      <c r="BD356" s="163"/>
      <c r="BE356" s="170"/>
      <c r="BF356" s="163"/>
      <c r="BG356" s="163"/>
      <c r="BH356" s="163"/>
      <c r="BI356" s="163"/>
      <c r="BJ356" s="171"/>
      <c r="BK356" s="163"/>
      <c r="BL356" s="163"/>
      <c r="BM356" s="163"/>
      <c r="BN356" s="163"/>
      <c r="BO356" s="172"/>
      <c r="BP356" s="163"/>
      <c r="BQ356" s="163"/>
      <c r="BR356" s="163"/>
      <c r="BS356" s="163"/>
      <c r="BT356" s="173"/>
      <c r="BU356" s="163"/>
      <c r="BV356" s="163"/>
      <c r="BW356" s="163"/>
      <c r="BX356" s="163"/>
      <c r="BZ356" s="163"/>
      <c r="CA356" s="163"/>
      <c r="CB356" s="163"/>
      <c r="CC356" s="163"/>
    </row>
    <row r="357" spans="1:82" s="59" customFormat="1" x14ac:dyDescent="0.25">
      <c r="B357" s="195" t="s">
        <v>40</v>
      </c>
      <c r="C357" s="196" t="s">
        <v>46</v>
      </c>
      <c r="D357" s="197"/>
      <c r="E357" s="198"/>
      <c r="F357" s="199" t="s">
        <v>386</v>
      </c>
      <c r="G357" s="200"/>
      <c r="H357" s="201">
        <f>COUNTIF(H358:H371,"WTP")</f>
        <v>13</v>
      </c>
      <c r="I357" s="201">
        <f>COUNTIF(I358:I371,"WDP")</f>
        <v>0</v>
      </c>
      <c r="J357" s="201">
        <f>COUNTIF(J358:J371,"TW")</f>
        <v>0</v>
      </c>
      <c r="K357" s="201">
        <f>COUNTIF(K358:K371,"TMP")</f>
        <v>0</v>
      </c>
      <c r="L357" s="197">
        <f>SUM(H357:K357)</f>
        <v>13</v>
      </c>
      <c r="M357" s="201">
        <f>COUNTIF(M358:M371,"WTP")</f>
        <v>14</v>
      </c>
      <c r="N357" s="201">
        <f>COUNTIF(N358:N371,"WDP")</f>
        <v>0</v>
      </c>
      <c r="O357" s="201">
        <f>COUNTIF(O358:O371,"TW")</f>
        <v>0</v>
      </c>
      <c r="P357" s="201">
        <f>COUNTIF(P358:P371,"TMP")</f>
        <v>0</v>
      </c>
      <c r="Q357" s="197">
        <f>SUM(M357:P357)</f>
        <v>14</v>
      </c>
      <c r="R357" s="201">
        <f>COUNTIF(R358:R371,"WTP")</f>
        <v>13</v>
      </c>
      <c r="S357" s="201">
        <f>COUNTIF(S358:S371,"WDP")</f>
        <v>1</v>
      </c>
      <c r="T357" s="201">
        <f>COUNTIF(T358:T371,"TW")</f>
        <v>0</v>
      </c>
      <c r="U357" s="201">
        <f>COUNTIF(U358:U371,"TMP")</f>
        <v>0</v>
      </c>
      <c r="V357" s="197">
        <f>SUM(R357:U357)</f>
        <v>14</v>
      </c>
      <c r="W357" s="201">
        <f>COUNTIF(W358:W371,"WTP")</f>
        <v>14</v>
      </c>
      <c r="X357" s="201">
        <f>COUNTIF(X358:X371,"WDP")</f>
        <v>0</v>
      </c>
      <c r="Y357" s="201">
        <f>COUNTIF(Y358:Y371,"TW")</f>
        <v>0</v>
      </c>
      <c r="Z357" s="201">
        <f>COUNTIF(Z358:Z371,"TMP")</f>
        <v>0</v>
      </c>
      <c r="AA357" s="197">
        <f>SUM(W357:Z357)</f>
        <v>14</v>
      </c>
      <c r="AB357" s="201">
        <f>COUNTIF(AB358:AB371,"WTP")</f>
        <v>14</v>
      </c>
      <c r="AC357" s="201">
        <f>COUNTIF(AC358:AC371,"WDP")</f>
        <v>0</v>
      </c>
      <c r="AD357" s="201">
        <f>COUNTIF(AD358:AD371,"TW")</f>
        <v>0</v>
      </c>
      <c r="AE357" s="201">
        <f>COUNTIF(AE358:AE371,"TMP")</f>
        <v>0</v>
      </c>
      <c r="AF357" s="197">
        <f>SUM(AB357:AE357)</f>
        <v>14</v>
      </c>
      <c r="AG357" s="201">
        <f>COUNTIF(AG358:AG371,"WTP")</f>
        <v>10</v>
      </c>
      <c r="AH357" s="201">
        <f>COUNTIF(AH358:AH371,"WDP")</f>
        <v>4</v>
      </c>
      <c r="AI357" s="201">
        <f>COUNTIF(AI358:AI371,"TW")</f>
        <v>0</v>
      </c>
      <c r="AJ357" s="201">
        <f>COUNTIF(AJ358:AJ371,"TMP")</f>
        <v>0</v>
      </c>
      <c r="AK357" s="197">
        <f>SUM(AG357:AJ357)</f>
        <v>14</v>
      </c>
      <c r="AL357" s="201">
        <f>COUNTIF(AL358:AL371,"WTP")</f>
        <v>8</v>
      </c>
      <c r="AM357" s="201">
        <f>COUNTIF(AM358:AM371,"WDP")</f>
        <v>6</v>
      </c>
      <c r="AN357" s="201">
        <f>COUNTIF(AN358:AN371,"TW")</f>
        <v>0</v>
      </c>
      <c r="AO357" s="201">
        <f>COUNTIF(AO358:AO371,"TMP")</f>
        <v>0</v>
      </c>
      <c r="AP357" s="197">
        <f>SUM(AL357:AO357)</f>
        <v>14</v>
      </c>
      <c r="AQ357" s="201">
        <f>COUNTIF(AQ358:AQ371,"WTP")</f>
        <v>0</v>
      </c>
      <c r="AR357" s="201">
        <f>COUNTIF(AR358:AR371,"WDP")</f>
        <v>13</v>
      </c>
      <c r="AS357" s="201">
        <f>COUNTIF(AS358:AS371,"TW")</f>
        <v>1</v>
      </c>
      <c r="AT357" s="201">
        <f>COUNTIF(AT358:AT371,"TMP")</f>
        <v>0</v>
      </c>
      <c r="AU357" s="202">
        <f>SUM(AQ357:AT357)</f>
        <v>14</v>
      </c>
      <c r="AV357" s="73">
        <f>COUNTIF(AV358:AV371,"WTP")</f>
        <v>0</v>
      </c>
      <c r="AW357" s="73">
        <f>COUNTIF(AW358:AW371,"WDP")</f>
        <v>13</v>
      </c>
      <c r="AX357" s="73">
        <f>COUNTIF(AX358:AX371,"TW")</f>
        <v>0</v>
      </c>
      <c r="AY357" s="73">
        <f>COUNTIF(AY358:AY371,"TMP")</f>
        <v>1</v>
      </c>
      <c r="AZ357" s="74">
        <f>SUM(AV357:AY357)</f>
        <v>14</v>
      </c>
      <c r="BA357" s="73">
        <f>COUNTIF(BA358:BA371,"WTP")</f>
        <v>0</v>
      </c>
      <c r="BB357" s="73">
        <f>COUNTIF(BB358:BB371,"WDP")</f>
        <v>13</v>
      </c>
      <c r="BC357" s="73">
        <f>COUNTIF(BC358:BC371,"TW")</f>
        <v>1</v>
      </c>
      <c r="BD357" s="73">
        <f>COUNTIF(BD358:BD371,"TMP")</f>
        <v>0</v>
      </c>
      <c r="BE357" s="74">
        <f>SUM(BA357:BD357)</f>
        <v>14</v>
      </c>
      <c r="BF357" s="73">
        <f>COUNTIF(BF358:BF371,"WTP")</f>
        <v>0</v>
      </c>
      <c r="BG357" s="73">
        <f>COUNTIF(BG358:BG371,"WDP")</f>
        <v>12</v>
      </c>
      <c r="BH357" s="73">
        <f>COUNTIF(BH358:BH371,"TW")</f>
        <v>2</v>
      </c>
      <c r="BI357" s="73">
        <f>COUNTIF(BI358:BI371,"TMP")</f>
        <v>0</v>
      </c>
      <c r="BJ357" s="152">
        <f>SUM(BF357:BI357)</f>
        <v>14</v>
      </c>
      <c r="BK357" s="75">
        <f>COUNTIF(BK358:BK371,"WTP")</f>
        <v>0</v>
      </c>
      <c r="BL357" s="75">
        <f>COUNTIF(BL358:BL371,"WDP")</f>
        <v>12</v>
      </c>
      <c r="BM357" s="75">
        <f>COUNTIF(BM358:BM371,"TW")</f>
        <v>2</v>
      </c>
      <c r="BN357" s="75">
        <f>COUNTIF(BN358:BN371,"TMP")</f>
        <v>0</v>
      </c>
      <c r="BO357" s="153">
        <f>SUM(BK357:BN357)</f>
        <v>14</v>
      </c>
      <c r="BP357" s="75">
        <f>COUNTIF(BP358:BP371,"WTP")</f>
        <v>0</v>
      </c>
      <c r="BQ357" s="75">
        <f>COUNTIF(BQ358:BQ371,"WDP")</f>
        <v>9</v>
      </c>
      <c r="BR357" s="75">
        <f>COUNTIF(BR358:BR371,"TW")</f>
        <v>4</v>
      </c>
      <c r="BS357" s="75">
        <f>COUNTIF(BS358:BS371,"TMP")</f>
        <v>1</v>
      </c>
      <c r="BT357" s="154">
        <f>SUM(BP357:BS357)</f>
        <v>14</v>
      </c>
      <c r="BU357" s="75">
        <f>COUNTIF(BU358:BU371,"WTP")</f>
        <v>0</v>
      </c>
      <c r="BV357" s="75">
        <f>COUNTIF(BV358:BV371,"WDP")</f>
        <v>10</v>
      </c>
      <c r="BW357" s="75">
        <f>COUNTIF(BW358:BW371,"TW")</f>
        <v>3</v>
      </c>
      <c r="BX357" s="75">
        <f>COUNTIF(BX358:BX371,"TMP")</f>
        <v>1</v>
      </c>
      <c r="BY357" s="155">
        <f>SUM(BU357:BX357)</f>
        <v>14</v>
      </c>
      <c r="BZ357" s="75">
        <f>COUNTIF(BZ358:BZ371,"WTP")</f>
        <v>0</v>
      </c>
      <c r="CA357" s="75">
        <f>COUNTIF(CA358:CA371,"WDP")</f>
        <v>11</v>
      </c>
      <c r="CB357" s="75">
        <f>COUNTIF(CB358:CB371,"TW")</f>
        <v>1</v>
      </c>
      <c r="CC357" s="75">
        <f>COUNTIF(CC358:CC371,"TMP")</f>
        <v>1</v>
      </c>
      <c r="CD357" s="155">
        <f>SUM(BZ357:CC357)</f>
        <v>13</v>
      </c>
    </row>
    <row r="358" spans="1:82" s="91" customFormat="1" x14ac:dyDescent="0.2">
      <c r="A358" s="76">
        <f>A355+1</f>
        <v>314</v>
      </c>
      <c r="B358" s="188" t="s">
        <v>40</v>
      </c>
      <c r="C358" s="189" t="s">
        <v>46</v>
      </c>
      <c r="D358" s="190" t="s">
        <v>8</v>
      </c>
      <c r="E358" s="203"/>
      <c r="F358" s="204"/>
      <c r="G358" s="193" t="s">
        <v>387</v>
      </c>
      <c r="H358" s="193" t="s">
        <v>0</v>
      </c>
      <c r="I358" s="193"/>
      <c r="J358" s="193"/>
      <c r="K358" s="193"/>
      <c r="L358" s="193"/>
      <c r="M358" s="193" t="s">
        <v>0</v>
      </c>
      <c r="N358" s="193"/>
      <c r="O358" s="193"/>
      <c r="P358" s="193"/>
      <c r="Q358" s="193"/>
      <c r="R358" s="193" t="s">
        <v>0</v>
      </c>
      <c r="S358" s="193"/>
      <c r="T358" s="193"/>
      <c r="U358" s="193"/>
      <c r="V358" s="193"/>
      <c r="W358" s="193" t="s">
        <v>0</v>
      </c>
      <c r="X358" s="193"/>
      <c r="Y358" s="193"/>
      <c r="Z358" s="193"/>
      <c r="AA358" s="193"/>
      <c r="AB358" s="193" t="s">
        <v>0</v>
      </c>
      <c r="AC358" s="193"/>
      <c r="AD358" s="193"/>
      <c r="AE358" s="193"/>
      <c r="AF358" s="193"/>
      <c r="AG358" s="194" t="s">
        <v>0</v>
      </c>
      <c r="AH358" s="194"/>
      <c r="AI358" s="194"/>
      <c r="AJ358" s="194"/>
      <c r="AK358" s="193"/>
      <c r="AL358" s="194" t="s">
        <v>0</v>
      </c>
      <c r="AM358" s="194"/>
      <c r="AN358" s="194"/>
      <c r="AO358" s="194"/>
      <c r="AP358" s="194"/>
      <c r="AQ358" s="194"/>
      <c r="AR358" s="194" t="s">
        <v>1</v>
      </c>
      <c r="AS358" s="194"/>
      <c r="AT358" s="194"/>
      <c r="AU358" s="194"/>
      <c r="AV358" s="162"/>
      <c r="AW358" s="162" t="s">
        <v>1</v>
      </c>
      <c r="AX358" s="162"/>
      <c r="AY358" s="162"/>
      <c r="AZ358" s="162"/>
      <c r="BA358" s="163"/>
      <c r="BB358" s="163" t="s">
        <v>1</v>
      </c>
      <c r="BC358" s="163"/>
      <c r="BD358" s="163"/>
      <c r="BE358" s="170"/>
      <c r="BF358" s="163"/>
      <c r="BG358" s="163" t="s">
        <v>1</v>
      </c>
      <c r="BH358" s="163"/>
      <c r="BI358" s="163"/>
      <c r="BJ358" s="171"/>
      <c r="BK358" s="163"/>
      <c r="BL358" s="163" t="s">
        <v>1</v>
      </c>
      <c r="BM358" s="163"/>
      <c r="BN358" s="163"/>
      <c r="BO358" s="172"/>
      <c r="BP358" s="163"/>
      <c r="BQ358" s="163" t="s">
        <v>1</v>
      </c>
      <c r="BR358" s="163"/>
      <c r="BS358" s="163"/>
      <c r="BT358" s="173"/>
      <c r="BU358" s="163"/>
      <c r="BV358" s="163" t="s">
        <v>1</v>
      </c>
      <c r="BW358" s="163"/>
      <c r="BX358" s="163"/>
      <c r="BZ358" s="163"/>
      <c r="CA358" s="163" t="s">
        <v>1</v>
      </c>
      <c r="CB358" s="163"/>
      <c r="CC358" s="163"/>
    </row>
    <row r="359" spans="1:82" s="91" customFormat="1" x14ac:dyDescent="0.2">
      <c r="A359" s="76">
        <f>A358+1</f>
        <v>315</v>
      </c>
      <c r="B359" s="188" t="s">
        <v>40</v>
      </c>
      <c r="C359" s="189" t="s">
        <v>46</v>
      </c>
      <c r="D359" s="190" t="s">
        <v>12</v>
      </c>
      <c r="E359" s="191"/>
      <c r="F359" s="192"/>
      <c r="G359" s="193" t="s">
        <v>388</v>
      </c>
      <c r="H359" s="193" t="s">
        <v>0</v>
      </c>
      <c r="I359" s="193"/>
      <c r="J359" s="193"/>
      <c r="K359" s="193"/>
      <c r="L359" s="193"/>
      <c r="M359" s="193" t="s">
        <v>0</v>
      </c>
      <c r="N359" s="193"/>
      <c r="O359" s="193"/>
      <c r="P359" s="193"/>
      <c r="Q359" s="193"/>
      <c r="R359" s="193" t="s">
        <v>0</v>
      </c>
      <c r="S359" s="193"/>
      <c r="T359" s="193"/>
      <c r="U359" s="193"/>
      <c r="V359" s="193"/>
      <c r="W359" s="193" t="s">
        <v>0</v>
      </c>
      <c r="X359" s="193"/>
      <c r="Y359" s="193"/>
      <c r="Z359" s="193"/>
      <c r="AA359" s="193"/>
      <c r="AB359" s="193" t="s">
        <v>0</v>
      </c>
      <c r="AC359" s="193"/>
      <c r="AD359" s="193"/>
      <c r="AE359" s="193"/>
      <c r="AF359" s="193"/>
      <c r="AG359" s="194" t="s">
        <v>0</v>
      </c>
      <c r="AH359" s="194"/>
      <c r="AI359" s="194"/>
      <c r="AJ359" s="194"/>
      <c r="AK359" s="193"/>
      <c r="AL359" s="194" t="s">
        <v>0</v>
      </c>
      <c r="AM359" s="194"/>
      <c r="AN359" s="194"/>
      <c r="AO359" s="194"/>
      <c r="AP359" s="194"/>
      <c r="AQ359" s="194"/>
      <c r="AR359" s="194" t="s">
        <v>1</v>
      </c>
      <c r="AS359" s="194"/>
      <c r="AT359" s="194"/>
      <c r="AU359" s="194"/>
      <c r="AV359" s="162"/>
      <c r="AW359" s="162" t="s">
        <v>1</v>
      </c>
      <c r="AX359" s="162"/>
      <c r="AY359" s="162"/>
      <c r="AZ359" s="162"/>
      <c r="BA359" s="163"/>
      <c r="BB359" s="163"/>
      <c r="BC359" s="163" t="s">
        <v>2</v>
      </c>
      <c r="BD359" s="163"/>
      <c r="BE359" s="170"/>
      <c r="BF359" s="163"/>
      <c r="BG359" s="163"/>
      <c r="BH359" s="163" t="s">
        <v>2</v>
      </c>
      <c r="BI359" s="163"/>
      <c r="BJ359" s="171"/>
      <c r="BK359" s="163"/>
      <c r="BL359" s="163"/>
      <c r="BM359" s="163" t="s">
        <v>2</v>
      </c>
      <c r="BN359" s="163"/>
      <c r="BO359" s="172"/>
      <c r="BP359" s="163"/>
      <c r="BQ359" s="163"/>
      <c r="BR359" s="163"/>
      <c r="BS359" s="163" t="s">
        <v>3</v>
      </c>
      <c r="BT359" s="173"/>
      <c r="BU359" s="163"/>
      <c r="BV359" s="163" t="s">
        <v>1</v>
      </c>
      <c r="BW359" s="163"/>
      <c r="BX359" s="163"/>
      <c r="BZ359" s="163"/>
      <c r="CA359" s="163"/>
      <c r="CB359" s="163" t="s">
        <v>2</v>
      </c>
      <c r="CC359" s="163"/>
    </row>
    <row r="360" spans="1:82" s="91" customFormat="1" x14ac:dyDescent="0.2">
      <c r="A360" s="76">
        <f t="shared" ref="A360:A371" si="17">A359+1</f>
        <v>316</v>
      </c>
      <c r="B360" s="188" t="s">
        <v>40</v>
      </c>
      <c r="C360" s="189" t="s">
        <v>46</v>
      </c>
      <c r="D360" s="190" t="s">
        <v>14</v>
      </c>
      <c r="E360" s="191"/>
      <c r="F360" s="192"/>
      <c r="G360" s="193" t="s">
        <v>389</v>
      </c>
      <c r="H360" s="193" t="s">
        <v>0</v>
      </c>
      <c r="I360" s="193"/>
      <c r="J360" s="193"/>
      <c r="K360" s="193"/>
      <c r="L360" s="193"/>
      <c r="M360" s="193" t="s">
        <v>0</v>
      </c>
      <c r="N360" s="193"/>
      <c r="O360" s="193"/>
      <c r="P360" s="193"/>
      <c r="Q360" s="193"/>
      <c r="R360" s="193" t="s">
        <v>0</v>
      </c>
      <c r="S360" s="193"/>
      <c r="T360" s="193"/>
      <c r="U360" s="193"/>
      <c r="V360" s="193"/>
      <c r="W360" s="193" t="s">
        <v>0</v>
      </c>
      <c r="X360" s="193"/>
      <c r="Y360" s="193"/>
      <c r="Z360" s="193"/>
      <c r="AA360" s="193"/>
      <c r="AB360" s="193" t="s">
        <v>0</v>
      </c>
      <c r="AC360" s="193"/>
      <c r="AD360" s="193"/>
      <c r="AE360" s="193"/>
      <c r="AF360" s="193"/>
      <c r="AG360" s="194"/>
      <c r="AH360" s="194" t="s">
        <v>1</v>
      </c>
      <c r="AI360" s="194"/>
      <c r="AJ360" s="194"/>
      <c r="AK360" s="193"/>
      <c r="AL360" s="194"/>
      <c r="AM360" s="194" t="s">
        <v>1</v>
      </c>
      <c r="AN360" s="194"/>
      <c r="AO360" s="194"/>
      <c r="AP360" s="194"/>
      <c r="AQ360" s="194"/>
      <c r="AR360" s="194" t="s">
        <v>1</v>
      </c>
      <c r="AS360" s="194"/>
      <c r="AT360" s="194"/>
      <c r="AU360" s="194"/>
      <c r="AV360" s="162"/>
      <c r="AW360" s="162" t="s">
        <v>1</v>
      </c>
      <c r="AX360" s="162"/>
      <c r="AY360" s="162"/>
      <c r="AZ360" s="162"/>
      <c r="BA360" s="163"/>
      <c r="BB360" s="163" t="s">
        <v>1</v>
      </c>
      <c r="BC360" s="163"/>
      <c r="BD360" s="163"/>
      <c r="BE360" s="170"/>
      <c r="BF360" s="163"/>
      <c r="BG360" s="163"/>
      <c r="BH360" s="163" t="s">
        <v>2</v>
      </c>
      <c r="BI360" s="163"/>
      <c r="BJ360" s="171"/>
      <c r="BK360" s="163"/>
      <c r="BL360" s="163"/>
      <c r="BM360" s="163" t="s">
        <v>2</v>
      </c>
      <c r="BN360" s="163"/>
      <c r="BO360" s="172"/>
      <c r="BP360" s="163"/>
      <c r="BQ360" s="163"/>
      <c r="BR360" s="163" t="s">
        <v>2</v>
      </c>
      <c r="BS360" s="163"/>
      <c r="BT360" s="173"/>
      <c r="BU360" s="163"/>
      <c r="BV360" s="163"/>
      <c r="BW360" s="163" t="s">
        <v>2</v>
      </c>
      <c r="BX360" s="163"/>
      <c r="BZ360" s="163"/>
      <c r="CA360" s="163" t="s">
        <v>1</v>
      </c>
      <c r="CB360" s="163"/>
      <c r="CC360" s="163"/>
    </row>
    <row r="361" spans="1:82" s="91" customFormat="1" x14ac:dyDescent="0.2">
      <c r="A361" s="76">
        <f t="shared" si="17"/>
        <v>317</v>
      </c>
      <c r="B361" s="188" t="s">
        <v>40</v>
      </c>
      <c r="C361" s="189" t="s">
        <v>46</v>
      </c>
      <c r="D361" s="190" t="s">
        <v>16</v>
      </c>
      <c r="E361" s="191"/>
      <c r="F361" s="192"/>
      <c r="G361" s="193" t="s">
        <v>390</v>
      </c>
      <c r="H361" s="193" t="s">
        <v>0</v>
      </c>
      <c r="I361" s="193"/>
      <c r="J361" s="193"/>
      <c r="K361" s="193"/>
      <c r="L361" s="193"/>
      <c r="M361" s="193" t="s">
        <v>0</v>
      </c>
      <c r="N361" s="193"/>
      <c r="O361" s="193"/>
      <c r="P361" s="193"/>
      <c r="Q361" s="193"/>
      <c r="R361" s="193" t="s">
        <v>0</v>
      </c>
      <c r="S361" s="193"/>
      <c r="T361" s="193"/>
      <c r="U361" s="193"/>
      <c r="V361" s="193"/>
      <c r="W361" s="193" t="s">
        <v>0</v>
      </c>
      <c r="X361" s="193"/>
      <c r="Y361" s="193"/>
      <c r="Z361" s="193"/>
      <c r="AA361" s="193"/>
      <c r="AB361" s="193" t="s">
        <v>0</v>
      </c>
      <c r="AC361" s="193"/>
      <c r="AD361" s="193"/>
      <c r="AE361" s="193"/>
      <c r="AF361" s="193"/>
      <c r="AG361" s="194" t="s">
        <v>0</v>
      </c>
      <c r="AH361" s="194"/>
      <c r="AI361" s="194"/>
      <c r="AJ361" s="194"/>
      <c r="AK361" s="193"/>
      <c r="AL361" s="194" t="s">
        <v>0</v>
      </c>
      <c r="AM361" s="194"/>
      <c r="AN361" s="194"/>
      <c r="AO361" s="194"/>
      <c r="AP361" s="194"/>
      <c r="AQ361" s="194"/>
      <c r="AR361" s="194" t="s">
        <v>1</v>
      </c>
      <c r="AS361" s="194"/>
      <c r="AT361" s="194"/>
      <c r="AU361" s="194"/>
      <c r="AV361" s="162"/>
      <c r="AW361" s="162" t="s">
        <v>1</v>
      </c>
      <c r="AX361" s="162"/>
      <c r="AY361" s="162"/>
      <c r="AZ361" s="162"/>
      <c r="BA361" s="163"/>
      <c r="BB361" s="163" t="s">
        <v>1</v>
      </c>
      <c r="BC361" s="163"/>
      <c r="BD361" s="163"/>
      <c r="BE361" s="170"/>
      <c r="BF361" s="163"/>
      <c r="BG361" s="163" t="s">
        <v>1</v>
      </c>
      <c r="BH361" s="163"/>
      <c r="BI361" s="163"/>
      <c r="BJ361" s="171"/>
      <c r="BK361" s="163"/>
      <c r="BL361" s="163" t="s">
        <v>1</v>
      </c>
      <c r="BM361" s="163"/>
      <c r="BN361" s="163"/>
      <c r="BO361" s="172"/>
      <c r="BP361" s="163"/>
      <c r="BQ361" s="163" t="s">
        <v>1</v>
      </c>
      <c r="BR361" s="163"/>
      <c r="BS361" s="163"/>
      <c r="BT361" s="173"/>
      <c r="BU361" s="163"/>
      <c r="BV361" s="163" t="s">
        <v>1</v>
      </c>
      <c r="BW361" s="163"/>
      <c r="BX361" s="163"/>
      <c r="BZ361" s="163"/>
      <c r="CA361" s="163" t="s">
        <v>1</v>
      </c>
      <c r="CB361" s="163"/>
      <c r="CC361" s="163"/>
    </row>
    <row r="362" spans="1:82" s="91" customFormat="1" x14ac:dyDescent="0.2">
      <c r="A362" s="76">
        <f t="shared" si="17"/>
        <v>318</v>
      </c>
      <c r="B362" s="188" t="s">
        <v>40</v>
      </c>
      <c r="C362" s="189" t="s">
        <v>46</v>
      </c>
      <c r="D362" s="190" t="s">
        <v>18</v>
      </c>
      <c r="E362" s="191"/>
      <c r="F362" s="192"/>
      <c r="G362" s="193" t="s">
        <v>391</v>
      </c>
      <c r="H362" s="193" t="s">
        <v>0</v>
      </c>
      <c r="I362" s="193"/>
      <c r="J362" s="193"/>
      <c r="K362" s="193"/>
      <c r="L362" s="193"/>
      <c r="M362" s="193" t="s">
        <v>0</v>
      </c>
      <c r="N362" s="193"/>
      <c r="O362" s="193"/>
      <c r="P362" s="193"/>
      <c r="Q362" s="193"/>
      <c r="R362" s="193"/>
      <c r="S362" s="193" t="s">
        <v>1</v>
      </c>
      <c r="T362" s="193"/>
      <c r="U362" s="193"/>
      <c r="V362" s="193"/>
      <c r="W362" s="193" t="s">
        <v>0</v>
      </c>
      <c r="X362" s="193"/>
      <c r="Y362" s="193"/>
      <c r="Z362" s="193"/>
      <c r="AA362" s="193"/>
      <c r="AB362" s="193" t="s">
        <v>0</v>
      </c>
      <c r="AC362" s="193"/>
      <c r="AD362" s="193"/>
      <c r="AE362" s="193"/>
      <c r="AF362" s="193"/>
      <c r="AG362" s="194" t="s">
        <v>0</v>
      </c>
      <c r="AH362" s="194"/>
      <c r="AI362" s="194"/>
      <c r="AJ362" s="194"/>
      <c r="AK362" s="193"/>
      <c r="AL362" s="194" t="s">
        <v>0</v>
      </c>
      <c r="AM362" s="194"/>
      <c r="AN362" s="194"/>
      <c r="AO362" s="194"/>
      <c r="AP362" s="194"/>
      <c r="AQ362" s="194"/>
      <c r="AR362" s="194" t="s">
        <v>1</v>
      </c>
      <c r="AS362" s="194"/>
      <c r="AT362" s="194"/>
      <c r="AU362" s="194"/>
      <c r="AV362" s="162"/>
      <c r="AW362" s="162" t="s">
        <v>1</v>
      </c>
      <c r="AX362" s="162"/>
      <c r="AY362" s="162"/>
      <c r="AZ362" s="162"/>
      <c r="BA362" s="163"/>
      <c r="BB362" s="163" t="s">
        <v>1</v>
      </c>
      <c r="BC362" s="163"/>
      <c r="BD362" s="163"/>
      <c r="BE362" s="170"/>
      <c r="BF362" s="163"/>
      <c r="BG362" s="163" t="s">
        <v>1</v>
      </c>
      <c r="BH362" s="163"/>
      <c r="BI362" s="163"/>
      <c r="BJ362" s="171"/>
      <c r="BK362" s="163"/>
      <c r="BL362" s="163" t="s">
        <v>1</v>
      </c>
      <c r="BM362" s="163"/>
      <c r="BN362" s="163"/>
      <c r="BO362" s="172"/>
      <c r="BP362" s="163"/>
      <c r="BQ362" s="163" t="s">
        <v>1</v>
      </c>
      <c r="BR362" s="163"/>
      <c r="BS362" s="163"/>
      <c r="BT362" s="173"/>
      <c r="BU362" s="163"/>
      <c r="BV362" s="163" t="s">
        <v>1</v>
      </c>
      <c r="BW362" s="163"/>
      <c r="BX362" s="163"/>
      <c r="BZ362" s="163"/>
      <c r="CA362" s="163" t="s">
        <v>1</v>
      </c>
      <c r="CB362" s="163"/>
      <c r="CC362" s="163"/>
    </row>
    <row r="363" spans="1:82" s="91" customFormat="1" x14ac:dyDescent="0.2">
      <c r="A363" s="76">
        <f t="shared" si="17"/>
        <v>319</v>
      </c>
      <c r="B363" s="188" t="s">
        <v>40</v>
      </c>
      <c r="C363" s="189" t="s">
        <v>46</v>
      </c>
      <c r="D363" s="190" t="s">
        <v>20</v>
      </c>
      <c r="E363" s="191"/>
      <c r="F363" s="192"/>
      <c r="G363" s="193" t="s">
        <v>392</v>
      </c>
      <c r="H363" s="193" t="s">
        <v>0</v>
      </c>
      <c r="I363" s="193"/>
      <c r="J363" s="193"/>
      <c r="K363" s="193"/>
      <c r="L363" s="193"/>
      <c r="M363" s="193" t="s">
        <v>0</v>
      </c>
      <c r="N363" s="193"/>
      <c r="O363" s="193"/>
      <c r="P363" s="193"/>
      <c r="Q363" s="193"/>
      <c r="R363" s="193" t="s">
        <v>0</v>
      </c>
      <c r="S363" s="193"/>
      <c r="T363" s="193"/>
      <c r="U363" s="193"/>
      <c r="V363" s="193"/>
      <c r="W363" s="193" t="s">
        <v>0</v>
      </c>
      <c r="X363" s="193"/>
      <c r="Y363" s="193"/>
      <c r="Z363" s="193"/>
      <c r="AA363" s="193"/>
      <c r="AB363" s="193" t="s">
        <v>0</v>
      </c>
      <c r="AC363" s="193"/>
      <c r="AD363" s="193"/>
      <c r="AE363" s="193"/>
      <c r="AF363" s="193"/>
      <c r="AG363" s="194"/>
      <c r="AH363" s="194" t="s">
        <v>1</v>
      </c>
      <c r="AI363" s="194"/>
      <c r="AJ363" s="194"/>
      <c r="AK363" s="193"/>
      <c r="AL363" s="194"/>
      <c r="AM363" s="194" t="s">
        <v>1</v>
      </c>
      <c r="AN363" s="194"/>
      <c r="AO363" s="194"/>
      <c r="AP363" s="194"/>
      <c r="AQ363" s="194"/>
      <c r="AR363" s="194" t="s">
        <v>1</v>
      </c>
      <c r="AS363" s="194"/>
      <c r="AT363" s="194"/>
      <c r="AU363" s="194"/>
      <c r="AV363" s="162"/>
      <c r="AW363" s="162" t="s">
        <v>1</v>
      </c>
      <c r="AX363" s="162"/>
      <c r="AY363" s="162"/>
      <c r="AZ363" s="162"/>
      <c r="BA363" s="163"/>
      <c r="BB363" s="163" t="s">
        <v>1</v>
      </c>
      <c r="BC363" s="163"/>
      <c r="BD363" s="163"/>
      <c r="BE363" s="170"/>
      <c r="BF363" s="163"/>
      <c r="BG363" s="163" t="s">
        <v>1</v>
      </c>
      <c r="BH363" s="163"/>
      <c r="BI363" s="163"/>
      <c r="BJ363" s="171"/>
      <c r="BK363" s="163"/>
      <c r="BL363" s="163" t="s">
        <v>1</v>
      </c>
      <c r="BM363" s="163"/>
      <c r="BN363" s="163"/>
      <c r="BO363" s="172"/>
      <c r="BP363" s="163"/>
      <c r="BQ363" s="163" t="s">
        <v>1</v>
      </c>
      <c r="BR363" s="163"/>
      <c r="BS363" s="163"/>
      <c r="BT363" s="173"/>
      <c r="BU363" s="163"/>
      <c r="BV363" s="163" t="s">
        <v>1</v>
      </c>
      <c r="BW363" s="163"/>
      <c r="BX363" s="163"/>
      <c r="BZ363" s="163"/>
      <c r="CA363" s="163" t="s">
        <v>1</v>
      </c>
      <c r="CB363" s="163"/>
      <c r="CC363" s="163"/>
    </row>
    <row r="364" spans="1:82" s="91" customFormat="1" x14ac:dyDescent="0.2">
      <c r="A364" s="76">
        <f t="shared" si="17"/>
        <v>320</v>
      </c>
      <c r="B364" s="188" t="s">
        <v>40</v>
      </c>
      <c r="C364" s="189" t="s">
        <v>46</v>
      </c>
      <c r="D364" s="190" t="s">
        <v>22</v>
      </c>
      <c r="E364" s="191"/>
      <c r="F364" s="192"/>
      <c r="G364" s="193" t="s">
        <v>393</v>
      </c>
      <c r="H364" s="193" t="s">
        <v>0</v>
      </c>
      <c r="I364" s="193"/>
      <c r="J364" s="193"/>
      <c r="K364" s="193"/>
      <c r="L364" s="193"/>
      <c r="M364" s="193" t="s">
        <v>0</v>
      </c>
      <c r="N364" s="193"/>
      <c r="O364" s="193"/>
      <c r="P364" s="193"/>
      <c r="Q364" s="193"/>
      <c r="R364" s="193" t="s">
        <v>0</v>
      </c>
      <c r="S364" s="193"/>
      <c r="T364" s="193"/>
      <c r="U364" s="193"/>
      <c r="V364" s="193"/>
      <c r="W364" s="193" t="s">
        <v>0</v>
      </c>
      <c r="X364" s="193"/>
      <c r="Y364" s="193"/>
      <c r="Z364" s="193"/>
      <c r="AA364" s="193"/>
      <c r="AB364" s="193" t="s">
        <v>0</v>
      </c>
      <c r="AC364" s="193"/>
      <c r="AD364" s="193"/>
      <c r="AE364" s="193"/>
      <c r="AF364" s="193"/>
      <c r="AG364" s="194"/>
      <c r="AH364" s="194" t="s">
        <v>1</v>
      </c>
      <c r="AI364" s="194"/>
      <c r="AJ364" s="194"/>
      <c r="AK364" s="193"/>
      <c r="AL364" s="194"/>
      <c r="AM364" s="194" t="s">
        <v>1</v>
      </c>
      <c r="AN364" s="194"/>
      <c r="AO364" s="194"/>
      <c r="AP364" s="194"/>
      <c r="AQ364" s="194"/>
      <c r="AR364" s="194"/>
      <c r="AS364" s="194" t="s">
        <v>2</v>
      </c>
      <c r="AT364" s="194"/>
      <c r="AU364" s="194"/>
      <c r="AV364" s="162"/>
      <c r="AW364" s="162" t="s">
        <v>1</v>
      </c>
      <c r="AX364" s="162"/>
      <c r="AY364" s="162"/>
      <c r="AZ364" s="162"/>
      <c r="BA364" s="163"/>
      <c r="BB364" s="163" t="s">
        <v>1</v>
      </c>
      <c r="BC364" s="163"/>
      <c r="BD364" s="163"/>
      <c r="BE364" s="170"/>
      <c r="BF364" s="163"/>
      <c r="BG364" s="163" t="s">
        <v>1</v>
      </c>
      <c r="BH364" s="163"/>
      <c r="BI364" s="163"/>
      <c r="BJ364" s="171"/>
      <c r="BK364" s="163"/>
      <c r="BL364" s="163" t="s">
        <v>1</v>
      </c>
      <c r="BM364" s="163"/>
      <c r="BN364" s="163"/>
      <c r="BO364" s="172"/>
      <c r="BP364" s="163"/>
      <c r="BQ364" s="163" t="s">
        <v>1</v>
      </c>
      <c r="BR364" s="163"/>
      <c r="BS364" s="163"/>
      <c r="BT364" s="173"/>
      <c r="BU364" s="163"/>
      <c r="BV364" s="163" t="s">
        <v>1</v>
      </c>
      <c r="BW364" s="163"/>
      <c r="BX364" s="163"/>
      <c r="BZ364" s="163"/>
      <c r="CA364" s="163" t="s">
        <v>1</v>
      </c>
      <c r="CB364" s="163"/>
      <c r="CC364" s="163"/>
    </row>
    <row r="365" spans="1:82" s="91" customFormat="1" x14ac:dyDescent="0.2">
      <c r="A365" s="76">
        <f t="shared" si="17"/>
        <v>321</v>
      </c>
      <c r="B365" s="188" t="s">
        <v>40</v>
      </c>
      <c r="C365" s="189" t="s">
        <v>46</v>
      </c>
      <c r="D365" s="190" t="s">
        <v>24</v>
      </c>
      <c r="E365" s="191"/>
      <c r="F365" s="192"/>
      <c r="G365" s="193" t="s">
        <v>394</v>
      </c>
      <c r="H365" s="193"/>
      <c r="I365" s="193"/>
      <c r="J365" s="193"/>
      <c r="K365" s="193"/>
      <c r="L365" s="193"/>
      <c r="M365" s="193" t="s">
        <v>0</v>
      </c>
      <c r="N365" s="193"/>
      <c r="O365" s="193"/>
      <c r="P365" s="193"/>
      <c r="Q365" s="193"/>
      <c r="R365" s="193" t="s">
        <v>0</v>
      </c>
      <c r="S365" s="193"/>
      <c r="T365" s="193"/>
      <c r="U365" s="193"/>
      <c r="V365" s="193"/>
      <c r="W365" s="193" t="s">
        <v>0</v>
      </c>
      <c r="X365" s="193"/>
      <c r="Y365" s="193"/>
      <c r="Z365" s="193"/>
      <c r="AA365" s="193"/>
      <c r="AB365" s="193" t="s">
        <v>0</v>
      </c>
      <c r="AC365" s="193"/>
      <c r="AD365" s="193"/>
      <c r="AE365" s="193"/>
      <c r="AF365" s="193"/>
      <c r="AG365" s="194" t="s">
        <v>0</v>
      </c>
      <c r="AH365" s="194"/>
      <c r="AI365" s="194"/>
      <c r="AJ365" s="194"/>
      <c r="AK365" s="193"/>
      <c r="AL365" s="194"/>
      <c r="AM365" s="194" t="s">
        <v>1</v>
      </c>
      <c r="AN365" s="194"/>
      <c r="AO365" s="194"/>
      <c r="AP365" s="194"/>
      <c r="AQ365" s="194"/>
      <c r="AR365" s="194" t="s">
        <v>1</v>
      </c>
      <c r="AS365" s="194"/>
      <c r="AT365" s="194"/>
      <c r="AU365" s="194"/>
      <c r="AV365" s="162"/>
      <c r="AW365" s="162"/>
      <c r="AX365" s="162"/>
      <c r="AY365" s="162" t="s">
        <v>3</v>
      </c>
      <c r="AZ365" s="162"/>
      <c r="BA365" s="163"/>
      <c r="BB365" s="163" t="s">
        <v>1</v>
      </c>
      <c r="BC365" s="163"/>
      <c r="BD365" s="163"/>
      <c r="BE365" s="170"/>
      <c r="BF365" s="163"/>
      <c r="BG365" s="163" t="s">
        <v>1</v>
      </c>
      <c r="BH365" s="163"/>
      <c r="BI365" s="163"/>
      <c r="BJ365" s="171"/>
      <c r="BK365" s="163"/>
      <c r="BL365" s="163" t="s">
        <v>1</v>
      </c>
      <c r="BM365" s="163"/>
      <c r="BN365" s="163"/>
      <c r="BO365" s="172"/>
      <c r="BP365" s="163"/>
      <c r="BQ365" s="163"/>
      <c r="BR365" s="163" t="s">
        <v>2</v>
      </c>
      <c r="BS365" s="163"/>
      <c r="BT365" s="173"/>
      <c r="BU365" s="163"/>
      <c r="BV365" s="163" t="s">
        <v>1</v>
      </c>
      <c r="BW365" s="163"/>
      <c r="BX365" s="163"/>
      <c r="BZ365" s="163"/>
      <c r="CA365" s="163" t="s">
        <v>1</v>
      </c>
      <c r="CB365" s="163"/>
      <c r="CC365" s="163"/>
    </row>
    <row r="366" spans="1:82" s="91" customFormat="1" x14ac:dyDescent="0.2">
      <c r="A366" s="76">
        <f t="shared" si="17"/>
        <v>322</v>
      </c>
      <c r="B366" s="188" t="s">
        <v>40</v>
      </c>
      <c r="C366" s="189" t="s">
        <v>46</v>
      </c>
      <c r="D366" s="190" t="s">
        <v>26</v>
      </c>
      <c r="E366" s="191"/>
      <c r="F366" s="192"/>
      <c r="G366" s="193" t="s">
        <v>395</v>
      </c>
      <c r="H366" s="193" t="s">
        <v>0</v>
      </c>
      <c r="I366" s="193"/>
      <c r="J366" s="193"/>
      <c r="K366" s="193"/>
      <c r="L366" s="193"/>
      <c r="M366" s="193" t="s">
        <v>0</v>
      </c>
      <c r="N366" s="193"/>
      <c r="O366" s="193"/>
      <c r="P366" s="193"/>
      <c r="Q366" s="193"/>
      <c r="R366" s="193" t="s">
        <v>0</v>
      </c>
      <c r="S366" s="193"/>
      <c r="T366" s="193"/>
      <c r="U366" s="193"/>
      <c r="V366" s="193"/>
      <c r="W366" s="193" t="s">
        <v>0</v>
      </c>
      <c r="X366" s="193"/>
      <c r="Y366" s="193"/>
      <c r="Z366" s="193"/>
      <c r="AA366" s="193"/>
      <c r="AB366" s="193" t="s">
        <v>0</v>
      </c>
      <c r="AC366" s="193"/>
      <c r="AD366" s="193"/>
      <c r="AE366" s="193"/>
      <c r="AF366" s="193"/>
      <c r="AG366" s="194" t="s">
        <v>0</v>
      </c>
      <c r="AH366" s="194"/>
      <c r="AI366" s="194"/>
      <c r="AJ366" s="194"/>
      <c r="AK366" s="193"/>
      <c r="AL366" s="194" t="s">
        <v>0</v>
      </c>
      <c r="AM366" s="194"/>
      <c r="AN366" s="194"/>
      <c r="AO366" s="194"/>
      <c r="AP366" s="194"/>
      <c r="AQ366" s="194"/>
      <c r="AR366" s="194" t="s">
        <v>1</v>
      </c>
      <c r="AS366" s="194"/>
      <c r="AT366" s="194"/>
      <c r="AU366" s="194"/>
      <c r="AV366" s="162"/>
      <c r="AW366" s="162" t="s">
        <v>1</v>
      </c>
      <c r="AX366" s="162"/>
      <c r="AY366" s="162"/>
      <c r="AZ366" s="162"/>
      <c r="BA366" s="163"/>
      <c r="BB366" s="163" t="s">
        <v>1</v>
      </c>
      <c r="BC366" s="163"/>
      <c r="BD366" s="163"/>
      <c r="BE366" s="170"/>
      <c r="BF366" s="163"/>
      <c r="BG366" s="163" t="s">
        <v>1</v>
      </c>
      <c r="BH366" s="163"/>
      <c r="BI366" s="163"/>
      <c r="BJ366" s="171"/>
      <c r="BK366" s="163"/>
      <c r="BL366" s="163" t="s">
        <v>1</v>
      </c>
      <c r="BM366" s="163"/>
      <c r="BN366" s="163"/>
      <c r="BO366" s="172"/>
      <c r="BP366" s="163"/>
      <c r="BQ366" s="163" t="s">
        <v>1</v>
      </c>
      <c r="BR366" s="163"/>
      <c r="BS366" s="163"/>
      <c r="BT366" s="173"/>
      <c r="BU366" s="163"/>
      <c r="BV366" s="163"/>
      <c r="BW366" s="163" t="s">
        <v>2</v>
      </c>
      <c r="BX366" s="163"/>
      <c r="BZ366" s="163"/>
      <c r="CA366" s="163" t="s">
        <v>1</v>
      </c>
      <c r="CB366" s="163"/>
      <c r="CC366" s="163"/>
    </row>
    <row r="367" spans="1:82" s="91" customFormat="1" x14ac:dyDescent="0.2">
      <c r="A367" s="76">
        <f t="shared" si="17"/>
        <v>323</v>
      </c>
      <c r="B367" s="188" t="s">
        <v>40</v>
      </c>
      <c r="C367" s="189" t="s">
        <v>46</v>
      </c>
      <c r="D367" s="190" t="s">
        <v>28</v>
      </c>
      <c r="E367" s="191"/>
      <c r="F367" s="192"/>
      <c r="G367" s="193" t="s">
        <v>396</v>
      </c>
      <c r="H367" s="193" t="s">
        <v>0</v>
      </c>
      <c r="I367" s="193"/>
      <c r="J367" s="193"/>
      <c r="K367" s="193"/>
      <c r="L367" s="193"/>
      <c r="M367" s="193" t="s">
        <v>0</v>
      </c>
      <c r="N367" s="193"/>
      <c r="O367" s="193"/>
      <c r="P367" s="193"/>
      <c r="Q367" s="193"/>
      <c r="R367" s="193" t="s">
        <v>0</v>
      </c>
      <c r="S367" s="193"/>
      <c r="T367" s="193"/>
      <c r="U367" s="193"/>
      <c r="V367" s="193"/>
      <c r="W367" s="193" t="s">
        <v>0</v>
      </c>
      <c r="X367" s="193"/>
      <c r="Y367" s="193"/>
      <c r="Z367" s="193"/>
      <c r="AA367" s="193"/>
      <c r="AB367" s="193" t="s">
        <v>0</v>
      </c>
      <c r="AC367" s="193"/>
      <c r="AD367" s="193"/>
      <c r="AE367" s="193"/>
      <c r="AF367" s="193"/>
      <c r="AG367" s="194" t="s">
        <v>0</v>
      </c>
      <c r="AH367" s="194"/>
      <c r="AI367" s="194"/>
      <c r="AJ367" s="194"/>
      <c r="AK367" s="193"/>
      <c r="AL367" s="194"/>
      <c r="AM367" s="194" t="s">
        <v>1</v>
      </c>
      <c r="AN367" s="194"/>
      <c r="AO367" s="194"/>
      <c r="AP367" s="194"/>
      <c r="AQ367" s="194"/>
      <c r="AR367" s="194" t="s">
        <v>1</v>
      </c>
      <c r="AS367" s="194"/>
      <c r="AT367" s="194"/>
      <c r="AU367" s="194"/>
      <c r="AV367" s="162"/>
      <c r="AW367" s="162" t="s">
        <v>1</v>
      </c>
      <c r="AX367" s="162"/>
      <c r="AY367" s="162"/>
      <c r="AZ367" s="162"/>
      <c r="BA367" s="163"/>
      <c r="BB367" s="163" t="s">
        <v>1</v>
      </c>
      <c r="BC367" s="163"/>
      <c r="BD367" s="163"/>
      <c r="BE367" s="170"/>
      <c r="BF367" s="163"/>
      <c r="BG367" s="163" t="s">
        <v>1</v>
      </c>
      <c r="BH367" s="163"/>
      <c r="BI367" s="163"/>
      <c r="BJ367" s="171"/>
      <c r="BK367" s="163"/>
      <c r="BL367" s="163" t="s">
        <v>1</v>
      </c>
      <c r="BM367" s="163"/>
      <c r="BN367" s="163"/>
      <c r="BO367" s="172"/>
      <c r="BP367" s="163"/>
      <c r="BQ367" s="163"/>
      <c r="BR367" s="163" t="s">
        <v>2</v>
      </c>
      <c r="BS367" s="163"/>
      <c r="BT367" s="173"/>
      <c r="BU367" s="163"/>
      <c r="BV367" s="163" t="s">
        <v>1</v>
      </c>
      <c r="BW367" s="163"/>
      <c r="BX367" s="163"/>
      <c r="BZ367" s="163"/>
      <c r="CA367" s="163" t="s">
        <v>1</v>
      </c>
      <c r="CB367" s="163"/>
      <c r="CC367" s="163"/>
    </row>
    <row r="368" spans="1:82" s="91" customFormat="1" x14ac:dyDescent="0.2">
      <c r="A368" s="76">
        <f t="shared" si="17"/>
        <v>324</v>
      </c>
      <c r="B368" s="188" t="s">
        <v>40</v>
      </c>
      <c r="C368" s="189" t="s">
        <v>46</v>
      </c>
      <c r="D368" s="190" t="s">
        <v>30</v>
      </c>
      <c r="E368" s="191"/>
      <c r="F368" s="192"/>
      <c r="G368" s="193" t="s">
        <v>397</v>
      </c>
      <c r="H368" s="193" t="s">
        <v>0</v>
      </c>
      <c r="I368" s="193"/>
      <c r="J368" s="193"/>
      <c r="K368" s="193"/>
      <c r="L368" s="193"/>
      <c r="M368" s="193" t="s">
        <v>0</v>
      </c>
      <c r="N368" s="193"/>
      <c r="O368" s="193"/>
      <c r="P368" s="193"/>
      <c r="Q368" s="193"/>
      <c r="R368" s="193" t="s">
        <v>0</v>
      </c>
      <c r="S368" s="193"/>
      <c r="T368" s="193"/>
      <c r="U368" s="193"/>
      <c r="V368" s="193"/>
      <c r="W368" s="193" t="s">
        <v>0</v>
      </c>
      <c r="X368" s="193"/>
      <c r="Y368" s="193"/>
      <c r="Z368" s="193"/>
      <c r="AA368" s="193"/>
      <c r="AB368" s="193" t="s">
        <v>0</v>
      </c>
      <c r="AC368" s="193"/>
      <c r="AD368" s="193"/>
      <c r="AE368" s="193"/>
      <c r="AF368" s="193"/>
      <c r="AG368" s="194"/>
      <c r="AH368" s="194" t="s">
        <v>1</v>
      </c>
      <c r="AI368" s="194"/>
      <c r="AJ368" s="194"/>
      <c r="AK368" s="193"/>
      <c r="AL368" s="194"/>
      <c r="AM368" s="194" t="s">
        <v>1</v>
      </c>
      <c r="AN368" s="194"/>
      <c r="AO368" s="194"/>
      <c r="AP368" s="194"/>
      <c r="AQ368" s="194"/>
      <c r="AR368" s="194" t="s">
        <v>1</v>
      </c>
      <c r="AS368" s="194"/>
      <c r="AT368" s="194"/>
      <c r="AU368" s="194"/>
      <c r="AV368" s="162"/>
      <c r="AW368" s="162" t="s">
        <v>1</v>
      </c>
      <c r="AX368" s="162"/>
      <c r="AY368" s="162"/>
      <c r="AZ368" s="162"/>
      <c r="BA368" s="163"/>
      <c r="BB368" s="163" t="s">
        <v>1</v>
      </c>
      <c r="BC368" s="163"/>
      <c r="BD368" s="163"/>
      <c r="BE368" s="170"/>
      <c r="BF368" s="163"/>
      <c r="BG368" s="163" t="s">
        <v>1</v>
      </c>
      <c r="BH368" s="163"/>
      <c r="BI368" s="163"/>
      <c r="BJ368" s="171"/>
      <c r="BK368" s="163"/>
      <c r="BL368" s="163" t="s">
        <v>1</v>
      </c>
      <c r="BM368" s="163"/>
      <c r="BN368" s="163"/>
      <c r="BO368" s="172"/>
      <c r="BP368" s="163"/>
      <c r="BQ368" s="163" t="s">
        <v>1</v>
      </c>
      <c r="BR368" s="163"/>
      <c r="BS368" s="163"/>
      <c r="BT368" s="173"/>
      <c r="BU368" s="163"/>
      <c r="BV368" s="163" t="s">
        <v>1</v>
      </c>
      <c r="BW368" s="163"/>
      <c r="BX368" s="163"/>
      <c r="BZ368" s="163"/>
      <c r="CA368" s="163" t="s">
        <v>1</v>
      </c>
      <c r="CB368" s="163"/>
      <c r="CC368" s="163"/>
    </row>
    <row r="369" spans="1:82" s="91" customFormat="1" x14ac:dyDescent="0.2">
      <c r="A369" s="76">
        <f t="shared" si="17"/>
        <v>325</v>
      </c>
      <c r="B369" s="188" t="s">
        <v>40</v>
      </c>
      <c r="C369" s="189" t="s">
        <v>46</v>
      </c>
      <c r="D369" s="190" t="s">
        <v>32</v>
      </c>
      <c r="E369" s="191"/>
      <c r="F369" s="192"/>
      <c r="G369" s="193" t="s">
        <v>398</v>
      </c>
      <c r="H369" s="193" t="s">
        <v>0</v>
      </c>
      <c r="I369" s="193"/>
      <c r="J369" s="193"/>
      <c r="K369" s="193"/>
      <c r="L369" s="193"/>
      <c r="M369" s="193" t="s">
        <v>0</v>
      </c>
      <c r="N369" s="193"/>
      <c r="O369" s="193"/>
      <c r="P369" s="193"/>
      <c r="Q369" s="193"/>
      <c r="R369" s="193" t="s">
        <v>0</v>
      </c>
      <c r="S369" s="193"/>
      <c r="T369" s="193"/>
      <c r="U369" s="193"/>
      <c r="V369" s="193"/>
      <c r="W369" s="193" t="s">
        <v>0</v>
      </c>
      <c r="X369" s="193"/>
      <c r="Y369" s="193"/>
      <c r="Z369" s="193"/>
      <c r="AA369" s="193"/>
      <c r="AB369" s="193" t="s">
        <v>0</v>
      </c>
      <c r="AC369" s="193"/>
      <c r="AD369" s="193"/>
      <c r="AE369" s="193"/>
      <c r="AF369" s="193"/>
      <c r="AG369" s="194" t="s">
        <v>0</v>
      </c>
      <c r="AH369" s="194"/>
      <c r="AI369" s="194"/>
      <c r="AJ369" s="194"/>
      <c r="AK369" s="193"/>
      <c r="AL369" s="194" t="s">
        <v>0</v>
      </c>
      <c r="AM369" s="194"/>
      <c r="AN369" s="194"/>
      <c r="AO369" s="194"/>
      <c r="AP369" s="194"/>
      <c r="AQ369" s="194"/>
      <c r="AR369" s="194" t="s">
        <v>1</v>
      </c>
      <c r="AS369" s="194"/>
      <c r="AT369" s="194"/>
      <c r="AU369" s="194"/>
      <c r="AV369" s="162"/>
      <c r="AW369" s="162" t="s">
        <v>1</v>
      </c>
      <c r="AX369" s="162"/>
      <c r="AY369" s="162"/>
      <c r="AZ369" s="162"/>
      <c r="BA369" s="163"/>
      <c r="BB369" s="163" t="s">
        <v>1</v>
      </c>
      <c r="BC369" s="163"/>
      <c r="BD369" s="163"/>
      <c r="BE369" s="170"/>
      <c r="BF369" s="163"/>
      <c r="BG369" s="163" t="s">
        <v>1</v>
      </c>
      <c r="BH369" s="163"/>
      <c r="BI369" s="163"/>
      <c r="BJ369" s="171"/>
      <c r="BK369" s="163"/>
      <c r="BL369" s="163" t="s">
        <v>1</v>
      </c>
      <c r="BM369" s="163"/>
      <c r="BN369" s="163"/>
      <c r="BO369" s="172"/>
      <c r="BP369" s="163"/>
      <c r="BQ369" s="163" t="s">
        <v>1</v>
      </c>
      <c r="BR369" s="163"/>
      <c r="BS369" s="163"/>
      <c r="BT369" s="173"/>
      <c r="BU369" s="163"/>
      <c r="BV369" s="163" t="s">
        <v>1</v>
      </c>
      <c r="BW369" s="163"/>
      <c r="BX369" s="163"/>
      <c r="BZ369" s="163"/>
      <c r="CA369" s="163" t="s">
        <v>1</v>
      </c>
      <c r="CB369" s="163"/>
      <c r="CC369" s="163"/>
    </row>
    <row r="370" spans="1:82" s="91" customFormat="1" x14ac:dyDescent="0.2">
      <c r="A370" s="76">
        <f t="shared" si="17"/>
        <v>326</v>
      </c>
      <c r="B370" s="188" t="s">
        <v>40</v>
      </c>
      <c r="C370" s="189" t="s">
        <v>46</v>
      </c>
      <c r="D370" s="190" t="s">
        <v>34</v>
      </c>
      <c r="E370" s="191"/>
      <c r="F370" s="192"/>
      <c r="G370" s="193" t="s">
        <v>399</v>
      </c>
      <c r="H370" s="193" t="s">
        <v>0</v>
      </c>
      <c r="I370" s="193"/>
      <c r="J370" s="193"/>
      <c r="K370" s="193"/>
      <c r="L370" s="193"/>
      <c r="M370" s="193" t="s">
        <v>0</v>
      </c>
      <c r="N370" s="193"/>
      <c r="O370" s="193"/>
      <c r="P370" s="193"/>
      <c r="Q370" s="193"/>
      <c r="R370" s="193" t="s">
        <v>0</v>
      </c>
      <c r="S370" s="193"/>
      <c r="T370" s="193"/>
      <c r="U370" s="193"/>
      <c r="V370" s="193"/>
      <c r="W370" s="193" t="s">
        <v>0</v>
      </c>
      <c r="X370" s="193"/>
      <c r="Y370" s="193"/>
      <c r="Z370" s="193"/>
      <c r="AA370" s="193"/>
      <c r="AB370" s="193" t="s">
        <v>0</v>
      </c>
      <c r="AC370" s="193"/>
      <c r="AD370" s="193"/>
      <c r="AE370" s="193"/>
      <c r="AF370" s="193"/>
      <c r="AG370" s="194" t="s">
        <v>0</v>
      </c>
      <c r="AH370" s="194"/>
      <c r="AI370" s="194"/>
      <c r="AJ370" s="194"/>
      <c r="AK370" s="193"/>
      <c r="AL370" s="194" t="s">
        <v>0</v>
      </c>
      <c r="AM370" s="194"/>
      <c r="AN370" s="194"/>
      <c r="AO370" s="194"/>
      <c r="AP370" s="194"/>
      <c r="AQ370" s="194"/>
      <c r="AR370" s="194" t="s">
        <v>1</v>
      </c>
      <c r="AS370" s="194"/>
      <c r="AT370" s="194"/>
      <c r="AU370" s="194"/>
      <c r="AV370" s="162"/>
      <c r="AW370" s="162" t="s">
        <v>1</v>
      </c>
      <c r="AX370" s="162"/>
      <c r="AY370" s="162"/>
      <c r="AZ370" s="162"/>
      <c r="BA370" s="163"/>
      <c r="BB370" s="163" t="s">
        <v>1</v>
      </c>
      <c r="BC370" s="163"/>
      <c r="BD370" s="163"/>
      <c r="BE370" s="170"/>
      <c r="BF370" s="163"/>
      <c r="BG370" s="163" t="s">
        <v>1</v>
      </c>
      <c r="BH370" s="163"/>
      <c r="BI370" s="163"/>
      <c r="BJ370" s="171"/>
      <c r="BK370" s="163"/>
      <c r="BL370" s="163" t="s">
        <v>1</v>
      </c>
      <c r="BM370" s="163"/>
      <c r="BN370" s="163"/>
      <c r="BO370" s="172"/>
      <c r="BP370" s="163"/>
      <c r="BQ370" s="163" t="s">
        <v>1</v>
      </c>
      <c r="BR370" s="163"/>
      <c r="BS370" s="163"/>
      <c r="BT370" s="173"/>
      <c r="BU370" s="163"/>
      <c r="BV370" s="163"/>
      <c r="BW370" s="163"/>
      <c r="BX370" s="163" t="s">
        <v>3</v>
      </c>
      <c r="BZ370" s="163"/>
      <c r="CA370" s="163"/>
      <c r="CB370" s="163"/>
      <c r="CC370" s="163"/>
    </row>
    <row r="371" spans="1:82" s="91" customFormat="1" x14ac:dyDescent="0.2">
      <c r="A371" s="76">
        <f t="shared" si="17"/>
        <v>327</v>
      </c>
      <c r="B371" s="188" t="s">
        <v>40</v>
      </c>
      <c r="C371" s="189" t="s">
        <v>46</v>
      </c>
      <c r="D371" s="190" t="s">
        <v>36</v>
      </c>
      <c r="E371" s="191"/>
      <c r="F371" s="192"/>
      <c r="G371" s="193" t="s">
        <v>400</v>
      </c>
      <c r="H371" s="193" t="s">
        <v>0</v>
      </c>
      <c r="I371" s="193"/>
      <c r="J371" s="193"/>
      <c r="K371" s="193"/>
      <c r="L371" s="193"/>
      <c r="M371" s="193" t="s">
        <v>0</v>
      </c>
      <c r="N371" s="193"/>
      <c r="O371" s="193"/>
      <c r="P371" s="193"/>
      <c r="Q371" s="193"/>
      <c r="R371" s="193" t="s">
        <v>0</v>
      </c>
      <c r="S371" s="193"/>
      <c r="T371" s="193"/>
      <c r="U371" s="193"/>
      <c r="V371" s="193"/>
      <c r="W371" s="193" t="s">
        <v>0</v>
      </c>
      <c r="X371" s="193"/>
      <c r="Y371" s="193"/>
      <c r="Z371" s="193"/>
      <c r="AA371" s="193"/>
      <c r="AB371" s="193" t="s">
        <v>0</v>
      </c>
      <c r="AC371" s="193"/>
      <c r="AD371" s="193"/>
      <c r="AE371" s="193"/>
      <c r="AF371" s="193"/>
      <c r="AG371" s="194" t="s">
        <v>0</v>
      </c>
      <c r="AH371" s="194"/>
      <c r="AI371" s="194"/>
      <c r="AJ371" s="194"/>
      <c r="AK371" s="193"/>
      <c r="AL371" s="194" t="s">
        <v>0</v>
      </c>
      <c r="AM371" s="194"/>
      <c r="AN371" s="194"/>
      <c r="AO371" s="194"/>
      <c r="AP371" s="194"/>
      <c r="AQ371" s="194"/>
      <c r="AR371" s="194" t="s">
        <v>1</v>
      </c>
      <c r="AS371" s="194"/>
      <c r="AT371" s="194"/>
      <c r="AU371" s="194"/>
      <c r="AV371" s="162"/>
      <c r="AW371" s="162" t="s">
        <v>1</v>
      </c>
      <c r="AX371" s="162"/>
      <c r="AY371" s="162"/>
      <c r="AZ371" s="162"/>
      <c r="BA371" s="163"/>
      <c r="BB371" s="163" t="s">
        <v>1</v>
      </c>
      <c r="BC371" s="163"/>
      <c r="BD371" s="163"/>
      <c r="BE371" s="170"/>
      <c r="BF371" s="163"/>
      <c r="BG371" s="163" t="s">
        <v>1</v>
      </c>
      <c r="BH371" s="163"/>
      <c r="BI371" s="163"/>
      <c r="BJ371" s="171"/>
      <c r="BK371" s="163"/>
      <c r="BL371" s="163" t="s">
        <v>1</v>
      </c>
      <c r="BM371" s="163"/>
      <c r="BN371" s="163"/>
      <c r="BO371" s="172"/>
      <c r="BP371" s="163"/>
      <c r="BQ371" s="163"/>
      <c r="BR371" s="163" t="s">
        <v>2</v>
      </c>
      <c r="BS371" s="163"/>
      <c r="BT371" s="173"/>
      <c r="BU371" s="163"/>
      <c r="BV371" s="163"/>
      <c r="BW371" s="163" t="s">
        <v>2</v>
      </c>
      <c r="BX371" s="163"/>
      <c r="BZ371" s="163"/>
      <c r="CA371" s="163"/>
      <c r="CB371" s="163"/>
      <c r="CC371" s="163" t="s">
        <v>3</v>
      </c>
    </row>
    <row r="372" spans="1:82" s="59" customFormat="1" x14ac:dyDescent="0.25">
      <c r="B372" s="195"/>
      <c r="C372" s="205"/>
      <c r="D372" s="197"/>
      <c r="E372" s="198"/>
      <c r="F372" s="199"/>
      <c r="G372" s="200"/>
      <c r="H372" s="200"/>
      <c r="I372" s="200"/>
      <c r="J372" s="200"/>
      <c r="K372" s="200"/>
      <c r="L372" s="200"/>
      <c r="M372" s="200"/>
      <c r="N372" s="200"/>
      <c r="O372" s="200"/>
      <c r="P372" s="200"/>
      <c r="Q372" s="200"/>
      <c r="R372" s="200"/>
      <c r="S372" s="200"/>
      <c r="T372" s="200"/>
      <c r="U372" s="200"/>
      <c r="V372" s="200"/>
      <c r="W372" s="200"/>
      <c r="X372" s="200"/>
      <c r="Y372" s="200"/>
      <c r="Z372" s="200"/>
      <c r="AA372" s="200"/>
      <c r="AB372" s="200"/>
      <c r="AC372" s="200"/>
      <c r="AD372" s="200"/>
      <c r="AE372" s="200"/>
      <c r="AF372" s="200"/>
      <c r="AG372" s="197"/>
      <c r="AH372" s="197"/>
      <c r="AI372" s="197"/>
      <c r="AJ372" s="197"/>
      <c r="AK372" s="200"/>
      <c r="AL372" s="197"/>
      <c r="AM372" s="197"/>
      <c r="AN372" s="197"/>
      <c r="AO372" s="197"/>
      <c r="AP372" s="197"/>
      <c r="AQ372" s="197"/>
      <c r="AR372" s="197"/>
      <c r="AS372" s="197"/>
      <c r="AT372" s="197"/>
      <c r="AU372" s="197"/>
      <c r="AV372" s="73"/>
      <c r="AW372" s="73"/>
      <c r="AX372" s="73"/>
      <c r="AY372" s="73"/>
      <c r="AZ372" s="164"/>
      <c r="BA372" s="73"/>
      <c r="BB372" s="73"/>
      <c r="BC372" s="73"/>
      <c r="BD372" s="73"/>
      <c r="BE372" s="164"/>
      <c r="BF372" s="73"/>
      <c r="BG372" s="73"/>
      <c r="BH372" s="73"/>
      <c r="BI372" s="73"/>
      <c r="BJ372" s="165"/>
      <c r="BK372" s="75"/>
      <c r="BL372" s="75"/>
      <c r="BM372" s="75"/>
      <c r="BN372" s="75"/>
      <c r="BO372" s="166"/>
      <c r="BP372" s="75"/>
      <c r="BQ372" s="75"/>
      <c r="BR372" s="75"/>
      <c r="BS372" s="75"/>
      <c r="BT372" s="167"/>
      <c r="BU372" s="75"/>
      <c r="BV372" s="75"/>
      <c r="BW372" s="75"/>
      <c r="BX372" s="75"/>
      <c r="BZ372" s="75"/>
      <c r="CA372" s="75"/>
      <c r="CB372" s="75"/>
      <c r="CC372" s="75"/>
    </row>
    <row r="373" spans="1:82" s="59" customFormat="1" x14ac:dyDescent="0.25">
      <c r="B373" s="195" t="s">
        <v>42</v>
      </c>
      <c r="C373" s="196" t="s">
        <v>48</v>
      </c>
      <c r="D373" s="197"/>
      <c r="E373" s="198"/>
      <c r="F373" s="199" t="s">
        <v>402</v>
      </c>
      <c r="G373" s="200"/>
      <c r="H373" s="201">
        <f>COUNTIF(H374:H384,"WTP")</f>
        <v>11</v>
      </c>
      <c r="I373" s="201">
        <f>COUNTIF(I374:I384,"WDP")</f>
        <v>0</v>
      </c>
      <c r="J373" s="201">
        <f>COUNTIF(J374:J384,"TW")</f>
        <v>0</v>
      </c>
      <c r="K373" s="201">
        <f>COUNTIF(K374:K384,"TMP")</f>
        <v>0</v>
      </c>
      <c r="L373" s="197">
        <f>SUM(H373:K373)</f>
        <v>11</v>
      </c>
      <c r="M373" s="201">
        <f>COUNTIF(M374:M384,"WTP")</f>
        <v>10</v>
      </c>
      <c r="N373" s="201">
        <f>COUNTIF(N374:N384,"WDP")</f>
        <v>1</v>
      </c>
      <c r="O373" s="201">
        <f>COUNTIF(O374:O384,"TW")</f>
        <v>0</v>
      </c>
      <c r="P373" s="201">
        <f>COUNTIF(P374:P384,"TMP")</f>
        <v>0</v>
      </c>
      <c r="Q373" s="197">
        <f>SUM(M373:P373)</f>
        <v>11</v>
      </c>
      <c r="R373" s="201">
        <f>COUNTIF(R374:R384,"WTP")</f>
        <v>9</v>
      </c>
      <c r="S373" s="201">
        <f>COUNTIF(S374:S384,"WDP")</f>
        <v>2</v>
      </c>
      <c r="T373" s="201">
        <f>COUNTIF(T374:T384,"TW")</f>
        <v>0</v>
      </c>
      <c r="U373" s="201">
        <f>COUNTIF(U374:U384,"TMP")</f>
        <v>0</v>
      </c>
      <c r="V373" s="197">
        <f>SUM(R373:U373)</f>
        <v>11</v>
      </c>
      <c r="W373" s="201">
        <f>COUNTIF(W374:W384,"WTP")</f>
        <v>9</v>
      </c>
      <c r="X373" s="201">
        <f>COUNTIF(X374:X384,"WDP")</f>
        <v>2</v>
      </c>
      <c r="Y373" s="201">
        <f>COUNTIF(Y374:Y384,"TW")</f>
        <v>0</v>
      </c>
      <c r="Z373" s="201">
        <f>COUNTIF(Z374:Z384,"TMP")</f>
        <v>0</v>
      </c>
      <c r="AA373" s="197">
        <f>SUM(W373:Z373)</f>
        <v>11</v>
      </c>
      <c r="AB373" s="201">
        <f>COUNTIF(AB374:AB384,"WTP")</f>
        <v>9</v>
      </c>
      <c r="AC373" s="201">
        <f>COUNTIF(AC374:AC384,"WDP")</f>
        <v>1</v>
      </c>
      <c r="AD373" s="201">
        <f>COUNTIF(AD374:AD384,"TW")</f>
        <v>0</v>
      </c>
      <c r="AE373" s="201">
        <f>COUNTIF(AE374:AE384,"TMP")</f>
        <v>1</v>
      </c>
      <c r="AF373" s="197">
        <f>SUM(AB373:AE373)</f>
        <v>11</v>
      </c>
      <c r="AG373" s="201">
        <f>COUNTIF(AG374:AG384,"WTP")</f>
        <v>7</v>
      </c>
      <c r="AH373" s="201">
        <f>COUNTIF(AH374:AH384,"WDP")</f>
        <v>3</v>
      </c>
      <c r="AI373" s="201">
        <f>COUNTIF(AI374:AI384,"TW")</f>
        <v>0</v>
      </c>
      <c r="AJ373" s="201">
        <f>COUNTIF(AJ374:AJ384,"TMP")</f>
        <v>1</v>
      </c>
      <c r="AK373" s="197">
        <f>SUM(AG373:AJ373)</f>
        <v>11</v>
      </c>
      <c r="AL373" s="201">
        <f>COUNTIF(AL374:AL384,"WTP")</f>
        <v>3</v>
      </c>
      <c r="AM373" s="201">
        <f>COUNTIF(AM374:AM384,"WDP")</f>
        <v>7</v>
      </c>
      <c r="AN373" s="201">
        <f>COUNTIF(AN374:AN384,"TW")</f>
        <v>0</v>
      </c>
      <c r="AO373" s="201">
        <f>COUNTIF(AO374:AO384,"TMP")</f>
        <v>0</v>
      </c>
      <c r="AP373" s="197">
        <f>SUM(AL373:AO373)</f>
        <v>10</v>
      </c>
      <c r="AQ373" s="201">
        <f>COUNTIF(AQ374:AQ384,"WTP")</f>
        <v>2</v>
      </c>
      <c r="AR373" s="201">
        <f>COUNTIF(AR374:AR384,"WDP")</f>
        <v>8</v>
      </c>
      <c r="AS373" s="201">
        <f>COUNTIF(AS374:AS384,"TW")</f>
        <v>0</v>
      </c>
      <c r="AT373" s="201">
        <f>COUNTIF(AT374:AT384,"TMP")</f>
        <v>0</v>
      </c>
      <c r="AU373" s="202">
        <f>SUM(AQ373:AT373)</f>
        <v>10</v>
      </c>
      <c r="AV373" s="73">
        <f>COUNTIF(AV374:AV384,"WTP")</f>
        <v>0</v>
      </c>
      <c r="AW373" s="73">
        <f>COUNTIF(AW374:AW384,"WDP")</f>
        <v>7</v>
      </c>
      <c r="AX373" s="73">
        <f>COUNTIF(AX374:AX384,"TW")</f>
        <v>1</v>
      </c>
      <c r="AY373" s="73">
        <f>COUNTIF(AY374:AY384,"TMP")</f>
        <v>2</v>
      </c>
      <c r="AZ373" s="74">
        <f>SUM(AV373:AY373)</f>
        <v>10</v>
      </c>
      <c r="BA373" s="73">
        <f>COUNTIF(BA374:BA384,"WTP")</f>
        <v>0</v>
      </c>
      <c r="BB373" s="73">
        <f>COUNTIF(BB374:BB384,"WDP")</f>
        <v>4</v>
      </c>
      <c r="BC373" s="73">
        <f>COUNTIF(BC374:BC384,"TW")</f>
        <v>4</v>
      </c>
      <c r="BD373" s="73">
        <f>COUNTIF(BD374:BD384,"TMP")</f>
        <v>2</v>
      </c>
      <c r="BE373" s="74">
        <f>SUM(BA373:BD373)</f>
        <v>10</v>
      </c>
      <c r="BF373" s="73">
        <f>COUNTIF(BF374:BF384,"WTP")</f>
        <v>0</v>
      </c>
      <c r="BG373" s="73">
        <f>COUNTIF(BG374:BG384,"WDP")</f>
        <v>2</v>
      </c>
      <c r="BH373" s="73">
        <f>COUNTIF(BH374:BH384,"TW")</f>
        <v>6</v>
      </c>
      <c r="BI373" s="73">
        <f>COUNTIF(BI374:BI384,"TMP")</f>
        <v>2</v>
      </c>
      <c r="BJ373" s="152">
        <f>SUM(BF373:BI373)</f>
        <v>10</v>
      </c>
      <c r="BK373" s="73">
        <f>COUNTIF(BK374:BK384,"WTP")</f>
        <v>0</v>
      </c>
      <c r="BL373" s="73">
        <f>COUNTIF(BL374:BL384,"WDP")</f>
        <v>3</v>
      </c>
      <c r="BM373" s="73">
        <f>COUNTIF(BM374:BM384,"TW")</f>
        <v>4</v>
      </c>
      <c r="BN373" s="73">
        <f>COUNTIF(BN374:BN384,"TMP")</f>
        <v>3</v>
      </c>
      <c r="BO373" s="153">
        <f>SUM(BK373:BN373)</f>
        <v>10</v>
      </c>
      <c r="BP373" s="73">
        <f>COUNTIF(BP374:BP384,"WTP")</f>
        <v>0</v>
      </c>
      <c r="BQ373" s="73">
        <f>COUNTIF(BQ374:BQ384,"WDP")</f>
        <v>0</v>
      </c>
      <c r="BR373" s="73">
        <f>COUNTIF(BR374:BR384,"TW")</f>
        <v>6</v>
      </c>
      <c r="BS373" s="73">
        <f>COUNTIF(BS374:BS384,"TMP")</f>
        <v>4</v>
      </c>
      <c r="BT373" s="154">
        <f>SUM(BP373:BS373)</f>
        <v>10</v>
      </c>
      <c r="BU373" s="73">
        <f>COUNTIF(BU374:BU384,"WTP")</f>
        <v>0</v>
      </c>
      <c r="BV373" s="73">
        <f>COUNTIF(BV374:BV384,"WDP")</f>
        <v>0</v>
      </c>
      <c r="BW373" s="73">
        <f>COUNTIF(BW374:BW384,"TW")</f>
        <v>1</v>
      </c>
      <c r="BX373" s="73">
        <f>COUNTIF(BX374:BX384,"TMP")</f>
        <v>9</v>
      </c>
      <c r="BY373" s="155">
        <f>SUM(BU373:BX373)</f>
        <v>10</v>
      </c>
      <c r="BZ373" s="73">
        <f>COUNTIF(BZ374:BZ384,"WTP")</f>
        <v>0</v>
      </c>
      <c r="CA373" s="73">
        <f>COUNTIF(CA374:CA384,"WDP")</f>
        <v>6</v>
      </c>
      <c r="CB373" s="73">
        <f>COUNTIF(CB374:CB384,"TW")</f>
        <v>2</v>
      </c>
      <c r="CC373" s="73">
        <f>COUNTIF(CC374:CC384,"TMP")</f>
        <v>0</v>
      </c>
      <c r="CD373" s="155">
        <f>SUM(BZ373:CC373)</f>
        <v>8</v>
      </c>
    </row>
    <row r="374" spans="1:82" s="91" customFormat="1" x14ac:dyDescent="0.2">
      <c r="A374" s="76">
        <f>A371+1</f>
        <v>328</v>
      </c>
      <c r="B374" s="188" t="s">
        <v>42</v>
      </c>
      <c r="C374" s="189" t="s">
        <v>48</v>
      </c>
      <c r="D374" s="190" t="s">
        <v>8</v>
      </c>
      <c r="E374" s="203"/>
      <c r="F374" s="204"/>
      <c r="G374" s="193" t="s">
        <v>403</v>
      </c>
      <c r="H374" s="193" t="s">
        <v>0</v>
      </c>
      <c r="I374" s="193"/>
      <c r="J374" s="193"/>
      <c r="K374" s="193"/>
      <c r="L374" s="193"/>
      <c r="M374" s="193" t="s">
        <v>0</v>
      </c>
      <c r="N374" s="193"/>
      <c r="O374" s="193"/>
      <c r="P374" s="193"/>
      <c r="Q374" s="193"/>
      <c r="R374" s="193" t="s">
        <v>0</v>
      </c>
      <c r="S374" s="193"/>
      <c r="T374" s="193"/>
      <c r="U374" s="193"/>
      <c r="V374" s="193"/>
      <c r="W374" s="193" t="s">
        <v>0</v>
      </c>
      <c r="X374" s="193"/>
      <c r="Y374" s="193"/>
      <c r="Z374" s="193"/>
      <c r="AA374" s="193"/>
      <c r="AB374" s="193" t="s">
        <v>0</v>
      </c>
      <c r="AC374" s="193"/>
      <c r="AD374" s="193"/>
      <c r="AE374" s="193"/>
      <c r="AF374" s="193"/>
      <c r="AG374" s="194" t="s">
        <v>0</v>
      </c>
      <c r="AH374" s="194"/>
      <c r="AI374" s="194"/>
      <c r="AJ374" s="194"/>
      <c r="AK374" s="193"/>
      <c r="AL374" s="194"/>
      <c r="AM374" s="194" t="s">
        <v>1</v>
      </c>
      <c r="AN374" s="194"/>
      <c r="AO374" s="194"/>
      <c r="AP374" s="194"/>
      <c r="AQ374" s="194" t="s">
        <v>0</v>
      </c>
      <c r="AR374" s="194"/>
      <c r="AS374" s="194"/>
      <c r="AT374" s="194"/>
      <c r="AU374" s="194"/>
      <c r="AV374" s="162"/>
      <c r="AW374" s="162" t="s">
        <v>1</v>
      </c>
      <c r="AX374" s="162"/>
      <c r="AY374" s="162"/>
      <c r="AZ374" s="162"/>
      <c r="BA374" s="163"/>
      <c r="BB374" s="163" t="s">
        <v>1</v>
      </c>
      <c r="BC374" s="163"/>
      <c r="BD374" s="163"/>
      <c r="BE374" s="170"/>
      <c r="BF374" s="163"/>
      <c r="BG374" s="163"/>
      <c r="BH374" s="163" t="s">
        <v>2</v>
      </c>
      <c r="BI374" s="163"/>
      <c r="BJ374" s="171"/>
      <c r="BK374" s="163"/>
      <c r="BL374" s="163"/>
      <c r="BM374" s="163" t="s">
        <v>2</v>
      </c>
      <c r="BN374" s="163"/>
      <c r="BO374" s="172"/>
      <c r="BP374" s="163"/>
      <c r="BQ374" s="163"/>
      <c r="BR374" s="163" t="s">
        <v>2</v>
      </c>
      <c r="BS374" s="163"/>
      <c r="BT374" s="173"/>
      <c r="BU374" s="163"/>
      <c r="BV374" s="163"/>
      <c r="BW374" s="163" t="s">
        <v>2</v>
      </c>
      <c r="BX374" s="163"/>
      <c r="BZ374" s="163"/>
      <c r="CA374" s="163" t="s">
        <v>1</v>
      </c>
      <c r="CB374" s="163"/>
      <c r="CC374" s="163"/>
    </row>
    <row r="375" spans="1:82" s="91" customFormat="1" x14ac:dyDescent="0.2">
      <c r="A375" s="76">
        <f>A374+1</f>
        <v>329</v>
      </c>
      <c r="B375" s="188" t="s">
        <v>42</v>
      </c>
      <c r="C375" s="189" t="s">
        <v>48</v>
      </c>
      <c r="D375" s="190" t="s">
        <v>12</v>
      </c>
      <c r="E375" s="191"/>
      <c r="F375" s="192"/>
      <c r="G375" s="193" t="s">
        <v>404</v>
      </c>
      <c r="H375" s="193" t="s">
        <v>0</v>
      </c>
      <c r="I375" s="193"/>
      <c r="J375" s="193"/>
      <c r="K375" s="193"/>
      <c r="L375" s="193"/>
      <c r="M375" s="193" t="s">
        <v>0</v>
      </c>
      <c r="N375" s="193"/>
      <c r="O375" s="193"/>
      <c r="P375" s="193"/>
      <c r="Q375" s="193"/>
      <c r="R375" s="193" t="s">
        <v>0</v>
      </c>
      <c r="S375" s="193"/>
      <c r="T375" s="193"/>
      <c r="U375" s="193"/>
      <c r="V375" s="193"/>
      <c r="W375" s="193"/>
      <c r="X375" s="193" t="s">
        <v>1</v>
      </c>
      <c r="Y375" s="193"/>
      <c r="Z375" s="193"/>
      <c r="AA375" s="193"/>
      <c r="AB375" s="193" t="s">
        <v>0</v>
      </c>
      <c r="AC375" s="193"/>
      <c r="AD375" s="193"/>
      <c r="AE375" s="193"/>
      <c r="AF375" s="193"/>
      <c r="AG375" s="194" t="s">
        <v>0</v>
      </c>
      <c r="AH375" s="194"/>
      <c r="AI375" s="194"/>
      <c r="AJ375" s="194"/>
      <c r="AK375" s="193"/>
      <c r="AL375" s="194"/>
      <c r="AM375" s="194" t="s">
        <v>1</v>
      </c>
      <c r="AN375" s="194"/>
      <c r="AO375" s="194"/>
      <c r="AP375" s="194"/>
      <c r="AQ375" s="194"/>
      <c r="AR375" s="194" t="s">
        <v>1</v>
      </c>
      <c r="AS375" s="194"/>
      <c r="AT375" s="194"/>
      <c r="AU375" s="194"/>
      <c r="AV375" s="162"/>
      <c r="AW375" s="162" t="s">
        <v>1</v>
      </c>
      <c r="AX375" s="162"/>
      <c r="AY375" s="162"/>
      <c r="AZ375" s="162"/>
      <c r="BA375" s="163"/>
      <c r="BB375" s="163" t="s">
        <v>1</v>
      </c>
      <c r="BC375" s="163"/>
      <c r="BD375" s="163"/>
      <c r="BE375" s="170"/>
      <c r="BF375" s="163"/>
      <c r="BG375" s="163"/>
      <c r="BH375" s="163" t="s">
        <v>2</v>
      </c>
      <c r="BI375" s="163"/>
      <c r="BJ375" s="171"/>
      <c r="BK375" s="163"/>
      <c r="BL375" s="163"/>
      <c r="BM375" s="163" t="s">
        <v>2</v>
      </c>
      <c r="BN375" s="163"/>
      <c r="BO375" s="172"/>
      <c r="BP375" s="163"/>
      <c r="BQ375" s="163"/>
      <c r="BR375" s="163" t="s">
        <v>2</v>
      </c>
      <c r="BS375" s="163"/>
      <c r="BT375" s="173"/>
      <c r="BU375" s="163"/>
      <c r="BV375" s="163"/>
      <c r="BW375" s="163"/>
      <c r="BX375" s="163" t="s">
        <v>3</v>
      </c>
      <c r="BZ375" s="163"/>
      <c r="CA375" s="163"/>
      <c r="CB375" s="163" t="s">
        <v>2</v>
      </c>
      <c r="CC375" s="163"/>
    </row>
    <row r="376" spans="1:82" s="91" customFormat="1" x14ac:dyDescent="0.2">
      <c r="A376" s="76">
        <f t="shared" ref="A376:A384" si="18">A375+1</f>
        <v>330</v>
      </c>
      <c r="B376" s="188" t="s">
        <v>42</v>
      </c>
      <c r="C376" s="189" t="s">
        <v>48</v>
      </c>
      <c r="D376" s="190" t="s">
        <v>14</v>
      </c>
      <c r="E376" s="191"/>
      <c r="F376" s="192"/>
      <c r="G376" s="193" t="s">
        <v>406</v>
      </c>
      <c r="H376" s="193" t="s">
        <v>0</v>
      </c>
      <c r="I376" s="193"/>
      <c r="J376" s="193"/>
      <c r="K376" s="193"/>
      <c r="L376" s="193"/>
      <c r="M376" s="193" t="s">
        <v>0</v>
      </c>
      <c r="N376" s="193"/>
      <c r="O376" s="193"/>
      <c r="P376" s="193"/>
      <c r="Q376" s="193"/>
      <c r="R376" s="193"/>
      <c r="S376" s="193" t="s">
        <v>1</v>
      </c>
      <c r="T376" s="193"/>
      <c r="U376" s="193"/>
      <c r="V376" s="193"/>
      <c r="W376" s="193" t="s">
        <v>0</v>
      </c>
      <c r="X376" s="193"/>
      <c r="Y376" s="193"/>
      <c r="Z376" s="193"/>
      <c r="AA376" s="193"/>
      <c r="AB376" s="193" t="s">
        <v>0</v>
      </c>
      <c r="AC376" s="193"/>
      <c r="AD376" s="193"/>
      <c r="AE376" s="193"/>
      <c r="AF376" s="193"/>
      <c r="AG376" s="194" t="s">
        <v>0</v>
      </c>
      <c r="AH376" s="194"/>
      <c r="AI376" s="194"/>
      <c r="AJ376" s="194"/>
      <c r="AK376" s="193"/>
      <c r="AL376" s="194" t="s">
        <v>0</v>
      </c>
      <c r="AM376" s="194"/>
      <c r="AN376" s="194"/>
      <c r="AO376" s="194"/>
      <c r="AP376" s="194"/>
      <c r="AQ376" s="194" t="s">
        <v>0</v>
      </c>
      <c r="AR376" s="194"/>
      <c r="AS376" s="194"/>
      <c r="AT376" s="194"/>
      <c r="AU376" s="194"/>
      <c r="AV376" s="162"/>
      <c r="AW376" s="162"/>
      <c r="AX376" s="162"/>
      <c r="AY376" s="162" t="s">
        <v>3</v>
      </c>
      <c r="AZ376" s="162"/>
      <c r="BA376" s="163"/>
      <c r="BB376" s="163"/>
      <c r="BC376" s="163"/>
      <c r="BD376" s="163" t="s">
        <v>3</v>
      </c>
      <c r="BE376" s="170"/>
      <c r="BF376" s="163"/>
      <c r="BG376" s="163"/>
      <c r="BH376" s="163"/>
      <c r="BI376" s="163" t="s">
        <v>3</v>
      </c>
      <c r="BJ376" s="171"/>
      <c r="BK376" s="163"/>
      <c r="BL376" s="163"/>
      <c r="BM376" s="163"/>
      <c r="BN376" s="163" t="s">
        <v>3</v>
      </c>
      <c r="BO376" s="172"/>
      <c r="BP376" s="163"/>
      <c r="BQ376" s="163"/>
      <c r="BR376" s="163"/>
      <c r="BS376" s="163" t="s">
        <v>3</v>
      </c>
      <c r="BT376" s="173"/>
      <c r="BU376" s="163"/>
      <c r="BV376" s="163"/>
      <c r="BW376" s="163"/>
      <c r="BX376" s="163" t="s">
        <v>3</v>
      </c>
      <c r="BZ376" s="163"/>
      <c r="CA376" s="163" t="s">
        <v>1</v>
      </c>
      <c r="CB376" s="163"/>
      <c r="CC376" s="163"/>
    </row>
    <row r="377" spans="1:82" s="91" customFormat="1" x14ac:dyDescent="0.2">
      <c r="A377" s="76">
        <f t="shared" si="18"/>
        <v>331</v>
      </c>
      <c r="B377" s="188" t="s">
        <v>42</v>
      </c>
      <c r="C377" s="189" t="s">
        <v>48</v>
      </c>
      <c r="D377" s="190" t="s">
        <v>16</v>
      </c>
      <c r="E377" s="191"/>
      <c r="F377" s="192"/>
      <c r="G377" s="193" t="s">
        <v>407</v>
      </c>
      <c r="H377" s="193" t="s">
        <v>0</v>
      </c>
      <c r="I377" s="193"/>
      <c r="J377" s="193"/>
      <c r="K377" s="193"/>
      <c r="L377" s="193"/>
      <c r="M377" s="193" t="s">
        <v>0</v>
      </c>
      <c r="N377" s="193"/>
      <c r="O377" s="193"/>
      <c r="P377" s="193"/>
      <c r="Q377" s="193"/>
      <c r="R377" s="193" t="s">
        <v>0</v>
      </c>
      <c r="S377" s="193"/>
      <c r="T377" s="193"/>
      <c r="U377" s="193"/>
      <c r="V377" s="193"/>
      <c r="W377" s="193" t="s">
        <v>0</v>
      </c>
      <c r="X377" s="193"/>
      <c r="Y377" s="193"/>
      <c r="Z377" s="193"/>
      <c r="AA377" s="193"/>
      <c r="AB377" s="193" t="s">
        <v>0</v>
      </c>
      <c r="AC377" s="193"/>
      <c r="AD377" s="193"/>
      <c r="AE377" s="193"/>
      <c r="AF377" s="193"/>
      <c r="AG377" s="194"/>
      <c r="AH377" s="194" t="s">
        <v>1</v>
      </c>
      <c r="AI377" s="194"/>
      <c r="AJ377" s="194"/>
      <c r="AK377" s="193"/>
      <c r="AL377" s="194"/>
      <c r="AM377" s="194" t="s">
        <v>1</v>
      </c>
      <c r="AN377" s="194"/>
      <c r="AO377" s="194"/>
      <c r="AP377" s="194"/>
      <c r="AQ377" s="194"/>
      <c r="AR377" s="194" t="s">
        <v>1</v>
      </c>
      <c r="AS377" s="194"/>
      <c r="AT377" s="194"/>
      <c r="AU377" s="194"/>
      <c r="AV377" s="162"/>
      <c r="AW377" s="162" t="s">
        <v>1</v>
      </c>
      <c r="AX377" s="162"/>
      <c r="AY377" s="162"/>
      <c r="AZ377" s="162"/>
      <c r="BA377" s="163"/>
      <c r="BB377" s="163"/>
      <c r="BC377" s="163" t="s">
        <v>2</v>
      </c>
      <c r="BD377" s="163"/>
      <c r="BE377" s="170"/>
      <c r="BF377" s="163"/>
      <c r="BG377" s="163"/>
      <c r="BH377" s="163" t="s">
        <v>2</v>
      </c>
      <c r="BI377" s="163"/>
      <c r="BJ377" s="171"/>
      <c r="BK377" s="163"/>
      <c r="BL377" s="163"/>
      <c r="BM377" s="163" t="s">
        <v>2</v>
      </c>
      <c r="BN377" s="163"/>
      <c r="BO377" s="172"/>
      <c r="BP377" s="163"/>
      <c r="BQ377" s="163"/>
      <c r="BR377" s="163" t="s">
        <v>2</v>
      </c>
      <c r="BS377" s="163"/>
      <c r="BT377" s="173"/>
      <c r="BU377" s="163"/>
      <c r="BV377" s="163"/>
      <c r="BW377" s="163"/>
      <c r="BX377" s="163" t="s">
        <v>3</v>
      </c>
      <c r="BZ377" s="163"/>
      <c r="CA377" s="163"/>
      <c r="CB377" s="163"/>
      <c r="CC377" s="163"/>
    </row>
    <row r="378" spans="1:82" s="91" customFormat="1" x14ac:dyDescent="0.2">
      <c r="A378" s="76">
        <f t="shared" si="18"/>
        <v>332</v>
      </c>
      <c r="B378" s="188" t="s">
        <v>42</v>
      </c>
      <c r="C378" s="189" t="s">
        <v>48</v>
      </c>
      <c r="D378" s="190" t="s">
        <v>18</v>
      </c>
      <c r="E378" s="191"/>
      <c r="F378" s="192"/>
      <c r="G378" s="193" t="s">
        <v>408</v>
      </c>
      <c r="H378" s="193" t="s">
        <v>0</v>
      </c>
      <c r="I378" s="193"/>
      <c r="J378" s="193"/>
      <c r="K378" s="193"/>
      <c r="L378" s="193"/>
      <c r="M378" s="193" t="s">
        <v>0</v>
      </c>
      <c r="N378" s="193"/>
      <c r="O378" s="193"/>
      <c r="P378" s="193"/>
      <c r="Q378" s="193"/>
      <c r="R378" s="193" t="s">
        <v>0</v>
      </c>
      <c r="S378" s="193"/>
      <c r="T378" s="193"/>
      <c r="U378" s="193"/>
      <c r="V378" s="193"/>
      <c r="W378" s="193" t="s">
        <v>0</v>
      </c>
      <c r="X378" s="193"/>
      <c r="Y378" s="193"/>
      <c r="Z378" s="193"/>
      <c r="AA378" s="193"/>
      <c r="AB378" s="193" t="s">
        <v>0</v>
      </c>
      <c r="AC378" s="193"/>
      <c r="AD378" s="193"/>
      <c r="AE378" s="193"/>
      <c r="AF378" s="193"/>
      <c r="AG378" s="194"/>
      <c r="AH378" s="194" t="s">
        <v>1</v>
      </c>
      <c r="AI378" s="194"/>
      <c r="AJ378" s="194"/>
      <c r="AK378" s="193"/>
      <c r="AL378" s="194"/>
      <c r="AM378" s="194" t="s">
        <v>1</v>
      </c>
      <c r="AN378" s="194"/>
      <c r="AO378" s="194"/>
      <c r="AP378" s="194"/>
      <c r="AQ378" s="194"/>
      <c r="AR378" s="194" t="s">
        <v>1</v>
      </c>
      <c r="AS378" s="194"/>
      <c r="AT378" s="194"/>
      <c r="AU378" s="194"/>
      <c r="AV378" s="162"/>
      <c r="AW378" s="162"/>
      <c r="AX378" s="162" t="s">
        <v>2</v>
      </c>
      <c r="AY378" s="162"/>
      <c r="AZ378" s="162"/>
      <c r="BA378" s="163"/>
      <c r="BB378" s="163"/>
      <c r="BC378" s="163" t="s">
        <v>2</v>
      </c>
      <c r="BD378" s="163"/>
      <c r="BE378" s="170"/>
      <c r="BF378" s="163"/>
      <c r="BG378" s="163"/>
      <c r="BH378" s="163"/>
      <c r="BI378" s="163" t="s">
        <v>3</v>
      </c>
      <c r="BJ378" s="171"/>
      <c r="BK378" s="163"/>
      <c r="BL378" s="163"/>
      <c r="BM378" s="163"/>
      <c r="BN378" s="163" t="s">
        <v>3</v>
      </c>
      <c r="BO378" s="172"/>
      <c r="BP378" s="163"/>
      <c r="BQ378" s="163"/>
      <c r="BR378" s="163"/>
      <c r="BS378" s="163" t="s">
        <v>3</v>
      </c>
      <c r="BT378" s="173"/>
      <c r="BU378" s="163"/>
      <c r="BV378" s="163"/>
      <c r="BW378" s="163"/>
      <c r="BX378" s="163" t="s">
        <v>3</v>
      </c>
      <c r="BZ378" s="163"/>
      <c r="CA378" s="163" t="s">
        <v>1</v>
      </c>
      <c r="CB378" s="163"/>
      <c r="CC378" s="163"/>
    </row>
    <row r="379" spans="1:82" s="91" customFormat="1" x14ac:dyDescent="0.2">
      <c r="A379" s="76">
        <f t="shared" si="18"/>
        <v>333</v>
      </c>
      <c r="B379" s="188" t="s">
        <v>42</v>
      </c>
      <c r="C379" s="189" t="s">
        <v>48</v>
      </c>
      <c r="D379" s="190" t="s">
        <v>20</v>
      </c>
      <c r="E379" s="191"/>
      <c r="F379" s="192"/>
      <c r="G379" s="193" t="s">
        <v>649</v>
      </c>
      <c r="H379" s="193" t="s">
        <v>0</v>
      </c>
      <c r="I379" s="193"/>
      <c r="J379" s="193"/>
      <c r="K379" s="193"/>
      <c r="L379" s="193"/>
      <c r="M379" s="193" t="s">
        <v>0</v>
      </c>
      <c r="N379" s="193"/>
      <c r="O379" s="193"/>
      <c r="P379" s="193"/>
      <c r="Q379" s="193"/>
      <c r="R379" s="193" t="s">
        <v>0</v>
      </c>
      <c r="S379" s="193"/>
      <c r="T379" s="193"/>
      <c r="U379" s="193"/>
      <c r="V379" s="193"/>
      <c r="W379" s="193" t="s">
        <v>0</v>
      </c>
      <c r="X379" s="193"/>
      <c r="Y379" s="193"/>
      <c r="Z379" s="193"/>
      <c r="AA379" s="193"/>
      <c r="AB379" s="193" t="s">
        <v>0</v>
      </c>
      <c r="AC379" s="193"/>
      <c r="AD379" s="193"/>
      <c r="AE379" s="193"/>
      <c r="AF379" s="193"/>
      <c r="AG379" s="194" t="s">
        <v>0</v>
      </c>
      <c r="AH379" s="194"/>
      <c r="AI379" s="194"/>
      <c r="AJ379" s="194"/>
      <c r="AK379" s="193"/>
      <c r="AL379" s="194" t="s">
        <v>0</v>
      </c>
      <c r="AM379" s="194"/>
      <c r="AN379" s="194"/>
      <c r="AO379" s="194"/>
      <c r="AP379" s="194"/>
      <c r="AQ379" s="194"/>
      <c r="AR379" s="194" t="s">
        <v>1</v>
      </c>
      <c r="AS379" s="194"/>
      <c r="AT379" s="194"/>
      <c r="AU379" s="194"/>
      <c r="AV379" s="162"/>
      <c r="AW379" s="162" t="s">
        <v>1</v>
      </c>
      <c r="AX379" s="162"/>
      <c r="AY379" s="162"/>
      <c r="AZ379" s="162"/>
      <c r="BA379" s="163"/>
      <c r="BB379" s="163"/>
      <c r="BC379" s="163" t="s">
        <v>2</v>
      </c>
      <c r="BD379" s="163"/>
      <c r="BE379" s="170"/>
      <c r="BF379" s="163"/>
      <c r="BG379" s="163"/>
      <c r="BH379" s="163" t="s">
        <v>2</v>
      </c>
      <c r="BI379" s="163"/>
      <c r="BJ379" s="171"/>
      <c r="BK379" s="163"/>
      <c r="BL379" s="163"/>
      <c r="BM379" s="163" t="s">
        <v>2</v>
      </c>
      <c r="BN379" s="163"/>
      <c r="BO379" s="172"/>
      <c r="BP379" s="163"/>
      <c r="BQ379" s="163"/>
      <c r="BR379" s="163" t="s">
        <v>2</v>
      </c>
      <c r="BS379" s="163"/>
      <c r="BT379" s="173"/>
      <c r="BU379" s="163"/>
      <c r="BV379" s="163"/>
      <c r="BW379" s="163"/>
      <c r="BX379" s="163" t="s">
        <v>3</v>
      </c>
      <c r="BZ379" s="163"/>
      <c r="CA379" s="163"/>
      <c r="CB379" s="163"/>
      <c r="CC379" s="163"/>
    </row>
    <row r="380" spans="1:82" s="91" customFormat="1" x14ac:dyDescent="0.2">
      <c r="A380" s="76">
        <f t="shared" si="18"/>
        <v>334</v>
      </c>
      <c r="B380" s="188" t="s">
        <v>42</v>
      </c>
      <c r="C380" s="189" t="s">
        <v>48</v>
      </c>
      <c r="D380" s="190" t="s">
        <v>22</v>
      </c>
      <c r="E380" s="191"/>
      <c r="F380" s="192"/>
      <c r="G380" s="193" t="s">
        <v>412</v>
      </c>
      <c r="H380" s="193" t="s">
        <v>0</v>
      </c>
      <c r="I380" s="193"/>
      <c r="J380" s="193"/>
      <c r="K380" s="193"/>
      <c r="L380" s="193"/>
      <c r="M380" s="193" t="s">
        <v>0</v>
      </c>
      <c r="N380" s="193"/>
      <c r="O380" s="193"/>
      <c r="P380" s="193"/>
      <c r="Q380" s="193"/>
      <c r="R380" s="193" t="s">
        <v>0</v>
      </c>
      <c r="S380" s="193"/>
      <c r="T380" s="193"/>
      <c r="U380" s="193"/>
      <c r="V380" s="193"/>
      <c r="W380" s="193" t="s">
        <v>0</v>
      </c>
      <c r="X380" s="193"/>
      <c r="Y380" s="193"/>
      <c r="Z380" s="193"/>
      <c r="AA380" s="193"/>
      <c r="AB380" s="193" t="s">
        <v>0</v>
      </c>
      <c r="AC380" s="193"/>
      <c r="AD380" s="193"/>
      <c r="AE380" s="193"/>
      <c r="AF380" s="193"/>
      <c r="AG380" s="194" t="s">
        <v>0</v>
      </c>
      <c r="AH380" s="194"/>
      <c r="AI380" s="194"/>
      <c r="AJ380" s="194"/>
      <c r="AK380" s="193"/>
      <c r="AL380" s="194" t="s">
        <v>0</v>
      </c>
      <c r="AM380" s="194"/>
      <c r="AN380" s="194"/>
      <c r="AO380" s="194"/>
      <c r="AP380" s="194"/>
      <c r="AQ380" s="194"/>
      <c r="AR380" s="194" t="s">
        <v>1</v>
      </c>
      <c r="AS380" s="194"/>
      <c r="AT380" s="194"/>
      <c r="AU380" s="194"/>
      <c r="AV380" s="162"/>
      <c r="AW380" s="162" t="s">
        <v>1</v>
      </c>
      <c r="AX380" s="162"/>
      <c r="AY380" s="162"/>
      <c r="AZ380" s="162"/>
      <c r="BA380" s="163"/>
      <c r="BB380" s="163" t="s">
        <v>1</v>
      </c>
      <c r="BC380" s="163"/>
      <c r="BD380" s="163"/>
      <c r="BE380" s="170"/>
      <c r="BF380" s="163"/>
      <c r="BG380" s="163" t="s">
        <v>1</v>
      </c>
      <c r="BH380" s="163"/>
      <c r="BI380" s="163"/>
      <c r="BJ380" s="171"/>
      <c r="BK380" s="163"/>
      <c r="BL380" s="163" t="s">
        <v>1</v>
      </c>
      <c r="BM380" s="163"/>
      <c r="BN380" s="163"/>
      <c r="BO380" s="172"/>
      <c r="BP380" s="163"/>
      <c r="BQ380" s="163"/>
      <c r="BR380" s="163" t="s">
        <v>2</v>
      </c>
      <c r="BS380" s="163"/>
      <c r="BT380" s="173"/>
      <c r="BU380" s="163"/>
      <c r="BV380" s="163"/>
      <c r="BW380" s="163"/>
      <c r="BX380" s="163" t="s">
        <v>3</v>
      </c>
      <c r="BZ380" s="163"/>
      <c r="CA380" s="163" t="s">
        <v>1</v>
      </c>
      <c r="CB380" s="163"/>
      <c r="CC380" s="163"/>
    </row>
    <row r="381" spans="1:82" s="91" customFormat="1" x14ac:dyDescent="0.2">
      <c r="A381" s="76">
        <f t="shared" si="18"/>
        <v>335</v>
      </c>
      <c r="B381" s="188" t="s">
        <v>42</v>
      </c>
      <c r="C381" s="189" t="s">
        <v>48</v>
      </c>
      <c r="D381" s="190" t="s">
        <v>24</v>
      </c>
      <c r="E381" s="191"/>
      <c r="F381" s="192"/>
      <c r="G381" s="193" t="s">
        <v>413</v>
      </c>
      <c r="H381" s="193" t="s">
        <v>0</v>
      </c>
      <c r="I381" s="193"/>
      <c r="J381" s="193"/>
      <c r="K381" s="193"/>
      <c r="L381" s="193"/>
      <c r="M381" s="193" t="s">
        <v>0</v>
      </c>
      <c r="N381" s="193"/>
      <c r="O381" s="193"/>
      <c r="P381" s="193"/>
      <c r="Q381" s="193"/>
      <c r="R381" s="193" t="s">
        <v>0</v>
      </c>
      <c r="S381" s="193"/>
      <c r="T381" s="193"/>
      <c r="U381" s="193"/>
      <c r="V381" s="193"/>
      <c r="W381" s="193" t="s">
        <v>0</v>
      </c>
      <c r="X381" s="193"/>
      <c r="Y381" s="193"/>
      <c r="Z381" s="193"/>
      <c r="AA381" s="193"/>
      <c r="AB381" s="193" t="s">
        <v>0</v>
      </c>
      <c r="AC381" s="193"/>
      <c r="AD381" s="193"/>
      <c r="AE381" s="193"/>
      <c r="AF381" s="193"/>
      <c r="AG381" s="194" t="s">
        <v>0</v>
      </c>
      <c r="AH381" s="194"/>
      <c r="AI381" s="194"/>
      <c r="AJ381" s="194"/>
      <c r="AK381" s="193"/>
      <c r="AL381" s="194"/>
      <c r="AM381" s="194" t="s">
        <v>1</v>
      </c>
      <c r="AN381" s="194"/>
      <c r="AO381" s="194"/>
      <c r="AP381" s="194"/>
      <c r="AQ381" s="194"/>
      <c r="AR381" s="194" t="s">
        <v>1</v>
      </c>
      <c r="AS381" s="194"/>
      <c r="AT381" s="194"/>
      <c r="AU381" s="194"/>
      <c r="AV381" s="162"/>
      <c r="AW381" s="162" t="s">
        <v>1</v>
      </c>
      <c r="AX381" s="162"/>
      <c r="AY381" s="162"/>
      <c r="AZ381" s="162"/>
      <c r="BA381" s="163"/>
      <c r="BB381" s="163" t="s">
        <v>1</v>
      </c>
      <c r="BC381" s="163"/>
      <c r="BD381" s="163"/>
      <c r="BE381" s="170"/>
      <c r="BF381" s="163"/>
      <c r="BG381" s="163" t="s">
        <v>1</v>
      </c>
      <c r="BH381" s="163"/>
      <c r="BI381" s="163"/>
      <c r="BJ381" s="171"/>
      <c r="BK381" s="163"/>
      <c r="BL381" s="163" t="s">
        <v>1</v>
      </c>
      <c r="BM381" s="163"/>
      <c r="BN381" s="163"/>
      <c r="BO381" s="172"/>
      <c r="BP381" s="163"/>
      <c r="BQ381" s="163"/>
      <c r="BR381" s="163" t="s">
        <v>2</v>
      </c>
      <c r="BS381" s="163"/>
      <c r="BT381" s="173"/>
      <c r="BU381" s="163"/>
      <c r="BV381" s="163"/>
      <c r="BW381" s="163"/>
      <c r="BX381" s="163" t="s">
        <v>3</v>
      </c>
      <c r="BZ381" s="163"/>
      <c r="CA381" s="163" t="s">
        <v>1</v>
      </c>
      <c r="CB381" s="163"/>
      <c r="CC381" s="163"/>
    </row>
    <row r="382" spans="1:82" s="91" customFormat="1" x14ac:dyDescent="0.2">
      <c r="A382" s="76">
        <f t="shared" si="18"/>
        <v>336</v>
      </c>
      <c r="B382" s="188" t="s">
        <v>42</v>
      </c>
      <c r="C382" s="189" t="s">
        <v>48</v>
      </c>
      <c r="D382" s="190" t="s">
        <v>26</v>
      </c>
      <c r="E382" s="191"/>
      <c r="F382" s="192"/>
      <c r="G382" s="193" t="s">
        <v>414</v>
      </c>
      <c r="H382" s="193" t="s">
        <v>0</v>
      </c>
      <c r="I382" s="193"/>
      <c r="J382" s="193"/>
      <c r="K382" s="193"/>
      <c r="L382" s="193"/>
      <c r="M382" s="193" t="s">
        <v>0</v>
      </c>
      <c r="N382" s="193"/>
      <c r="O382" s="193"/>
      <c r="P382" s="193"/>
      <c r="Q382" s="193"/>
      <c r="R382" s="193" t="s">
        <v>0</v>
      </c>
      <c r="S382" s="193"/>
      <c r="T382" s="193"/>
      <c r="U382" s="193"/>
      <c r="V382" s="193"/>
      <c r="W382" s="193" t="s">
        <v>0</v>
      </c>
      <c r="X382" s="193"/>
      <c r="Y382" s="193"/>
      <c r="Z382" s="193"/>
      <c r="AA382" s="193"/>
      <c r="AB382" s="193" t="s">
        <v>0</v>
      </c>
      <c r="AC382" s="193"/>
      <c r="AD382" s="193"/>
      <c r="AE382" s="193"/>
      <c r="AF382" s="193"/>
      <c r="AG382" s="194" t="s">
        <v>0</v>
      </c>
      <c r="AH382" s="194"/>
      <c r="AI382" s="194"/>
      <c r="AJ382" s="194"/>
      <c r="AK382" s="193"/>
      <c r="AL382" s="194"/>
      <c r="AM382" s="194" t="s">
        <v>1</v>
      </c>
      <c r="AN382" s="194"/>
      <c r="AO382" s="194"/>
      <c r="AP382" s="194"/>
      <c r="AQ382" s="194"/>
      <c r="AR382" s="194" t="s">
        <v>1</v>
      </c>
      <c r="AS382" s="194"/>
      <c r="AT382" s="194"/>
      <c r="AU382" s="194"/>
      <c r="AV382" s="162"/>
      <c r="AW382" s="162"/>
      <c r="AX382" s="162"/>
      <c r="AY382" s="162" t="s">
        <v>3</v>
      </c>
      <c r="AZ382" s="162"/>
      <c r="BA382" s="163"/>
      <c r="BB382" s="163"/>
      <c r="BC382" s="163"/>
      <c r="BD382" s="163" t="s">
        <v>3</v>
      </c>
      <c r="BE382" s="170"/>
      <c r="BF382" s="163"/>
      <c r="BG382" s="163"/>
      <c r="BH382" s="163" t="s">
        <v>2</v>
      </c>
      <c r="BI382" s="163"/>
      <c r="BJ382" s="171"/>
      <c r="BK382" s="163"/>
      <c r="BL382" s="163"/>
      <c r="BM382" s="163"/>
      <c r="BN382" s="163" t="s">
        <v>3</v>
      </c>
      <c r="BO382" s="172"/>
      <c r="BP382" s="163"/>
      <c r="BQ382" s="163"/>
      <c r="BR382" s="163"/>
      <c r="BS382" s="163" t="s">
        <v>3</v>
      </c>
      <c r="BT382" s="173"/>
      <c r="BU382" s="163"/>
      <c r="BV382" s="163"/>
      <c r="BW382" s="163"/>
      <c r="BX382" s="163" t="s">
        <v>3</v>
      </c>
      <c r="BZ382" s="163"/>
      <c r="CA382" s="163" t="s">
        <v>1</v>
      </c>
      <c r="CB382" s="163"/>
      <c r="CC382" s="163"/>
    </row>
    <row r="383" spans="1:82" s="91" customFormat="1" x14ac:dyDescent="0.2">
      <c r="A383" s="76">
        <f t="shared" si="18"/>
        <v>337</v>
      </c>
      <c r="B383" s="188" t="s">
        <v>42</v>
      </c>
      <c r="C383" s="189" t="s">
        <v>48</v>
      </c>
      <c r="D383" s="190" t="s">
        <v>28</v>
      </c>
      <c r="E383" s="191"/>
      <c r="F383" s="192"/>
      <c r="G383" s="193" t="s">
        <v>416</v>
      </c>
      <c r="H383" s="193" t="s">
        <v>0</v>
      </c>
      <c r="I383" s="193"/>
      <c r="J383" s="193"/>
      <c r="K383" s="193"/>
      <c r="L383" s="193"/>
      <c r="M383" s="193" t="s">
        <v>0</v>
      </c>
      <c r="N383" s="193"/>
      <c r="O383" s="193"/>
      <c r="P383" s="193"/>
      <c r="Q383" s="193"/>
      <c r="R383" s="193" t="s">
        <v>0</v>
      </c>
      <c r="S383" s="193"/>
      <c r="T383" s="193"/>
      <c r="U383" s="193"/>
      <c r="V383" s="193"/>
      <c r="W383" s="193" t="s">
        <v>0</v>
      </c>
      <c r="X383" s="193"/>
      <c r="Y383" s="193"/>
      <c r="Z383" s="193"/>
      <c r="AA383" s="193"/>
      <c r="AB383" s="193"/>
      <c r="AC383" s="193" t="s">
        <v>1</v>
      </c>
      <c r="AD383" s="193"/>
      <c r="AE383" s="193"/>
      <c r="AF383" s="193"/>
      <c r="AG383" s="194"/>
      <c r="AH383" s="194" t="s">
        <v>1</v>
      </c>
      <c r="AI383" s="194"/>
      <c r="AJ383" s="194"/>
      <c r="AK383" s="193"/>
      <c r="AL383" s="194"/>
      <c r="AM383" s="194" t="s">
        <v>1</v>
      </c>
      <c r="AN383" s="194"/>
      <c r="AO383" s="194"/>
      <c r="AP383" s="194"/>
      <c r="AQ383" s="194"/>
      <c r="AR383" s="194" t="s">
        <v>1</v>
      </c>
      <c r="AS383" s="194"/>
      <c r="AT383" s="194"/>
      <c r="AU383" s="194"/>
      <c r="AV383" s="162"/>
      <c r="AW383" s="162" t="s">
        <v>1</v>
      </c>
      <c r="AX383" s="162"/>
      <c r="AY383" s="162"/>
      <c r="AZ383" s="162"/>
      <c r="BA383" s="163"/>
      <c r="BB383" s="163"/>
      <c r="BC383" s="163" t="s">
        <v>2</v>
      </c>
      <c r="BD383" s="163"/>
      <c r="BE383" s="170"/>
      <c r="BF383" s="163"/>
      <c r="BG383" s="163"/>
      <c r="BH383" s="163" t="s">
        <v>2</v>
      </c>
      <c r="BI383" s="163"/>
      <c r="BJ383" s="171"/>
      <c r="BK383" s="163"/>
      <c r="BL383" s="163" t="s">
        <v>1</v>
      </c>
      <c r="BM383" s="163"/>
      <c r="BN383" s="163"/>
      <c r="BO383" s="172"/>
      <c r="BP383" s="163"/>
      <c r="BQ383" s="163"/>
      <c r="BR383" s="163"/>
      <c r="BS383" s="163" t="s">
        <v>3</v>
      </c>
      <c r="BT383" s="173"/>
      <c r="BU383" s="163"/>
      <c r="BV383" s="163"/>
      <c r="BW383" s="163"/>
      <c r="BX383" s="163" t="s">
        <v>3</v>
      </c>
      <c r="BZ383" s="163"/>
      <c r="CA383" s="163"/>
      <c r="CB383" s="163" t="s">
        <v>2</v>
      </c>
      <c r="CC383" s="163"/>
    </row>
    <row r="384" spans="1:82" s="91" customFormat="1" x14ac:dyDescent="0.2">
      <c r="A384" s="76">
        <f t="shared" si="18"/>
        <v>338</v>
      </c>
      <c r="B384" s="188" t="s">
        <v>42</v>
      </c>
      <c r="C384" s="189"/>
      <c r="D384" s="190" t="s">
        <v>30</v>
      </c>
      <c r="E384" s="191"/>
      <c r="F384" s="192"/>
      <c r="G384" s="193" t="s">
        <v>675</v>
      </c>
      <c r="H384" s="193" t="s">
        <v>0</v>
      </c>
      <c r="I384" s="193"/>
      <c r="J384" s="193"/>
      <c r="K384" s="193"/>
      <c r="L384" s="193"/>
      <c r="M384" s="193"/>
      <c r="N384" s="193" t="s">
        <v>1</v>
      </c>
      <c r="O384" s="193"/>
      <c r="P384" s="193"/>
      <c r="Q384" s="193"/>
      <c r="R384" s="193"/>
      <c r="S384" s="193" t="s">
        <v>1</v>
      </c>
      <c r="T384" s="193"/>
      <c r="U384" s="193"/>
      <c r="V384" s="193"/>
      <c r="W384" s="193"/>
      <c r="X384" s="193" t="s">
        <v>1</v>
      </c>
      <c r="Y384" s="193"/>
      <c r="Z384" s="193"/>
      <c r="AA384" s="193"/>
      <c r="AB384" s="193"/>
      <c r="AC384" s="193"/>
      <c r="AD384" s="193"/>
      <c r="AE384" s="193" t="s">
        <v>3</v>
      </c>
      <c r="AF384" s="193"/>
      <c r="AG384" s="194"/>
      <c r="AH384" s="194"/>
      <c r="AI384" s="194"/>
      <c r="AJ384" s="194" t="s">
        <v>3</v>
      </c>
      <c r="AK384" s="193"/>
      <c r="AL384" s="194"/>
      <c r="AM384" s="194"/>
      <c r="AN384" s="194"/>
      <c r="AO384" s="194"/>
      <c r="AP384" s="194"/>
      <c r="AQ384" s="194"/>
      <c r="AR384" s="194"/>
      <c r="AS384" s="194"/>
      <c r="AT384" s="194"/>
      <c r="AU384" s="194"/>
      <c r="AV384" s="162"/>
      <c r="AW384" s="162"/>
      <c r="AX384" s="162"/>
      <c r="AY384" s="162"/>
      <c r="AZ384" s="186"/>
      <c r="BA384" s="163"/>
      <c r="BB384" s="163"/>
      <c r="BC384" s="163"/>
      <c r="BD384" s="163"/>
      <c r="BE384" s="170"/>
      <c r="BF384" s="163"/>
      <c r="BG384" s="163"/>
      <c r="BH384" s="163"/>
      <c r="BI384" s="163"/>
      <c r="BJ384" s="171"/>
      <c r="BK384" s="163"/>
      <c r="BL384" s="163"/>
      <c r="BM384" s="163"/>
      <c r="BN384" s="163"/>
      <c r="BO384" s="172"/>
      <c r="BP384" s="163"/>
      <c r="BQ384" s="163"/>
      <c r="BR384" s="163"/>
      <c r="BS384" s="163"/>
      <c r="BT384" s="173"/>
      <c r="BU384" s="163"/>
      <c r="BV384" s="163"/>
      <c r="BW384" s="163"/>
      <c r="BX384" s="163"/>
      <c r="BZ384" s="163"/>
      <c r="CA384" s="163"/>
      <c r="CB384" s="163"/>
      <c r="CC384" s="163"/>
    </row>
    <row r="385" spans="1:82" s="59" customFormat="1" x14ac:dyDescent="0.25">
      <c r="B385" s="195"/>
      <c r="C385" s="205"/>
      <c r="D385" s="197"/>
      <c r="E385" s="198"/>
      <c r="F385" s="199"/>
      <c r="G385" s="200"/>
      <c r="H385" s="200"/>
      <c r="I385" s="200"/>
      <c r="J385" s="200"/>
      <c r="K385" s="200"/>
      <c r="L385" s="200"/>
      <c r="M385" s="200"/>
      <c r="N385" s="200"/>
      <c r="O385" s="200"/>
      <c r="P385" s="200"/>
      <c r="Q385" s="200"/>
      <c r="R385" s="200"/>
      <c r="S385" s="200"/>
      <c r="T385" s="200"/>
      <c r="U385" s="200"/>
      <c r="V385" s="200"/>
      <c r="W385" s="200"/>
      <c r="X385" s="200"/>
      <c r="Y385" s="200"/>
      <c r="Z385" s="200"/>
      <c r="AA385" s="200"/>
      <c r="AB385" s="200"/>
      <c r="AC385" s="200"/>
      <c r="AD385" s="200"/>
      <c r="AE385" s="200"/>
      <c r="AF385" s="200"/>
      <c r="AG385" s="197"/>
      <c r="AH385" s="197"/>
      <c r="AI385" s="197"/>
      <c r="AJ385" s="197"/>
      <c r="AK385" s="200"/>
      <c r="AL385" s="197"/>
      <c r="AM385" s="197"/>
      <c r="AN385" s="197"/>
      <c r="AO385" s="197"/>
      <c r="AP385" s="197"/>
      <c r="AQ385" s="197"/>
      <c r="AR385" s="197"/>
      <c r="AS385" s="197"/>
      <c r="AT385" s="197"/>
      <c r="AU385" s="197"/>
      <c r="AV385" s="73"/>
      <c r="AW385" s="73"/>
      <c r="AX385" s="73"/>
      <c r="AY385" s="73"/>
      <c r="AZ385" s="164"/>
      <c r="BA385" s="73"/>
      <c r="BB385" s="73"/>
      <c r="BC385" s="73"/>
      <c r="BD385" s="73"/>
      <c r="BE385" s="164"/>
      <c r="BF385" s="73"/>
      <c r="BG385" s="73"/>
      <c r="BH385" s="73"/>
      <c r="BI385" s="73"/>
      <c r="BJ385" s="165"/>
      <c r="BK385" s="75"/>
      <c r="BL385" s="75"/>
      <c r="BM385" s="75"/>
      <c r="BN385" s="75"/>
      <c r="BO385" s="166"/>
      <c r="BP385" s="75"/>
      <c r="BQ385" s="75"/>
      <c r="BR385" s="75"/>
      <c r="BS385" s="75"/>
      <c r="BT385" s="167"/>
      <c r="BU385" s="75"/>
      <c r="BV385" s="75"/>
      <c r="BW385" s="75"/>
      <c r="BX385" s="75"/>
      <c r="BZ385" s="75"/>
      <c r="CA385" s="75"/>
      <c r="CB385" s="75"/>
      <c r="CC385" s="75"/>
    </row>
    <row r="386" spans="1:82" s="59" customFormat="1" x14ac:dyDescent="0.25">
      <c r="B386" s="195"/>
      <c r="C386" s="205"/>
      <c r="D386" s="197"/>
      <c r="E386" s="198"/>
      <c r="F386" s="199" t="s">
        <v>692</v>
      </c>
      <c r="G386" s="200"/>
      <c r="H386" s="201">
        <f>COUNTIF(H387:H392,"WTP")</f>
        <v>6</v>
      </c>
      <c r="I386" s="201">
        <f>COUNTIF(I387:I392,"WDP")</f>
        <v>0</v>
      </c>
      <c r="J386" s="201">
        <f>COUNTIF(J387:J392,"TW")</f>
        <v>0</v>
      </c>
      <c r="K386" s="201">
        <f>COUNTIF(K387:K392,"TMP")</f>
        <v>0</v>
      </c>
      <c r="L386" s="197">
        <f>SUM(H386:K386)</f>
        <v>6</v>
      </c>
      <c r="M386" s="201">
        <f>COUNTIF(M387:M392,"WTP")</f>
        <v>4</v>
      </c>
      <c r="N386" s="201">
        <f>COUNTIF(N387:N392,"WDP")</f>
        <v>2</v>
      </c>
      <c r="O386" s="201">
        <f>COUNTIF(O387:O392,"TW")</f>
        <v>0</v>
      </c>
      <c r="P386" s="201">
        <f>COUNTIF(P387:P392,"TMP")</f>
        <v>0</v>
      </c>
      <c r="Q386" s="197">
        <f>SUM(M386:P386)</f>
        <v>6</v>
      </c>
      <c r="R386" s="201">
        <f>COUNTIF(R387:R392,"WTP")</f>
        <v>3</v>
      </c>
      <c r="S386" s="201">
        <f>COUNTIF(S387:S392,"WDP")</f>
        <v>3</v>
      </c>
      <c r="T386" s="201">
        <f>COUNTIF(T387:T392,"TW")</f>
        <v>0</v>
      </c>
      <c r="U386" s="201">
        <f>COUNTIF(U387:U392,"TMP")</f>
        <v>0</v>
      </c>
      <c r="V386" s="197">
        <f>SUM(R386:U386)</f>
        <v>6</v>
      </c>
      <c r="W386" s="201">
        <f>COUNTIF(W387:W392,"WTP")</f>
        <v>3</v>
      </c>
      <c r="X386" s="201">
        <f>COUNTIF(X387:X392,"WDP")</f>
        <v>3</v>
      </c>
      <c r="Y386" s="201">
        <f>COUNTIF(Y387:Y392,"TW")</f>
        <v>0</v>
      </c>
      <c r="Z386" s="201">
        <f>COUNTIF(Z387:Z392,"TMP")</f>
        <v>0</v>
      </c>
      <c r="AA386" s="197">
        <f>SUM(W386:Z386)</f>
        <v>6</v>
      </c>
      <c r="AB386" s="201">
        <f>COUNTIF(AB387:AB392,"WTP")</f>
        <v>3</v>
      </c>
      <c r="AC386" s="201">
        <f>COUNTIF(AC387:AC392,"WDP")</f>
        <v>3</v>
      </c>
      <c r="AD386" s="201">
        <f>COUNTIF(AD387:AD392,"TW")</f>
        <v>0</v>
      </c>
      <c r="AE386" s="201">
        <f>COUNTIF(AE387:AE392,"TMP")</f>
        <v>0</v>
      </c>
      <c r="AF386" s="197">
        <f>SUM(AB386:AE386)</f>
        <v>6</v>
      </c>
      <c r="AG386" s="201">
        <f>COUNTIF(AG387:AG392,"WTP")</f>
        <v>3</v>
      </c>
      <c r="AH386" s="201">
        <f>COUNTIF(AH387:AH392,"WDP")</f>
        <v>3</v>
      </c>
      <c r="AI386" s="201">
        <f>COUNTIF(AI387:AI392,"TW")</f>
        <v>0</v>
      </c>
      <c r="AJ386" s="201">
        <f>COUNTIF(AJ387:AJ392,"TMP")</f>
        <v>0</v>
      </c>
      <c r="AK386" s="197">
        <f>SUM(AG386:AJ386)</f>
        <v>6</v>
      </c>
      <c r="AL386" s="201">
        <f>COUNTIF(AL387:AL392,"WTP")</f>
        <v>1</v>
      </c>
      <c r="AM386" s="201">
        <f>COUNTIF(AM387:AM392,"WDP")</f>
        <v>4</v>
      </c>
      <c r="AN386" s="201">
        <f>COUNTIF(AN387:AN392,"TW")</f>
        <v>0</v>
      </c>
      <c r="AO386" s="201">
        <f>COUNTIF(AO387:AO392,"TMP")</f>
        <v>0</v>
      </c>
      <c r="AP386" s="197">
        <f>SUM(AL386:AO386)</f>
        <v>5</v>
      </c>
      <c r="AQ386" s="201">
        <f>COUNTIF(AQ387:AQ392,"WTP")</f>
        <v>1</v>
      </c>
      <c r="AR386" s="201">
        <f>COUNTIF(AR387:AR392,"WDP")</f>
        <v>4</v>
      </c>
      <c r="AS386" s="201">
        <f>COUNTIF(AS387:AS392,"TW")</f>
        <v>0</v>
      </c>
      <c r="AT386" s="201">
        <f>COUNTIF(AT387:AT392,"TMP")</f>
        <v>0</v>
      </c>
      <c r="AU386" s="197">
        <f>SUM(AQ386:AT386)</f>
        <v>5</v>
      </c>
      <c r="AV386" s="73">
        <f>COUNTIF(AV387:AV392,"WTP")</f>
        <v>0</v>
      </c>
      <c r="AW386" s="73">
        <f>COUNTIF(AW387:AW392,"WDP")</f>
        <v>4</v>
      </c>
      <c r="AX386" s="73">
        <f>COUNTIF(AX387:AX392,"TW")</f>
        <v>0</v>
      </c>
      <c r="AY386" s="73">
        <f>COUNTIF(AY387:AY392,"TMP")</f>
        <v>1</v>
      </c>
      <c r="AZ386" s="147">
        <f>SUM(AV386:AY386)</f>
        <v>5</v>
      </c>
      <c r="BA386" s="73">
        <f>COUNTIF(BA387:BA392,"WTP")</f>
        <v>0</v>
      </c>
      <c r="BB386" s="73">
        <f>COUNTIF(BB387:BB392,"WDP")</f>
        <v>1</v>
      </c>
      <c r="BC386" s="73">
        <f>COUNTIF(BC387:BC392,"TW")</f>
        <v>3</v>
      </c>
      <c r="BD386" s="73">
        <f>COUNTIF(BD387:BD392,"TMP")</f>
        <v>1</v>
      </c>
      <c r="BE386" s="147">
        <f>SUM(BA386:BD386)</f>
        <v>5</v>
      </c>
      <c r="BF386" s="73">
        <f>COUNTIF(BF387:BF392,"WTP")</f>
        <v>0</v>
      </c>
      <c r="BG386" s="73">
        <f>COUNTIF(BG387:BG392,"WDP")</f>
        <v>2</v>
      </c>
      <c r="BH386" s="73">
        <f>COUNTIF(BH387:BH392,"TW")</f>
        <v>2</v>
      </c>
      <c r="BI386" s="73">
        <f>COUNTIF(BI387:BI392,"TMP")</f>
        <v>1</v>
      </c>
      <c r="BJ386" s="147">
        <f>SUM(BF386:BI386)</f>
        <v>5</v>
      </c>
      <c r="BK386" s="73">
        <f>COUNTIF(BK387:BK392,"WTP")</f>
        <v>0</v>
      </c>
      <c r="BL386" s="73">
        <f>COUNTIF(BL387:BL392,"WDP")</f>
        <v>2</v>
      </c>
      <c r="BM386" s="73">
        <f>COUNTIF(BM387:BM392,"TW")</f>
        <v>2</v>
      </c>
      <c r="BN386" s="73">
        <f>COUNTIF(BN387:BN392,"TMP")</f>
        <v>0</v>
      </c>
      <c r="BO386" s="147">
        <f>SUM(BK386:BN386)</f>
        <v>4</v>
      </c>
      <c r="BP386" s="73">
        <f>COUNTIF(BP387:BP392,"WTP")</f>
        <v>0</v>
      </c>
      <c r="BQ386" s="73">
        <f>COUNTIF(BQ387:BQ392,"WDP")</f>
        <v>0</v>
      </c>
      <c r="BR386" s="73">
        <f>COUNTIF(BR387:BR392,"TW")</f>
        <v>2</v>
      </c>
      <c r="BS386" s="73">
        <f>COUNTIF(BS387:BS392,"TMP")</f>
        <v>2</v>
      </c>
      <c r="BT386" s="147">
        <f>SUM(BP386:BS386)</f>
        <v>4</v>
      </c>
      <c r="BU386" s="73">
        <f>COUNTIF(BU387:BU392,"WTP")</f>
        <v>0</v>
      </c>
      <c r="BV386" s="73">
        <f>COUNTIF(BV387:BV392,"WDP")</f>
        <v>0</v>
      </c>
      <c r="BW386" s="73">
        <f>COUNTIF(BW387:BW392,"TW")</f>
        <v>0</v>
      </c>
      <c r="BX386" s="73">
        <f>COUNTIF(BX387:BX392,"TMP")</f>
        <v>4</v>
      </c>
      <c r="BY386" s="147">
        <f>SUM(BU386:BX386)</f>
        <v>4</v>
      </c>
      <c r="BZ386" s="73">
        <f>COUNTIF(BZ387:BZ392,"WTP")</f>
        <v>0</v>
      </c>
      <c r="CA386" s="73">
        <f>COUNTIF(CA387:CA392,"WDP")</f>
        <v>2</v>
      </c>
      <c r="CB386" s="73">
        <f>COUNTIF(CB387:CB392,"TW")</f>
        <v>1</v>
      </c>
      <c r="CC386" s="73">
        <f>COUNTIF(CC387:CC392,"TMP")</f>
        <v>0</v>
      </c>
      <c r="CD386" s="147">
        <f>SUM(BZ386:CC386)</f>
        <v>3</v>
      </c>
    </row>
    <row r="387" spans="1:82" s="59" customFormat="1" x14ac:dyDescent="0.25">
      <c r="A387" s="59">
        <f>A384+1</f>
        <v>339</v>
      </c>
      <c r="B387" s="195"/>
      <c r="C387" s="205"/>
      <c r="D387" s="210" t="s">
        <v>8</v>
      </c>
      <c r="E387" s="198"/>
      <c r="F387" s="199"/>
      <c r="G387" s="207" t="s">
        <v>686</v>
      </c>
      <c r="H387" s="207" t="s">
        <v>0</v>
      </c>
      <c r="I387" s="207"/>
      <c r="J387" s="207"/>
      <c r="K387" s="207"/>
      <c r="L387" s="207"/>
      <c r="M387" s="207" t="s">
        <v>0</v>
      </c>
      <c r="N387" s="207"/>
      <c r="O387" s="207"/>
      <c r="P387" s="207"/>
      <c r="Q387" s="207"/>
      <c r="R387" s="207" t="s">
        <v>0</v>
      </c>
      <c r="S387" s="207"/>
      <c r="T387" s="207"/>
      <c r="U387" s="207"/>
      <c r="V387" s="207"/>
      <c r="W387" s="207" t="s">
        <v>0</v>
      </c>
      <c r="X387" s="207"/>
      <c r="Y387" s="207"/>
      <c r="Z387" s="207"/>
      <c r="AA387" s="207"/>
      <c r="AB387" s="207" t="s">
        <v>0</v>
      </c>
      <c r="AC387" s="207"/>
      <c r="AD387" s="207"/>
      <c r="AE387" s="207"/>
      <c r="AF387" s="207"/>
      <c r="AG387" s="211" t="s">
        <v>0</v>
      </c>
      <c r="AH387" s="211"/>
      <c r="AI387" s="211"/>
      <c r="AJ387" s="211"/>
      <c r="AK387" s="207"/>
      <c r="AL387" s="197"/>
      <c r="AM387" s="197"/>
      <c r="AN387" s="197"/>
      <c r="AO387" s="197"/>
      <c r="AP387" s="197"/>
      <c r="AQ387" s="197"/>
      <c r="AR387" s="197"/>
      <c r="AS387" s="197"/>
      <c r="AT387" s="197"/>
      <c r="AU387" s="197"/>
      <c r="AV387" s="212"/>
      <c r="AW387" s="212"/>
      <c r="AX387" s="212"/>
      <c r="AY387" s="212"/>
      <c r="AZ387" s="166"/>
      <c r="BA387" s="73"/>
      <c r="BB387" s="73"/>
      <c r="BC387" s="73"/>
      <c r="BD387" s="73"/>
      <c r="BE387" s="164"/>
      <c r="BF387" s="73"/>
      <c r="BG387" s="73"/>
      <c r="BH387" s="73"/>
      <c r="BI387" s="73"/>
      <c r="BJ387" s="165"/>
      <c r="BK387" s="75"/>
      <c r="BL387" s="75"/>
      <c r="BM387" s="75"/>
      <c r="BN387" s="75"/>
      <c r="BO387" s="166"/>
      <c r="BP387" s="75"/>
      <c r="BQ387" s="75"/>
      <c r="BR387" s="75"/>
      <c r="BS387" s="75"/>
      <c r="BT387" s="167"/>
      <c r="BU387" s="75"/>
      <c r="BV387" s="75"/>
      <c r="BW387" s="75"/>
      <c r="BX387" s="75"/>
      <c r="BZ387" s="75"/>
      <c r="CA387" s="75"/>
      <c r="CB387" s="75"/>
      <c r="CC387" s="75"/>
    </row>
    <row r="388" spans="1:82" s="91" customFormat="1" x14ac:dyDescent="0.2">
      <c r="A388" s="76">
        <f>A387+1</f>
        <v>340</v>
      </c>
      <c r="B388" s="188" t="s">
        <v>42</v>
      </c>
      <c r="C388" s="189" t="s">
        <v>48</v>
      </c>
      <c r="D388" s="190" t="s">
        <v>12</v>
      </c>
      <c r="E388" s="191"/>
      <c r="F388" s="192"/>
      <c r="G388" s="193" t="s">
        <v>405</v>
      </c>
      <c r="H388" s="193" t="s">
        <v>0</v>
      </c>
      <c r="I388" s="193"/>
      <c r="J388" s="193"/>
      <c r="K388" s="193"/>
      <c r="L388" s="193"/>
      <c r="M388" s="193"/>
      <c r="N388" s="193" t="s">
        <v>1</v>
      </c>
      <c r="O388" s="193"/>
      <c r="P388" s="193"/>
      <c r="Q388" s="193"/>
      <c r="R388" s="193"/>
      <c r="S388" s="193" t="s">
        <v>1</v>
      </c>
      <c r="T388" s="193"/>
      <c r="U388" s="193"/>
      <c r="V388" s="193"/>
      <c r="W388" s="193"/>
      <c r="X388" s="193" t="s">
        <v>1</v>
      </c>
      <c r="Y388" s="193"/>
      <c r="Z388" s="193"/>
      <c r="AA388" s="193"/>
      <c r="AB388" s="193"/>
      <c r="AC388" s="193" t="s">
        <v>1</v>
      </c>
      <c r="AD388" s="193"/>
      <c r="AE388" s="193"/>
      <c r="AF388" s="193"/>
      <c r="AG388" s="194"/>
      <c r="AH388" s="194" t="s">
        <v>1</v>
      </c>
      <c r="AI388" s="194"/>
      <c r="AJ388" s="194"/>
      <c r="AK388" s="193"/>
      <c r="AL388" s="194"/>
      <c r="AM388" s="194" t="s">
        <v>1</v>
      </c>
      <c r="AN388" s="194"/>
      <c r="AO388" s="194"/>
      <c r="AP388" s="194"/>
      <c r="AQ388" s="194"/>
      <c r="AR388" s="194" t="s">
        <v>1</v>
      </c>
      <c r="AS388" s="194"/>
      <c r="AT388" s="194"/>
      <c r="AU388" s="194"/>
      <c r="AV388" s="162"/>
      <c r="AW388" s="162" t="s">
        <v>1</v>
      </c>
      <c r="AX388" s="162"/>
      <c r="AY388" s="162"/>
      <c r="AZ388" s="162"/>
      <c r="BA388" s="163"/>
      <c r="BB388" s="163"/>
      <c r="BC388" s="163" t="s">
        <v>2</v>
      </c>
      <c r="BD388" s="163"/>
      <c r="BE388" s="170"/>
      <c r="BF388" s="163"/>
      <c r="BG388" s="163"/>
      <c r="BH388" s="163" t="s">
        <v>2</v>
      </c>
      <c r="BI388" s="163"/>
      <c r="BJ388" s="171"/>
      <c r="BK388" s="163"/>
      <c r="BL388" s="163"/>
      <c r="BM388" s="163" t="s">
        <v>2</v>
      </c>
      <c r="BN388" s="163"/>
      <c r="BO388" s="172"/>
      <c r="BP388" s="163"/>
      <c r="BQ388" s="163"/>
      <c r="BR388" s="163" t="s">
        <v>2</v>
      </c>
      <c r="BS388" s="163"/>
      <c r="BT388" s="173"/>
      <c r="BU388" s="163"/>
      <c r="BV388" s="163"/>
      <c r="BW388" s="163"/>
      <c r="BX388" s="163" t="s">
        <v>3</v>
      </c>
      <c r="BZ388" s="163"/>
      <c r="CA388" s="163"/>
      <c r="CB388" s="163"/>
      <c r="CC388" s="163"/>
    </row>
    <row r="389" spans="1:82" s="91" customFormat="1" x14ac:dyDescent="0.2">
      <c r="A389" s="76">
        <f t="shared" ref="A389:A392" si="19">A388+1</f>
        <v>341</v>
      </c>
      <c r="B389" s="188" t="s">
        <v>42</v>
      </c>
      <c r="C389" s="189" t="s">
        <v>48</v>
      </c>
      <c r="D389" s="210" t="s">
        <v>14</v>
      </c>
      <c r="E389" s="191"/>
      <c r="F389" s="192"/>
      <c r="G389" s="193" t="s">
        <v>409</v>
      </c>
      <c r="H389" s="193" t="s">
        <v>0</v>
      </c>
      <c r="I389" s="193"/>
      <c r="J389" s="193"/>
      <c r="K389" s="193"/>
      <c r="L389" s="193"/>
      <c r="M389" s="193" t="s">
        <v>0</v>
      </c>
      <c r="N389" s="193"/>
      <c r="O389" s="193"/>
      <c r="P389" s="193"/>
      <c r="Q389" s="193"/>
      <c r="R389" s="193" t="s">
        <v>0</v>
      </c>
      <c r="S389" s="193"/>
      <c r="T389" s="193"/>
      <c r="U389" s="193"/>
      <c r="V389" s="193"/>
      <c r="W389" s="193" t="s">
        <v>0</v>
      </c>
      <c r="X389" s="193"/>
      <c r="Y389" s="193"/>
      <c r="Z389" s="193"/>
      <c r="AA389" s="193"/>
      <c r="AB389" s="193" t="s">
        <v>0</v>
      </c>
      <c r="AC389" s="193"/>
      <c r="AD389" s="193"/>
      <c r="AE389" s="193"/>
      <c r="AF389" s="193"/>
      <c r="AG389" s="194" t="s">
        <v>0</v>
      </c>
      <c r="AH389" s="194"/>
      <c r="AI389" s="194"/>
      <c r="AJ389" s="194"/>
      <c r="AK389" s="193"/>
      <c r="AL389" s="194"/>
      <c r="AM389" s="194" t="s">
        <v>1</v>
      </c>
      <c r="AN389" s="194"/>
      <c r="AO389" s="194"/>
      <c r="AP389" s="194"/>
      <c r="AQ389" s="194"/>
      <c r="AR389" s="194" t="s">
        <v>1</v>
      </c>
      <c r="AS389" s="194"/>
      <c r="AT389" s="194"/>
      <c r="AU389" s="194"/>
      <c r="AV389" s="162"/>
      <c r="AW389" s="162" t="s">
        <v>1</v>
      </c>
      <c r="AX389" s="162"/>
      <c r="AY389" s="162"/>
      <c r="AZ389" s="162"/>
      <c r="BA389" s="163"/>
      <c r="BB389" s="163"/>
      <c r="BC389" s="163" t="s">
        <v>2</v>
      </c>
      <c r="BD389" s="163"/>
      <c r="BE389" s="170"/>
      <c r="BF389" s="163"/>
      <c r="BG389" s="163" t="s">
        <v>1</v>
      </c>
      <c r="BH389" s="163"/>
      <c r="BI389" s="163"/>
      <c r="BJ389" s="171"/>
      <c r="BK389" s="163"/>
      <c r="BL389" s="163"/>
      <c r="BM389" s="163" t="s">
        <v>2</v>
      </c>
      <c r="BN389" s="163"/>
      <c r="BO389" s="172"/>
      <c r="BP389" s="163"/>
      <c r="BQ389" s="163"/>
      <c r="BR389" s="163"/>
      <c r="BS389" s="163" t="s">
        <v>3</v>
      </c>
      <c r="BT389" s="173"/>
      <c r="BU389" s="163"/>
      <c r="BV389" s="163"/>
      <c r="BW389" s="163"/>
      <c r="BX389" s="163" t="s">
        <v>3</v>
      </c>
      <c r="BZ389" s="163"/>
      <c r="CA389" s="163" t="s">
        <v>1</v>
      </c>
      <c r="CB389" s="163"/>
      <c r="CC389" s="163"/>
    </row>
    <row r="390" spans="1:82" s="91" customFormat="1" x14ac:dyDescent="0.2">
      <c r="A390" s="76">
        <f t="shared" si="19"/>
        <v>342</v>
      </c>
      <c r="B390" s="188" t="s">
        <v>42</v>
      </c>
      <c r="C390" s="189" t="s">
        <v>48</v>
      </c>
      <c r="D390" s="190" t="s">
        <v>16</v>
      </c>
      <c r="E390" s="191"/>
      <c r="F390" s="192"/>
      <c r="G390" s="193" t="s">
        <v>410</v>
      </c>
      <c r="H390" s="193" t="s">
        <v>0</v>
      </c>
      <c r="I390" s="193"/>
      <c r="J390" s="193"/>
      <c r="K390" s="193"/>
      <c r="L390" s="193"/>
      <c r="M390" s="193" t="s">
        <v>0</v>
      </c>
      <c r="N390" s="193"/>
      <c r="O390" s="193"/>
      <c r="P390" s="193"/>
      <c r="Q390" s="193"/>
      <c r="R390" s="193" t="s">
        <v>0</v>
      </c>
      <c r="S390" s="193"/>
      <c r="T390" s="193"/>
      <c r="U390" s="193"/>
      <c r="V390" s="193"/>
      <c r="W390" s="193" t="s">
        <v>0</v>
      </c>
      <c r="X390" s="193"/>
      <c r="Y390" s="193"/>
      <c r="Z390" s="193"/>
      <c r="AA390" s="193"/>
      <c r="AB390" s="193" t="s">
        <v>0</v>
      </c>
      <c r="AC390" s="193"/>
      <c r="AD390" s="193"/>
      <c r="AE390" s="193"/>
      <c r="AF390" s="193"/>
      <c r="AG390" s="194"/>
      <c r="AH390" s="194" t="s">
        <v>1</v>
      </c>
      <c r="AI390" s="194"/>
      <c r="AJ390" s="194"/>
      <c r="AK390" s="193"/>
      <c r="AL390" s="194"/>
      <c r="AM390" s="194" t="s">
        <v>1</v>
      </c>
      <c r="AN390" s="194"/>
      <c r="AO390" s="194"/>
      <c r="AP390" s="194"/>
      <c r="AQ390" s="194"/>
      <c r="AR390" s="194" t="s">
        <v>1</v>
      </c>
      <c r="AS390" s="194"/>
      <c r="AT390" s="194"/>
      <c r="AU390" s="194"/>
      <c r="AV390" s="162"/>
      <c r="AW390" s="162" t="s">
        <v>1</v>
      </c>
      <c r="AX390" s="162"/>
      <c r="AY390" s="162"/>
      <c r="AZ390" s="162"/>
      <c r="BA390" s="163"/>
      <c r="BB390" s="163"/>
      <c r="BC390" s="163" t="s">
        <v>2</v>
      </c>
      <c r="BD390" s="163"/>
      <c r="BE390" s="170"/>
      <c r="BF390" s="163"/>
      <c r="BG390" s="163"/>
      <c r="BH390" s="163" t="s">
        <v>2</v>
      </c>
      <c r="BI390" s="163"/>
      <c r="BJ390" s="171"/>
      <c r="BK390" s="163"/>
      <c r="BL390" s="163" t="s">
        <v>1</v>
      </c>
      <c r="BM390" s="163"/>
      <c r="BN390" s="163"/>
      <c r="BO390" s="172"/>
      <c r="BP390" s="163"/>
      <c r="BQ390" s="163"/>
      <c r="BR390" s="163" t="s">
        <v>2</v>
      </c>
      <c r="BS390" s="163"/>
      <c r="BT390" s="173"/>
      <c r="BU390" s="163"/>
      <c r="BV390" s="163"/>
      <c r="BW390" s="163"/>
      <c r="BX390" s="163" t="s">
        <v>3</v>
      </c>
      <c r="BZ390" s="163"/>
      <c r="CA390" s="163" t="s">
        <v>1</v>
      </c>
      <c r="CB390" s="163"/>
      <c r="CC390" s="163"/>
    </row>
    <row r="391" spans="1:82" s="91" customFormat="1" x14ac:dyDescent="0.2">
      <c r="A391" s="76">
        <f t="shared" si="19"/>
        <v>343</v>
      </c>
      <c r="B391" s="188" t="s">
        <v>42</v>
      </c>
      <c r="C391" s="189" t="s">
        <v>48</v>
      </c>
      <c r="D391" s="210" t="s">
        <v>18</v>
      </c>
      <c r="E391" s="191"/>
      <c r="F391" s="192"/>
      <c r="G391" s="193" t="s">
        <v>415</v>
      </c>
      <c r="H391" s="193" t="s">
        <v>0</v>
      </c>
      <c r="I391" s="193"/>
      <c r="J391" s="193"/>
      <c r="K391" s="193"/>
      <c r="L391" s="193"/>
      <c r="M391" s="193"/>
      <c r="N391" s="193" t="s">
        <v>1</v>
      </c>
      <c r="O391" s="193"/>
      <c r="P391" s="193"/>
      <c r="Q391" s="193"/>
      <c r="R391" s="193"/>
      <c r="S391" s="193" t="s">
        <v>1</v>
      </c>
      <c r="T391" s="193"/>
      <c r="U391" s="193"/>
      <c r="V391" s="193"/>
      <c r="W391" s="193"/>
      <c r="X391" s="193" t="s">
        <v>1</v>
      </c>
      <c r="Y391" s="193"/>
      <c r="Z391" s="193"/>
      <c r="AA391" s="193"/>
      <c r="AB391" s="193"/>
      <c r="AC391" s="193" t="s">
        <v>1</v>
      </c>
      <c r="AD391" s="193"/>
      <c r="AE391" s="193"/>
      <c r="AF391" s="193"/>
      <c r="AG391" s="194" t="s">
        <v>0</v>
      </c>
      <c r="AH391" s="194"/>
      <c r="AI391" s="194"/>
      <c r="AJ391" s="194"/>
      <c r="AK391" s="193"/>
      <c r="AL391" s="194" t="s">
        <v>0</v>
      </c>
      <c r="AM391" s="194"/>
      <c r="AN391" s="194"/>
      <c r="AO391" s="194"/>
      <c r="AP391" s="194"/>
      <c r="AQ391" s="194" t="s">
        <v>0</v>
      </c>
      <c r="AR391" s="194"/>
      <c r="AS391" s="194"/>
      <c r="AT391" s="194"/>
      <c r="AU391" s="194"/>
      <c r="AV391" s="162"/>
      <c r="AW391" s="162" t="s">
        <v>1</v>
      </c>
      <c r="AX391" s="162"/>
      <c r="AY391" s="162"/>
      <c r="AZ391" s="162"/>
      <c r="BA391" s="163"/>
      <c r="BB391" s="163" t="s">
        <v>1</v>
      </c>
      <c r="BC391" s="163"/>
      <c r="BD391" s="163"/>
      <c r="BE391" s="170"/>
      <c r="BF391" s="163"/>
      <c r="BG391" s="163" t="s">
        <v>1</v>
      </c>
      <c r="BH391" s="163"/>
      <c r="BI391" s="163"/>
      <c r="BJ391" s="171"/>
      <c r="BK391" s="163"/>
      <c r="BL391" s="163" t="s">
        <v>1</v>
      </c>
      <c r="BM391" s="163"/>
      <c r="BN391" s="163"/>
      <c r="BO391" s="172"/>
      <c r="BP391" s="163"/>
      <c r="BQ391" s="163"/>
      <c r="BR391" s="163"/>
      <c r="BS391" s="163" t="s">
        <v>3</v>
      </c>
      <c r="BT391" s="173"/>
      <c r="BU391" s="163"/>
      <c r="BV391" s="163"/>
      <c r="BW391" s="163"/>
      <c r="BX391" s="163" t="s">
        <v>3</v>
      </c>
      <c r="BZ391" s="163"/>
      <c r="CA391" s="163"/>
      <c r="CB391" s="163" t="s">
        <v>2</v>
      </c>
      <c r="CC391" s="163"/>
    </row>
    <row r="392" spans="1:82" s="91" customFormat="1" x14ac:dyDescent="0.2">
      <c r="A392" s="76">
        <f t="shared" si="19"/>
        <v>344</v>
      </c>
      <c r="B392" s="188" t="s">
        <v>42</v>
      </c>
      <c r="C392" s="189" t="s">
        <v>48</v>
      </c>
      <c r="D392" s="190" t="s">
        <v>20</v>
      </c>
      <c r="E392" s="191"/>
      <c r="F392" s="192"/>
      <c r="G392" s="193" t="s">
        <v>417</v>
      </c>
      <c r="H392" s="193" t="s">
        <v>0</v>
      </c>
      <c r="I392" s="193"/>
      <c r="J392" s="193"/>
      <c r="K392" s="193"/>
      <c r="L392" s="193"/>
      <c r="M392" s="193" t="s">
        <v>0</v>
      </c>
      <c r="N392" s="193"/>
      <c r="O392" s="193"/>
      <c r="P392" s="193"/>
      <c r="Q392" s="193"/>
      <c r="R392" s="193"/>
      <c r="S392" s="193" t="s">
        <v>1</v>
      </c>
      <c r="T392" s="193"/>
      <c r="U392" s="193"/>
      <c r="V392" s="193"/>
      <c r="W392" s="193"/>
      <c r="X392" s="193" t="s">
        <v>1</v>
      </c>
      <c r="Y392" s="193"/>
      <c r="Z392" s="193"/>
      <c r="AA392" s="193"/>
      <c r="AB392" s="193"/>
      <c r="AC392" s="193" t="s">
        <v>1</v>
      </c>
      <c r="AD392" s="193"/>
      <c r="AE392" s="193"/>
      <c r="AF392" s="193"/>
      <c r="AG392" s="194"/>
      <c r="AH392" s="194" t="s">
        <v>1</v>
      </c>
      <c r="AI392" s="194"/>
      <c r="AJ392" s="194"/>
      <c r="AK392" s="193"/>
      <c r="AL392" s="194"/>
      <c r="AM392" s="194" t="s">
        <v>1</v>
      </c>
      <c r="AN392" s="194"/>
      <c r="AO392" s="194"/>
      <c r="AP392" s="194"/>
      <c r="AQ392" s="194"/>
      <c r="AR392" s="194" t="s">
        <v>1</v>
      </c>
      <c r="AS392" s="194"/>
      <c r="AT392" s="194"/>
      <c r="AU392" s="194"/>
      <c r="AV392" s="162"/>
      <c r="AW392" s="162"/>
      <c r="AX392" s="162"/>
      <c r="AY392" s="162" t="s">
        <v>3</v>
      </c>
      <c r="AZ392" s="162"/>
      <c r="BA392" s="163"/>
      <c r="BB392" s="163"/>
      <c r="BC392" s="163"/>
      <c r="BD392" s="163" t="s">
        <v>3</v>
      </c>
      <c r="BE392" s="170"/>
      <c r="BF392" s="163"/>
      <c r="BG392" s="163"/>
      <c r="BH392" s="163"/>
      <c r="BI392" s="163" t="s">
        <v>3</v>
      </c>
      <c r="BJ392" s="171"/>
      <c r="BK392" s="163"/>
      <c r="BL392" s="163"/>
      <c r="BM392" s="163"/>
      <c r="BN392" s="163"/>
      <c r="BO392" s="172"/>
      <c r="BP392" s="163"/>
      <c r="BQ392" s="163"/>
      <c r="BR392" s="163"/>
      <c r="BS392" s="163"/>
      <c r="BT392" s="173"/>
      <c r="BU392" s="163"/>
      <c r="BV392" s="163"/>
      <c r="BW392" s="163"/>
      <c r="BX392" s="163"/>
      <c r="BZ392" s="163"/>
      <c r="CA392" s="163"/>
      <c r="CB392" s="163"/>
      <c r="CC392" s="163"/>
    </row>
    <row r="393" spans="1:82" s="59" customFormat="1" x14ac:dyDescent="0.25">
      <c r="B393" s="195"/>
      <c r="C393" s="205"/>
      <c r="D393" s="197"/>
      <c r="E393" s="198"/>
      <c r="F393" s="199"/>
      <c r="G393" s="200"/>
      <c r="H393" s="200"/>
      <c r="I393" s="200"/>
      <c r="J393" s="200"/>
      <c r="K393" s="200"/>
      <c r="L393" s="200"/>
      <c r="M393" s="200"/>
      <c r="N393" s="200"/>
      <c r="O393" s="200"/>
      <c r="P393" s="200"/>
      <c r="Q393" s="200"/>
      <c r="R393" s="200"/>
      <c r="S393" s="200"/>
      <c r="T393" s="200"/>
      <c r="U393" s="200"/>
      <c r="V393" s="200"/>
      <c r="W393" s="200" t="s">
        <v>657</v>
      </c>
      <c r="X393" s="200"/>
      <c r="Y393" s="200"/>
      <c r="Z393" s="200"/>
      <c r="AA393" s="200"/>
      <c r="AB393" s="200"/>
      <c r="AC393" s="200"/>
      <c r="AD393" s="200"/>
      <c r="AE393" s="200"/>
      <c r="AF393" s="200"/>
      <c r="AG393" s="197"/>
      <c r="AH393" s="197"/>
      <c r="AI393" s="197"/>
      <c r="AJ393" s="197"/>
      <c r="AK393" s="200"/>
      <c r="AL393" s="197"/>
      <c r="AM393" s="197"/>
      <c r="AN393" s="197"/>
      <c r="AO393" s="197"/>
      <c r="AP393" s="197"/>
      <c r="AQ393" s="197"/>
      <c r="AR393" s="197"/>
      <c r="AS393" s="197"/>
      <c r="AT393" s="197"/>
      <c r="AU393" s="197"/>
      <c r="AV393" s="73"/>
      <c r="AW393" s="73"/>
      <c r="AX393" s="73"/>
      <c r="AY393" s="73"/>
      <c r="AZ393" s="164"/>
      <c r="BA393" s="73"/>
      <c r="BB393" s="73"/>
      <c r="BC393" s="73"/>
      <c r="BD393" s="73"/>
      <c r="BE393" s="164"/>
      <c r="BF393" s="73"/>
      <c r="BG393" s="73"/>
      <c r="BH393" s="73"/>
      <c r="BI393" s="73"/>
      <c r="BJ393" s="165"/>
      <c r="BK393" s="75"/>
      <c r="BL393" s="75"/>
      <c r="BM393" s="75"/>
      <c r="BN393" s="75"/>
      <c r="BO393" s="166"/>
      <c r="BP393" s="75"/>
      <c r="BQ393" s="75"/>
      <c r="BR393" s="75"/>
      <c r="BS393" s="75"/>
      <c r="BT393" s="167"/>
      <c r="BU393" s="75"/>
      <c r="BV393" s="75"/>
      <c r="BW393" s="75"/>
      <c r="BX393" s="75"/>
      <c r="BZ393" s="75"/>
      <c r="CA393" s="75"/>
      <c r="CB393" s="75"/>
      <c r="CC393" s="75"/>
    </row>
    <row r="394" spans="1:82" s="59" customFormat="1" x14ac:dyDescent="0.25">
      <c r="B394" s="195" t="s">
        <v>44</v>
      </c>
      <c r="C394" s="196" t="s">
        <v>50</v>
      </c>
      <c r="D394" s="197"/>
      <c r="E394" s="206"/>
      <c r="F394" s="199" t="s">
        <v>419</v>
      </c>
      <c r="G394" s="200"/>
      <c r="H394" s="201">
        <f>COUNTIF(H395:H410,"WTP")</f>
        <v>15</v>
      </c>
      <c r="I394" s="201">
        <f>COUNTIF(I395:I410,"WDP")</f>
        <v>1</v>
      </c>
      <c r="J394" s="201">
        <f>COUNTIF(J395:J410,"TW")</f>
        <v>0</v>
      </c>
      <c r="K394" s="201">
        <f>COUNTIF(K395:K410,"TMP")</f>
        <v>0</v>
      </c>
      <c r="L394" s="197">
        <f>SUM(H394:K394)</f>
        <v>16</v>
      </c>
      <c r="M394" s="201">
        <f>COUNTIF(M395:M410,"WTP")</f>
        <v>15</v>
      </c>
      <c r="N394" s="201">
        <f>COUNTIF(N395:N410,"WDP")</f>
        <v>0</v>
      </c>
      <c r="O394" s="201">
        <f>COUNTIF(O395:O410,"TW")</f>
        <v>0</v>
      </c>
      <c r="P394" s="201">
        <f>COUNTIF(P395:P410,"TMP")</f>
        <v>1</v>
      </c>
      <c r="Q394" s="197">
        <f>SUM(M394:P394)</f>
        <v>16</v>
      </c>
      <c r="R394" s="201">
        <f>COUNTIF(R395:R410,"WTP")</f>
        <v>15</v>
      </c>
      <c r="S394" s="201">
        <f>COUNTIF(S395:S410,"WDP")</f>
        <v>0</v>
      </c>
      <c r="T394" s="201">
        <f>COUNTIF(T395:T410,"TW")</f>
        <v>0</v>
      </c>
      <c r="U394" s="201">
        <f>COUNTIF(U395:U410,"TMP")</f>
        <v>1</v>
      </c>
      <c r="V394" s="197">
        <f>SUM(R394:U394)</f>
        <v>16</v>
      </c>
      <c r="W394" s="201">
        <f>COUNTIF(W395:W410,"WTP")</f>
        <v>14</v>
      </c>
      <c r="X394" s="201">
        <f>COUNTIF(X395:X410,"WDP")</f>
        <v>1</v>
      </c>
      <c r="Y394" s="201">
        <f>COUNTIF(Y395:Y410,"TW")</f>
        <v>0</v>
      </c>
      <c r="Z394" s="201">
        <f>COUNTIF(Z395:Z410,"TMP")</f>
        <v>1</v>
      </c>
      <c r="AA394" s="197">
        <f>SUM(W394:Z394)</f>
        <v>16</v>
      </c>
      <c r="AB394" s="201">
        <f>COUNTIF(AB395:AB410,"WTP")</f>
        <v>12</v>
      </c>
      <c r="AC394" s="201">
        <f>COUNTIF(AC395:AC410,"WDP")</f>
        <v>4</v>
      </c>
      <c r="AD394" s="201">
        <f>COUNTIF(AD395:AD410,"TW")</f>
        <v>0</v>
      </c>
      <c r="AE394" s="201">
        <f>COUNTIF(AE395:AE410,"TMP")</f>
        <v>0</v>
      </c>
      <c r="AF394" s="197">
        <f>SUM(AB394:AE394)</f>
        <v>16</v>
      </c>
      <c r="AG394" s="201">
        <f>COUNTIF(AG395:AG410,"WTP")</f>
        <v>10</v>
      </c>
      <c r="AH394" s="201">
        <f>COUNTIF(AH395:AH410,"WDP")</f>
        <v>6</v>
      </c>
      <c r="AI394" s="201">
        <f>COUNTIF(AI395:AI410,"TW")</f>
        <v>0</v>
      </c>
      <c r="AJ394" s="201">
        <f>COUNTIF(AJ395:AJ410,"TMP")</f>
        <v>0</v>
      </c>
      <c r="AK394" s="197">
        <f>SUM(AG394:AJ394)</f>
        <v>16</v>
      </c>
      <c r="AL394" s="201">
        <f>COUNTIF(AL395:AL410,"WTP")</f>
        <v>5</v>
      </c>
      <c r="AM394" s="201">
        <f>COUNTIF(AM395:AM410,"WDP")</f>
        <v>7</v>
      </c>
      <c r="AN394" s="201">
        <f>COUNTIF(AN395:AN410,"TW")</f>
        <v>4</v>
      </c>
      <c r="AO394" s="201">
        <f>COUNTIF(AO395:AO410,"TMP")</f>
        <v>0</v>
      </c>
      <c r="AP394" s="197">
        <f>SUM(AL394:AO394)</f>
        <v>16</v>
      </c>
      <c r="AQ394" s="201">
        <f>COUNTIF(AQ395:AQ410,"WTP")</f>
        <v>2</v>
      </c>
      <c r="AR394" s="201">
        <f>COUNTIF(AR395:AR410,"WDP")</f>
        <v>7</v>
      </c>
      <c r="AS394" s="201">
        <f>COUNTIF(AS395:AS410,"TW")</f>
        <v>2</v>
      </c>
      <c r="AT394" s="201">
        <f>COUNTIF(AT395:AT410,"TMP")</f>
        <v>5</v>
      </c>
      <c r="AU394" s="202">
        <f>SUM(AQ394:AT394)</f>
        <v>16</v>
      </c>
      <c r="AV394" s="73">
        <f>COUNTIF(AV395:AV410,"WTP")</f>
        <v>1</v>
      </c>
      <c r="AW394" s="73">
        <f>COUNTIF(AW395:AW410,"WDP")</f>
        <v>3</v>
      </c>
      <c r="AX394" s="73">
        <f>COUNTIF(AX395:AX410,"TW")</f>
        <v>2</v>
      </c>
      <c r="AY394" s="73">
        <f>COUNTIF(AY395:AY410,"TMP")</f>
        <v>10</v>
      </c>
      <c r="AZ394" s="74">
        <f>SUM(AV394:AY394)</f>
        <v>16</v>
      </c>
      <c r="BA394" s="73">
        <f>COUNTIF(BA395:BA410,"WTP")</f>
        <v>1</v>
      </c>
      <c r="BB394" s="73">
        <f>COUNTIF(BB395:BB410,"WDP")</f>
        <v>2</v>
      </c>
      <c r="BC394" s="73">
        <f>COUNTIF(BC395:BC410,"TW")</f>
        <v>6</v>
      </c>
      <c r="BD394" s="73">
        <f>COUNTIF(BD395:BD410,"TMP")</f>
        <v>7</v>
      </c>
      <c r="BE394" s="74">
        <f>SUM(BA394:BD394)</f>
        <v>16</v>
      </c>
      <c r="BF394" s="73">
        <f>COUNTIF(BF395:BF410,"WTP")</f>
        <v>1</v>
      </c>
      <c r="BG394" s="73">
        <f>COUNTIF(BG395:BG410,"WDP")</f>
        <v>9</v>
      </c>
      <c r="BH394" s="73">
        <f>COUNTIF(BH395:BH410,"TW")</f>
        <v>4</v>
      </c>
      <c r="BI394" s="73">
        <f>COUNTIF(BI395:BI410,"TMP")</f>
        <v>2</v>
      </c>
      <c r="BJ394" s="152">
        <f>SUM(BF394:BI394)</f>
        <v>16</v>
      </c>
      <c r="BK394" s="75">
        <f>COUNTIF(BK395:BK410,"WTP")</f>
        <v>0</v>
      </c>
      <c r="BL394" s="75">
        <f>COUNTIF(BL395:BL410,"WDP")</f>
        <v>10</v>
      </c>
      <c r="BM394" s="75">
        <f>COUNTIF(BM395:BM410,"TW")</f>
        <v>2</v>
      </c>
      <c r="BN394" s="75">
        <f>COUNTIF(BN395:BN410,"TMP")</f>
        <v>2</v>
      </c>
      <c r="BO394" s="153">
        <f>SUM(BK394:BN394)</f>
        <v>14</v>
      </c>
      <c r="BP394" s="75">
        <f>COUNTIF(BP395:BP410,"WTP")</f>
        <v>0</v>
      </c>
      <c r="BQ394" s="75">
        <f>COUNTIF(BQ395:BQ410,"WDP")</f>
        <v>5</v>
      </c>
      <c r="BR394" s="75">
        <f>COUNTIF(BR395:BR410,"TW")</f>
        <v>0</v>
      </c>
      <c r="BS394" s="75">
        <f>COUNTIF(BS395:BS410,"TMP")</f>
        <v>5</v>
      </c>
      <c r="BT394" s="154">
        <f>SUM(BP394:BS394)</f>
        <v>10</v>
      </c>
      <c r="BU394" s="75">
        <f>COUNTIF(BU395:BU410,"WTP")</f>
        <v>0</v>
      </c>
      <c r="BV394" s="75">
        <f>COUNTIF(BV395:BV410,"WDP")</f>
        <v>4</v>
      </c>
      <c r="BW394" s="75">
        <f>COUNTIF(BW395:BW410,"TW")</f>
        <v>1</v>
      </c>
      <c r="BX394" s="75">
        <f>COUNTIF(BX395:BX410,"TMP")</f>
        <v>5</v>
      </c>
      <c r="BY394" s="155">
        <f>SUM(BU394:BX394)</f>
        <v>10</v>
      </c>
      <c r="BZ394" s="75">
        <f>COUNTIF(BZ395:BZ410,"WTP")</f>
        <v>0</v>
      </c>
      <c r="CA394" s="75">
        <f>COUNTIF(CA395:CA410,"WDP")</f>
        <v>5</v>
      </c>
      <c r="CB394" s="75">
        <f>COUNTIF(CB395:CB410,"TW")</f>
        <v>0</v>
      </c>
      <c r="CC394" s="75">
        <f>COUNTIF(CC395:CC410,"TMP")</f>
        <v>3</v>
      </c>
      <c r="CD394" s="155">
        <f>SUM(BZ394:CC394)</f>
        <v>8</v>
      </c>
    </row>
    <row r="395" spans="1:82" s="91" customFormat="1" x14ac:dyDescent="0.2">
      <c r="A395" s="76">
        <f>A392+1</f>
        <v>345</v>
      </c>
      <c r="B395" s="188" t="s">
        <v>44</v>
      </c>
      <c r="C395" s="189" t="s">
        <v>50</v>
      </c>
      <c r="D395" s="190" t="s">
        <v>8</v>
      </c>
      <c r="E395" s="203"/>
      <c r="F395" s="204"/>
      <c r="G395" s="193" t="s">
        <v>420</v>
      </c>
      <c r="H395" s="193" t="s">
        <v>0</v>
      </c>
      <c r="I395" s="193"/>
      <c r="J395" s="193"/>
      <c r="K395" s="193"/>
      <c r="L395" s="193"/>
      <c r="M395" s="193" t="s">
        <v>0</v>
      </c>
      <c r="N395" s="193"/>
      <c r="O395" s="193"/>
      <c r="P395" s="193"/>
      <c r="Q395" s="193"/>
      <c r="R395" s="193" t="s">
        <v>0</v>
      </c>
      <c r="S395" s="193"/>
      <c r="T395" s="193"/>
      <c r="U395" s="193"/>
      <c r="V395" s="193"/>
      <c r="W395" s="193" t="s">
        <v>0</v>
      </c>
      <c r="X395" s="193"/>
      <c r="Y395" s="193"/>
      <c r="Z395" s="193"/>
      <c r="AA395" s="193"/>
      <c r="AB395" s="193" t="s">
        <v>0</v>
      </c>
      <c r="AC395" s="193"/>
      <c r="AD395" s="193"/>
      <c r="AE395" s="193"/>
      <c r="AF395" s="193"/>
      <c r="AG395" s="194" t="s">
        <v>0</v>
      </c>
      <c r="AH395" s="194"/>
      <c r="AI395" s="194"/>
      <c r="AJ395" s="194"/>
      <c r="AK395" s="193"/>
      <c r="AL395" s="194"/>
      <c r="AM395" s="194" t="s">
        <v>1</v>
      </c>
      <c r="AN395" s="194"/>
      <c r="AO395" s="194"/>
      <c r="AP395" s="194"/>
      <c r="AQ395" s="194" t="s">
        <v>0</v>
      </c>
      <c r="AR395" s="194"/>
      <c r="AS395" s="194"/>
      <c r="AT395" s="194"/>
      <c r="AU395" s="194"/>
      <c r="AV395" s="162"/>
      <c r="AW395" s="162" t="s">
        <v>1</v>
      </c>
      <c r="AX395" s="162"/>
      <c r="AY395" s="162"/>
      <c r="AZ395" s="162"/>
      <c r="BA395" s="163" t="s">
        <v>0</v>
      </c>
      <c r="BB395" s="163"/>
      <c r="BC395" s="163"/>
      <c r="BD395" s="163"/>
      <c r="BE395" s="170"/>
      <c r="BF395" s="163" t="s">
        <v>0</v>
      </c>
      <c r="BG395" s="163"/>
      <c r="BH395" s="163"/>
      <c r="BI395" s="163"/>
      <c r="BJ395" s="171"/>
      <c r="BK395" s="163"/>
      <c r="BL395" s="163" t="s">
        <v>1</v>
      </c>
      <c r="BM395" s="163"/>
      <c r="BN395" s="163"/>
      <c r="BO395" s="172"/>
      <c r="BP395" s="163"/>
      <c r="BQ395" s="163" t="s">
        <v>1</v>
      </c>
      <c r="BR395" s="163"/>
      <c r="BS395" s="163"/>
      <c r="BT395" s="173"/>
      <c r="BU395" s="163"/>
      <c r="BV395" s="163" t="s">
        <v>1</v>
      </c>
      <c r="BW395" s="163"/>
      <c r="BX395" s="163"/>
      <c r="BZ395" s="163"/>
      <c r="CA395" s="163" t="s">
        <v>1</v>
      </c>
      <c r="CB395" s="163"/>
      <c r="CC395" s="163"/>
    </row>
    <row r="396" spans="1:82" s="91" customFormat="1" x14ac:dyDescent="0.2">
      <c r="A396" s="76">
        <f>A395+1</f>
        <v>346</v>
      </c>
      <c r="B396" s="188" t="s">
        <v>44</v>
      </c>
      <c r="C396" s="189" t="s">
        <v>50</v>
      </c>
      <c r="D396" s="190" t="s">
        <v>12</v>
      </c>
      <c r="E396" s="191"/>
      <c r="F396" s="192"/>
      <c r="G396" s="193" t="s">
        <v>421</v>
      </c>
      <c r="H396" s="193" t="s">
        <v>657</v>
      </c>
      <c r="I396" s="193" t="s">
        <v>1</v>
      </c>
      <c r="J396" s="193"/>
      <c r="K396" s="193"/>
      <c r="L396" s="193"/>
      <c r="M396" s="193"/>
      <c r="N396" s="193"/>
      <c r="O396" s="193"/>
      <c r="P396" s="193" t="s">
        <v>3</v>
      </c>
      <c r="Q396" s="193"/>
      <c r="R396" s="193"/>
      <c r="S396" s="193"/>
      <c r="T396" s="193"/>
      <c r="U396" s="193" t="s">
        <v>3</v>
      </c>
      <c r="V396" s="193"/>
      <c r="W396" s="193"/>
      <c r="X396" s="193"/>
      <c r="Y396" s="193"/>
      <c r="Z396" s="193" t="s">
        <v>3</v>
      </c>
      <c r="AA396" s="193"/>
      <c r="AB396" s="193"/>
      <c r="AC396" s="193" t="s">
        <v>1</v>
      </c>
      <c r="AD396" s="193"/>
      <c r="AE396" s="193"/>
      <c r="AF396" s="193"/>
      <c r="AG396" s="194"/>
      <c r="AH396" s="194" t="s">
        <v>1</v>
      </c>
      <c r="AI396" s="194"/>
      <c r="AJ396" s="194"/>
      <c r="AK396" s="193"/>
      <c r="AL396" s="194"/>
      <c r="AM396" s="194"/>
      <c r="AN396" s="194" t="s">
        <v>2</v>
      </c>
      <c r="AO396" s="194"/>
      <c r="AP396" s="194"/>
      <c r="AQ396" s="194"/>
      <c r="AR396" s="194"/>
      <c r="AS396" s="194"/>
      <c r="AT396" s="194" t="s">
        <v>3</v>
      </c>
      <c r="AU396" s="194"/>
      <c r="AV396" s="162"/>
      <c r="AW396" s="162"/>
      <c r="AX396" s="162"/>
      <c r="AY396" s="162" t="s">
        <v>3</v>
      </c>
      <c r="AZ396" s="162"/>
      <c r="BA396" s="163"/>
      <c r="BB396" s="163"/>
      <c r="BC396" s="163" t="s">
        <v>2</v>
      </c>
      <c r="BD396" s="163"/>
      <c r="BE396" s="170"/>
      <c r="BF396" s="163"/>
      <c r="BG396" s="163" t="s">
        <v>1</v>
      </c>
      <c r="BH396" s="163"/>
      <c r="BI396" s="163"/>
      <c r="BJ396" s="171"/>
      <c r="BK396" s="163"/>
      <c r="BL396" s="163" t="s">
        <v>1</v>
      </c>
      <c r="BM396" s="163"/>
      <c r="BN396" s="163"/>
      <c r="BO396" s="172"/>
      <c r="BP396" s="163"/>
      <c r="BQ396" s="163" t="s">
        <v>1</v>
      </c>
      <c r="BR396" s="163"/>
      <c r="BS396" s="163"/>
      <c r="BT396" s="173"/>
      <c r="BU396" s="163"/>
      <c r="BV396" s="163"/>
      <c r="BW396" s="163"/>
      <c r="BX396" s="163" t="s">
        <v>3</v>
      </c>
      <c r="BZ396" s="163"/>
      <c r="CA396" s="163"/>
      <c r="CB396" s="163"/>
      <c r="CC396" s="163" t="s">
        <v>3</v>
      </c>
    </row>
    <row r="397" spans="1:82" s="91" customFormat="1" x14ac:dyDescent="0.2">
      <c r="A397" s="76">
        <f t="shared" ref="A397:A410" si="20">A396+1</f>
        <v>347</v>
      </c>
      <c r="B397" s="188" t="s">
        <v>44</v>
      </c>
      <c r="C397" s="189" t="s">
        <v>50</v>
      </c>
      <c r="D397" s="190" t="s">
        <v>14</v>
      </c>
      <c r="E397" s="191"/>
      <c r="F397" s="192"/>
      <c r="G397" s="193" t="s">
        <v>422</v>
      </c>
      <c r="H397" s="193" t="s">
        <v>0</v>
      </c>
      <c r="I397" s="193"/>
      <c r="J397" s="193"/>
      <c r="K397" s="193"/>
      <c r="L397" s="193"/>
      <c r="M397" s="193" t="s">
        <v>0</v>
      </c>
      <c r="N397" s="193"/>
      <c r="O397" s="193"/>
      <c r="P397" s="193"/>
      <c r="Q397" s="193"/>
      <c r="R397" s="193" t="s">
        <v>0</v>
      </c>
      <c r="S397" s="193"/>
      <c r="T397" s="193"/>
      <c r="U397" s="193"/>
      <c r="V397" s="193"/>
      <c r="W397" s="193" t="s">
        <v>0</v>
      </c>
      <c r="X397" s="193"/>
      <c r="Y397" s="193"/>
      <c r="Z397" s="193"/>
      <c r="AA397" s="193"/>
      <c r="AB397" s="193" t="s">
        <v>0</v>
      </c>
      <c r="AC397" s="193"/>
      <c r="AD397" s="193"/>
      <c r="AE397" s="193"/>
      <c r="AF397" s="193"/>
      <c r="AG397" s="194" t="s">
        <v>0</v>
      </c>
      <c r="AH397" s="194"/>
      <c r="AI397" s="194"/>
      <c r="AJ397" s="194"/>
      <c r="AK397" s="193"/>
      <c r="AL397" s="194"/>
      <c r="AM397" s="194" t="s">
        <v>1</v>
      </c>
      <c r="AN397" s="194"/>
      <c r="AO397" s="194"/>
      <c r="AP397" s="194"/>
      <c r="AQ397" s="194"/>
      <c r="AR397" s="194"/>
      <c r="AS397" s="194" t="s">
        <v>2</v>
      </c>
      <c r="AT397" s="194"/>
      <c r="AU397" s="194"/>
      <c r="AV397" s="162"/>
      <c r="AW397" s="162" t="s">
        <v>1</v>
      </c>
      <c r="AX397" s="162"/>
      <c r="AY397" s="162"/>
      <c r="AZ397" s="162"/>
      <c r="BA397" s="163"/>
      <c r="BB397" s="163" t="s">
        <v>1</v>
      </c>
      <c r="BC397" s="163"/>
      <c r="BD397" s="163"/>
      <c r="BE397" s="170"/>
      <c r="BF397" s="163"/>
      <c r="BG397" s="163" t="s">
        <v>1</v>
      </c>
      <c r="BH397" s="163"/>
      <c r="BI397" s="163"/>
      <c r="BJ397" s="171"/>
      <c r="BK397" s="163"/>
      <c r="BL397" s="163" t="s">
        <v>1</v>
      </c>
      <c r="BM397" s="163"/>
      <c r="BN397" s="163"/>
      <c r="BO397" s="172"/>
      <c r="BP397" s="163"/>
      <c r="BQ397" s="163" t="s">
        <v>1</v>
      </c>
      <c r="BR397" s="163"/>
      <c r="BS397" s="163"/>
      <c r="BT397" s="173"/>
      <c r="BU397" s="163"/>
      <c r="BV397" s="163" t="s">
        <v>1</v>
      </c>
      <c r="BW397" s="163"/>
      <c r="BX397" s="163"/>
      <c r="BZ397" s="163"/>
      <c r="CA397" s="163" t="s">
        <v>1</v>
      </c>
      <c r="CB397" s="163"/>
      <c r="CC397" s="163"/>
    </row>
    <row r="398" spans="1:82" s="91" customFormat="1" x14ac:dyDescent="0.2">
      <c r="A398" s="76">
        <f t="shared" si="20"/>
        <v>348</v>
      </c>
      <c r="B398" s="188" t="s">
        <v>44</v>
      </c>
      <c r="C398" s="189" t="s">
        <v>50</v>
      </c>
      <c r="D398" s="190" t="s">
        <v>16</v>
      </c>
      <c r="E398" s="191"/>
      <c r="F398" s="192"/>
      <c r="G398" s="193" t="s">
        <v>665</v>
      </c>
      <c r="H398" s="193" t="s">
        <v>0</v>
      </c>
      <c r="I398" s="193"/>
      <c r="J398" s="193"/>
      <c r="K398" s="193"/>
      <c r="L398" s="193"/>
      <c r="M398" s="193" t="s">
        <v>0</v>
      </c>
      <c r="N398" s="193"/>
      <c r="O398" s="193"/>
      <c r="P398" s="193"/>
      <c r="Q398" s="193"/>
      <c r="R398" s="193" t="s">
        <v>0</v>
      </c>
      <c r="S398" s="193"/>
      <c r="T398" s="193"/>
      <c r="U398" s="193"/>
      <c r="V398" s="193"/>
      <c r="W398" s="193" t="s">
        <v>0</v>
      </c>
      <c r="X398" s="193"/>
      <c r="Y398" s="193"/>
      <c r="Z398" s="193"/>
      <c r="AA398" s="193"/>
      <c r="AB398" s="193" t="s">
        <v>0</v>
      </c>
      <c r="AC398" s="193"/>
      <c r="AD398" s="193"/>
      <c r="AE398" s="193"/>
      <c r="AF398" s="193"/>
      <c r="AG398" s="194" t="s">
        <v>0</v>
      </c>
      <c r="AH398" s="194"/>
      <c r="AI398" s="194"/>
      <c r="AJ398" s="194"/>
      <c r="AK398" s="193"/>
      <c r="AL398" s="194"/>
      <c r="AM398" s="194" t="s">
        <v>1</v>
      </c>
      <c r="AN398" s="194"/>
      <c r="AO398" s="194"/>
      <c r="AP398" s="194"/>
      <c r="AQ398" s="194"/>
      <c r="AR398" s="194"/>
      <c r="AS398" s="194"/>
      <c r="AT398" s="194" t="s">
        <v>3</v>
      </c>
      <c r="AU398" s="194"/>
      <c r="AV398" s="162"/>
      <c r="AW398" s="162"/>
      <c r="AX398" s="162"/>
      <c r="AY398" s="162" t="s">
        <v>3</v>
      </c>
      <c r="AZ398" s="162"/>
      <c r="BA398" s="163"/>
      <c r="BB398" s="163"/>
      <c r="BC398" s="163" t="s">
        <v>2</v>
      </c>
      <c r="BD398" s="163"/>
      <c r="BE398" s="170"/>
      <c r="BF398" s="163"/>
      <c r="BG398" s="163"/>
      <c r="BH398" s="163" t="s">
        <v>2</v>
      </c>
      <c r="BI398" s="163"/>
      <c r="BJ398" s="171"/>
      <c r="BK398" s="163"/>
      <c r="BL398" s="163" t="s">
        <v>1</v>
      </c>
      <c r="BM398" s="163"/>
      <c r="BN398" s="163"/>
      <c r="BO398" s="172"/>
      <c r="BP398" s="163"/>
      <c r="BQ398" s="163"/>
      <c r="BR398" s="163"/>
      <c r="BS398" s="163" t="s">
        <v>3</v>
      </c>
      <c r="BT398" s="173"/>
      <c r="BU398" s="163"/>
      <c r="BV398" s="163" t="s">
        <v>1</v>
      </c>
      <c r="BW398" s="163"/>
      <c r="BX398" s="163"/>
      <c r="BZ398" s="163"/>
      <c r="CA398" s="163" t="s">
        <v>1</v>
      </c>
      <c r="CB398" s="163"/>
      <c r="CC398" s="163"/>
    </row>
    <row r="399" spans="1:82" s="91" customFormat="1" x14ac:dyDescent="0.2">
      <c r="A399" s="76">
        <f t="shared" si="20"/>
        <v>349</v>
      </c>
      <c r="B399" s="188" t="s">
        <v>44</v>
      </c>
      <c r="C399" s="189" t="s">
        <v>50</v>
      </c>
      <c r="D399" s="190" t="s">
        <v>18</v>
      </c>
      <c r="E399" s="191"/>
      <c r="F399" s="192"/>
      <c r="G399" s="193" t="s">
        <v>424</v>
      </c>
      <c r="H399" s="193" t="s">
        <v>0</v>
      </c>
      <c r="I399" s="193"/>
      <c r="J399" s="193"/>
      <c r="K399" s="193"/>
      <c r="L399" s="193"/>
      <c r="M399" s="193" t="s">
        <v>0</v>
      </c>
      <c r="N399" s="193"/>
      <c r="O399" s="193"/>
      <c r="P399" s="193"/>
      <c r="Q399" s="193"/>
      <c r="R399" s="193" t="s">
        <v>0</v>
      </c>
      <c r="S399" s="193"/>
      <c r="T399" s="193"/>
      <c r="U399" s="193"/>
      <c r="V399" s="193"/>
      <c r="W399" s="193" t="s">
        <v>0</v>
      </c>
      <c r="X399" s="193"/>
      <c r="Y399" s="193"/>
      <c r="Z399" s="193"/>
      <c r="AA399" s="193"/>
      <c r="AB399" s="193" t="s">
        <v>0</v>
      </c>
      <c r="AC399" s="193"/>
      <c r="AD399" s="193"/>
      <c r="AE399" s="193"/>
      <c r="AF399" s="193"/>
      <c r="AG399" s="194" t="s">
        <v>0</v>
      </c>
      <c r="AH399" s="194"/>
      <c r="AI399" s="194"/>
      <c r="AJ399" s="194"/>
      <c r="AK399" s="193"/>
      <c r="AL399" s="194" t="s">
        <v>0</v>
      </c>
      <c r="AM399" s="194"/>
      <c r="AN399" s="194"/>
      <c r="AO399" s="194"/>
      <c r="AP399" s="194"/>
      <c r="AQ399" s="194" t="s">
        <v>0</v>
      </c>
      <c r="AR399" s="194"/>
      <c r="AS399" s="194"/>
      <c r="AT399" s="194"/>
      <c r="AU399" s="194"/>
      <c r="AV399" s="162" t="s">
        <v>0</v>
      </c>
      <c r="AW399" s="162"/>
      <c r="AX399" s="162"/>
      <c r="AY399" s="162"/>
      <c r="AZ399" s="162"/>
      <c r="BA399" s="163"/>
      <c r="BB399" s="163" t="s">
        <v>1</v>
      </c>
      <c r="BC399" s="163"/>
      <c r="BD399" s="163"/>
      <c r="BE399" s="170"/>
      <c r="BF399" s="163"/>
      <c r="BG399" s="163" t="s">
        <v>1</v>
      </c>
      <c r="BH399" s="163"/>
      <c r="BI399" s="163"/>
      <c r="BJ399" s="171"/>
      <c r="BK399" s="163"/>
      <c r="BL399" s="163" t="s">
        <v>1</v>
      </c>
      <c r="BM399" s="163"/>
      <c r="BN399" s="163"/>
      <c r="BO399" s="172"/>
      <c r="BP399" s="163"/>
      <c r="BQ399" s="163" t="s">
        <v>1</v>
      </c>
      <c r="BR399" s="163"/>
      <c r="BS399" s="163"/>
      <c r="BT399" s="173"/>
      <c r="BU399" s="163"/>
      <c r="BV399" s="163" t="s">
        <v>1</v>
      </c>
      <c r="BW399" s="163"/>
      <c r="BX399" s="163"/>
      <c r="BZ399" s="163"/>
      <c r="CA399" s="163" t="s">
        <v>1</v>
      </c>
      <c r="CB399" s="163"/>
      <c r="CC399" s="163"/>
    </row>
    <row r="400" spans="1:82" s="91" customFormat="1" x14ac:dyDescent="0.2">
      <c r="A400" s="76">
        <f t="shared" si="20"/>
        <v>350</v>
      </c>
      <c r="B400" s="188" t="s">
        <v>44</v>
      </c>
      <c r="C400" s="189" t="s">
        <v>50</v>
      </c>
      <c r="D400" s="190" t="s">
        <v>20</v>
      </c>
      <c r="E400" s="191"/>
      <c r="F400" s="192"/>
      <c r="G400" s="193" t="s">
        <v>425</v>
      </c>
      <c r="H400" s="193" t="s">
        <v>0</v>
      </c>
      <c r="I400" s="193"/>
      <c r="J400" s="193"/>
      <c r="K400" s="193"/>
      <c r="L400" s="193"/>
      <c r="M400" s="193" t="s">
        <v>0</v>
      </c>
      <c r="N400" s="193"/>
      <c r="O400" s="193"/>
      <c r="P400" s="193"/>
      <c r="Q400" s="193"/>
      <c r="R400" s="193" t="s">
        <v>0</v>
      </c>
      <c r="S400" s="193"/>
      <c r="T400" s="193"/>
      <c r="U400" s="193"/>
      <c r="V400" s="193"/>
      <c r="W400" s="193"/>
      <c r="X400" s="193" t="s">
        <v>1</v>
      </c>
      <c r="Y400" s="193"/>
      <c r="Z400" s="193"/>
      <c r="AA400" s="193"/>
      <c r="AB400" s="193" t="s">
        <v>0</v>
      </c>
      <c r="AC400" s="193"/>
      <c r="AD400" s="193"/>
      <c r="AE400" s="193"/>
      <c r="AF400" s="193"/>
      <c r="AG400" s="194" t="s">
        <v>0</v>
      </c>
      <c r="AH400" s="194"/>
      <c r="AI400" s="194"/>
      <c r="AJ400" s="194"/>
      <c r="AK400" s="193"/>
      <c r="AL400" s="194"/>
      <c r="AM400" s="194" t="s">
        <v>1</v>
      </c>
      <c r="AN400" s="194"/>
      <c r="AO400" s="194"/>
      <c r="AP400" s="194"/>
      <c r="AQ400" s="194"/>
      <c r="AR400" s="194" t="s">
        <v>1</v>
      </c>
      <c r="AS400" s="194"/>
      <c r="AT400" s="194"/>
      <c r="AU400" s="194"/>
      <c r="AV400" s="162"/>
      <c r="AW400" s="162"/>
      <c r="AX400" s="162" t="s">
        <v>2</v>
      </c>
      <c r="AY400" s="162"/>
      <c r="AZ400" s="162"/>
      <c r="BA400" s="163"/>
      <c r="BB400" s="163"/>
      <c r="BC400" s="163"/>
      <c r="BD400" s="163" t="s">
        <v>3</v>
      </c>
      <c r="BE400" s="170"/>
      <c r="BF400" s="163"/>
      <c r="BG400" s="163"/>
      <c r="BH400" s="163" t="s">
        <v>2</v>
      </c>
      <c r="BI400" s="163"/>
      <c r="BJ400" s="171"/>
      <c r="BK400" s="163"/>
      <c r="BL400" s="163" t="s">
        <v>1</v>
      </c>
      <c r="BM400" s="163"/>
      <c r="BN400" s="163"/>
      <c r="BO400" s="172"/>
      <c r="BP400" s="163"/>
      <c r="BQ400" s="163"/>
      <c r="BR400" s="163"/>
      <c r="BS400" s="163" t="s">
        <v>3</v>
      </c>
      <c r="BT400" s="173"/>
      <c r="BU400" s="163"/>
      <c r="BV400" s="163"/>
      <c r="BW400" s="163" t="s">
        <v>2</v>
      </c>
      <c r="BX400" s="163"/>
      <c r="BZ400" s="163"/>
      <c r="CA400" s="163"/>
      <c r="CB400" s="163"/>
      <c r="CC400" s="163" t="s">
        <v>3</v>
      </c>
    </row>
    <row r="401" spans="1:82" s="91" customFormat="1" x14ac:dyDescent="0.2">
      <c r="A401" s="76">
        <f t="shared" si="20"/>
        <v>351</v>
      </c>
      <c r="B401" s="188" t="s">
        <v>44</v>
      </c>
      <c r="C401" s="189" t="s">
        <v>50</v>
      </c>
      <c r="D401" s="190" t="s">
        <v>22</v>
      </c>
      <c r="E401" s="191"/>
      <c r="F401" s="192"/>
      <c r="G401" s="193" t="s">
        <v>426</v>
      </c>
      <c r="H401" s="193" t="s">
        <v>0</v>
      </c>
      <c r="I401" s="193"/>
      <c r="J401" s="193"/>
      <c r="K401" s="193"/>
      <c r="L401" s="193"/>
      <c r="M401" s="193" t="s">
        <v>0</v>
      </c>
      <c r="N401" s="193"/>
      <c r="O401" s="193"/>
      <c r="P401" s="193"/>
      <c r="Q401" s="193"/>
      <c r="R401" s="193" t="s">
        <v>0</v>
      </c>
      <c r="S401" s="193"/>
      <c r="T401" s="193"/>
      <c r="U401" s="193"/>
      <c r="V401" s="193"/>
      <c r="W401" s="193" t="s">
        <v>0</v>
      </c>
      <c r="X401" s="193"/>
      <c r="Y401" s="193"/>
      <c r="Z401" s="193"/>
      <c r="AA401" s="193"/>
      <c r="AB401" s="193"/>
      <c r="AC401" s="193" t="s">
        <v>1</v>
      </c>
      <c r="AD401" s="193"/>
      <c r="AE401" s="193"/>
      <c r="AF401" s="193"/>
      <c r="AG401" s="194"/>
      <c r="AH401" s="194" t="s">
        <v>1</v>
      </c>
      <c r="AI401" s="194"/>
      <c r="AJ401" s="194"/>
      <c r="AK401" s="193"/>
      <c r="AL401" s="194"/>
      <c r="AM401" s="194"/>
      <c r="AN401" s="194" t="s">
        <v>2</v>
      </c>
      <c r="AO401" s="194"/>
      <c r="AP401" s="194"/>
      <c r="AQ401" s="194"/>
      <c r="AR401" s="194"/>
      <c r="AS401" s="194" t="s">
        <v>2</v>
      </c>
      <c r="AT401" s="194"/>
      <c r="AU401" s="194"/>
      <c r="AV401" s="162"/>
      <c r="AW401" s="162"/>
      <c r="AX401" s="162"/>
      <c r="AY401" s="162" t="s">
        <v>3</v>
      </c>
      <c r="AZ401" s="162"/>
      <c r="BA401" s="163"/>
      <c r="BB401" s="163"/>
      <c r="BC401" s="163" t="s">
        <v>2</v>
      </c>
      <c r="BD401" s="163"/>
      <c r="BE401" s="170"/>
      <c r="BF401" s="163"/>
      <c r="BG401" s="163"/>
      <c r="BH401" s="163"/>
      <c r="BI401" s="163" t="s">
        <v>3</v>
      </c>
      <c r="BJ401" s="171"/>
      <c r="BK401" s="163"/>
      <c r="BL401" s="163"/>
      <c r="BM401" s="163"/>
      <c r="BN401" s="163" t="s">
        <v>3</v>
      </c>
      <c r="BO401" s="172"/>
      <c r="BP401" s="163"/>
      <c r="BQ401" s="163"/>
      <c r="BR401" s="163"/>
      <c r="BS401" s="163" t="s">
        <v>3</v>
      </c>
      <c r="BT401" s="173"/>
      <c r="BU401" s="163"/>
      <c r="BV401" s="163"/>
      <c r="BW401" s="163"/>
      <c r="BX401" s="163" t="s">
        <v>3</v>
      </c>
      <c r="BZ401" s="163"/>
      <c r="CA401" s="163"/>
      <c r="CB401" s="163"/>
      <c r="CC401" s="163"/>
    </row>
    <row r="402" spans="1:82" s="91" customFormat="1" x14ac:dyDescent="0.2">
      <c r="A402" s="76">
        <f t="shared" si="20"/>
        <v>352</v>
      </c>
      <c r="B402" s="188" t="s">
        <v>44</v>
      </c>
      <c r="C402" s="189" t="s">
        <v>50</v>
      </c>
      <c r="D402" s="190" t="s">
        <v>24</v>
      </c>
      <c r="E402" s="191"/>
      <c r="F402" s="192"/>
      <c r="G402" s="193" t="s">
        <v>427</v>
      </c>
      <c r="H402" s="193" t="s">
        <v>0</v>
      </c>
      <c r="I402" s="193"/>
      <c r="J402" s="193"/>
      <c r="K402" s="193"/>
      <c r="L402" s="193"/>
      <c r="M402" s="193" t="s">
        <v>0</v>
      </c>
      <c r="N402" s="193"/>
      <c r="O402" s="193"/>
      <c r="P402" s="193"/>
      <c r="Q402" s="193"/>
      <c r="R402" s="193" t="s">
        <v>0</v>
      </c>
      <c r="S402" s="193"/>
      <c r="T402" s="193"/>
      <c r="U402" s="193"/>
      <c r="V402" s="193"/>
      <c r="W402" s="193" t="s">
        <v>0</v>
      </c>
      <c r="X402" s="193"/>
      <c r="Y402" s="193"/>
      <c r="Z402" s="193"/>
      <c r="AA402" s="193"/>
      <c r="AB402" s="193"/>
      <c r="AC402" s="193" t="s">
        <v>1</v>
      </c>
      <c r="AD402" s="193"/>
      <c r="AE402" s="193"/>
      <c r="AF402" s="193"/>
      <c r="AG402" s="194"/>
      <c r="AH402" s="194" t="s">
        <v>1</v>
      </c>
      <c r="AI402" s="194"/>
      <c r="AJ402" s="194"/>
      <c r="AK402" s="193"/>
      <c r="AL402" s="194"/>
      <c r="AM402" s="194"/>
      <c r="AN402" s="194" t="s">
        <v>2</v>
      </c>
      <c r="AO402" s="194"/>
      <c r="AP402" s="194"/>
      <c r="AQ402" s="194"/>
      <c r="AR402" s="194"/>
      <c r="AS402" s="194"/>
      <c r="AT402" s="194" t="s">
        <v>3</v>
      </c>
      <c r="AU402" s="194"/>
      <c r="AV402" s="162"/>
      <c r="AW402" s="162"/>
      <c r="AX402" s="162"/>
      <c r="AY402" s="162" t="s">
        <v>3</v>
      </c>
      <c r="AZ402" s="162"/>
      <c r="BA402" s="163"/>
      <c r="BB402" s="163"/>
      <c r="BC402" s="163"/>
      <c r="BD402" s="163" t="s">
        <v>3</v>
      </c>
      <c r="BE402" s="170"/>
      <c r="BF402" s="163"/>
      <c r="BG402" s="163"/>
      <c r="BH402" s="163" t="s">
        <v>2</v>
      </c>
      <c r="BI402" s="163"/>
      <c r="BJ402" s="171"/>
      <c r="BK402" s="163"/>
      <c r="BL402" s="163"/>
      <c r="BM402" s="163" t="s">
        <v>2</v>
      </c>
      <c r="BN402" s="163"/>
      <c r="BO402" s="172"/>
      <c r="BP402" s="163"/>
      <c r="BQ402" s="163"/>
      <c r="BR402" s="163"/>
      <c r="BS402" s="163" t="s">
        <v>3</v>
      </c>
      <c r="BT402" s="173"/>
      <c r="BU402" s="163"/>
      <c r="BV402" s="163"/>
      <c r="BW402" s="163"/>
      <c r="BX402" s="163" t="s">
        <v>3</v>
      </c>
      <c r="BZ402" s="163"/>
      <c r="CA402" s="163" t="s">
        <v>1</v>
      </c>
      <c r="CB402" s="163"/>
      <c r="CC402" s="163"/>
    </row>
    <row r="403" spans="1:82" s="91" customFormat="1" x14ac:dyDescent="0.2">
      <c r="A403" s="76">
        <f t="shared" si="20"/>
        <v>353</v>
      </c>
      <c r="B403" s="188" t="s">
        <v>44</v>
      </c>
      <c r="C403" s="189" t="s">
        <v>50</v>
      </c>
      <c r="D403" s="190" t="s">
        <v>26</v>
      </c>
      <c r="E403" s="191"/>
      <c r="F403" s="192"/>
      <c r="G403" s="193" t="s">
        <v>428</v>
      </c>
      <c r="H403" s="193" t="s">
        <v>0</v>
      </c>
      <c r="I403" s="193"/>
      <c r="J403" s="193"/>
      <c r="K403" s="193"/>
      <c r="L403" s="193"/>
      <c r="M403" s="193" t="s">
        <v>0</v>
      </c>
      <c r="N403" s="193"/>
      <c r="O403" s="193"/>
      <c r="P403" s="193"/>
      <c r="Q403" s="193"/>
      <c r="R403" s="193" t="s">
        <v>0</v>
      </c>
      <c r="S403" s="193"/>
      <c r="T403" s="193"/>
      <c r="U403" s="193"/>
      <c r="V403" s="193"/>
      <c r="W403" s="193" t="s">
        <v>0</v>
      </c>
      <c r="X403" s="193"/>
      <c r="Y403" s="193"/>
      <c r="Z403" s="193"/>
      <c r="AA403" s="193"/>
      <c r="AB403" s="193" t="s">
        <v>0</v>
      </c>
      <c r="AC403" s="193"/>
      <c r="AD403" s="193"/>
      <c r="AE403" s="193"/>
      <c r="AF403" s="193"/>
      <c r="AG403" s="194" t="s">
        <v>0</v>
      </c>
      <c r="AH403" s="194"/>
      <c r="AI403" s="194"/>
      <c r="AJ403" s="194"/>
      <c r="AK403" s="193"/>
      <c r="AL403" s="194" t="s">
        <v>0</v>
      </c>
      <c r="AM403" s="194"/>
      <c r="AN403" s="194"/>
      <c r="AO403" s="194"/>
      <c r="AP403" s="194"/>
      <c r="AQ403" s="194"/>
      <c r="AR403" s="194" t="s">
        <v>1</v>
      </c>
      <c r="AS403" s="194"/>
      <c r="AT403" s="194"/>
      <c r="AU403" s="194"/>
      <c r="AV403" s="162"/>
      <c r="AW403" s="162"/>
      <c r="AX403" s="162"/>
      <c r="AY403" s="162" t="s">
        <v>3</v>
      </c>
      <c r="AZ403" s="162"/>
      <c r="BA403" s="163"/>
      <c r="BB403" s="163"/>
      <c r="BC403" s="163"/>
      <c r="BD403" s="163" t="s">
        <v>3</v>
      </c>
      <c r="BE403" s="170"/>
      <c r="BF403" s="163"/>
      <c r="BG403" s="163"/>
      <c r="BH403" s="163" t="s">
        <v>2</v>
      </c>
      <c r="BI403" s="163"/>
      <c r="BJ403" s="171"/>
      <c r="BK403" s="163"/>
      <c r="BL403" s="163"/>
      <c r="BM403" s="163" t="s">
        <v>2</v>
      </c>
      <c r="BN403" s="163"/>
      <c r="BO403" s="172"/>
      <c r="BP403" s="163"/>
      <c r="BQ403" s="163" t="s">
        <v>1</v>
      </c>
      <c r="BR403" s="163"/>
      <c r="BS403" s="163"/>
      <c r="BT403" s="173"/>
      <c r="BU403" s="163"/>
      <c r="BV403" s="163"/>
      <c r="BW403" s="163"/>
      <c r="BX403" s="163" t="s">
        <v>3</v>
      </c>
      <c r="BZ403" s="163"/>
      <c r="CA403" s="163"/>
      <c r="CB403" s="163"/>
      <c r="CC403" s="163"/>
    </row>
    <row r="404" spans="1:82" s="91" customFormat="1" x14ac:dyDescent="0.2">
      <c r="A404" s="76">
        <f t="shared" si="20"/>
        <v>354</v>
      </c>
      <c r="B404" s="188" t="s">
        <v>44</v>
      </c>
      <c r="C404" s="189" t="s">
        <v>50</v>
      </c>
      <c r="D404" s="190" t="s">
        <v>28</v>
      </c>
      <c r="E404" s="191"/>
      <c r="F404" s="192"/>
      <c r="G404" s="193" t="s">
        <v>429</v>
      </c>
      <c r="H404" s="193" t="s">
        <v>0</v>
      </c>
      <c r="I404" s="193"/>
      <c r="J404" s="193"/>
      <c r="K404" s="193"/>
      <c r="L404" s="193"/>
      <c r="M404" s="193" t="s">
        <v>0</v>
      </c>
      <c r="N404" s="193"/>
      <c r="O404" s="193"/>
      <c r="P404" s="193"/>
      <c r="Q404" s="193"/>
      <c r="R404" s="193" t="s">
        <v>0</v>
      </c>
      <c r="S404" s="193"/>
      <c r="T404" s="193"/>
      <c r="U404" s="193"/>
      <c r="V404" s="193"/>
      <c r="W404" s="193" t="s">
        <v>0</v>
      </c>
      <c r="X404" s="193"/>
      <c r="Y404" s="193"/>
      <c r="Z404" s="193"/>
      <c r="AA404" s="193"/>
      <c r="AB404" s="193" t="s">
        <v>0</v>
      </c>
      <c r="AC404" s="193"/>
      <c r="AD404" s="193"/>
      <c r="AE404" s="193"/>
      <c r="AF404" s="193"/>
      <c r="AG404" s="194"/>
      <c r="AH404" s="194" t="s">
        <v>1</v>
      </c>
      <c r="AI404" s="194"/>
      <c r="AJ404" s="194"/>
      <c r="AK404" s="193"/>
      <c r="AL404" s="194"/>
      <c r="AM404" s="194" t="s">
        <v>1</v>
      </c>
      <c r="AN404" s="194"/>
      <c r="AO404" s="194"/>
      <c r="AP404" s="194"/>
      <c r="AQ404" s="194"/>
      <c r="AR404" s="194" t="s">
        <v>1</v>
      </c>
      <c r="AS404" s="194"/>
      <c r="AT404" s="194"/>
      <c r="AU404" s="194"/>
      <c r="AV404" s="162"/>
      <c r="AW404" s="162"/>
      <c r="AX404" s="162"/>
      <c r="AY404" s="162" t="s">
        <v>3</v>
      </c>
      <c r="AZ404" s="162"/>
      <c r="BA404" s="163"/>
      <c r="BB404" s="163"/>
      <c r="BC404" s="163"/>
      <c r="BD404" s="163" t="s">
        <v>3</v>
      </c>
      <c r="BE404" s="170"/>
      <c r="BF404" s="163"/>
      <c r="BG404" s="163" t="s">
        <v>1</v>
      </c>
      <c r="BH404" s="163"/>
      <c r="BI404" s="163"/>
      <c r="BJ404" s="171"/>
      <c r="BK404" s="163"/>
      <c r="BL404" s="163" t="s">
        <v>1</v>
      </c>
      <c r="BM404" s="163"/>
      <c r="BN404" s="163"/>
      <c r="BO404" s="172"/>
      <c r="BP404" s="163"/>
      <c r="BQ404" s="163"/>
      <c r="BR404" s="163"/>
      <c r="BS404" s="163" t="s">
        <v>3</v>
      </c>
      <c r="BT404" s="173"/>
      <c r="BU404" s="163"/>
      <c r="BV404" s="163"/>
      <c r="BW404" s="163"/>
      <c r="BX404" s="163" t="s">
        <v>3</v>
      </c>
      <c r="BZ404" s="163"/>
      <c r="CA404" s="163"/>
      <c r="CB404" s="163"/>
      <c r="CC404" s="163" t="s">
        <v>3</v>
      </c>
    </row>
    <row r="405" spans="1:82" s="91" customFormat="1" x14ac:dyDescent="0.2">
      <c r="A405" s="76">
        <f t="shared" si="20"/>
        <v>355</v>
      </c>
      <c r="B405" s="188" t="s">
        <v>44</v>
      </c>
      <c r="C405" s="189" t="s">
        <v>50</v>
      </c>
      <c r="D405" s="190" t="s">
        <v>30</v>
      </c>
      <c r="E405" s="191"/>
      <c r="F405" s="192"/>
      <c r="G405" s="193" t="s">
        <v>430</v>
      </c>
      <c r="H405" s="193" t="s">
        <v>0</v>
      </c>
      <c r="I405" s="193"/>
      <c r="J405" s="193"/>
      <c r="K405" s="193"/>
      <c r="L405" s="193"/>
      <c r="M405" s="193" t="s">
        <v>0</v>
      </c>
      <c r="N405" s="193"/>
      <c r="O405" s="193"/>
      <c r="P405" s="193"/>
      <c r="Q405" s="193"/>
      <c r="R405" s="193" t="s">
        <v>0</v>
      </c>
      <c r="S405" s="193"/>
      <c r="T405" s="193"/>
      <c r="U405" s="193"/>
      <c r="V405" s="193"/>
      <c r="W405" s="193" t="s">
        <v>0</v>
      </c>
      <c r="X405" s="193"/>
      <c r="Y405" s="193"/>
      <c r="Z405" s="193"/>
      <c r="AA405" s="193"/>
      <c r="AB405" s="193" t="s">
        <v>0</v>
      </c>
      <c r="AC405" s="193"/>
      <c r="AD405" s="193"/>
      <c r="AE405" s="193"/>
      <c r="AF405" s="193"/>
      <c r="AG405" s="194" t="s">
        <v>0</v>
      </c>
      <c r="AH405" s="194"/>
      <c r="AI405" s="194"/>
      <c r="AJ405" s="194"/>
      <c r="AK405" s="193"/>
      <c r="AL405" s="194" t="s">
        <v>0</v>
      </c>
      <c r="AM405" s="194"/>
      <c r="AN405" s="194"/>
      <c r="AO405" s="194"/>
      <c r="AP405" s="194"/>
      <c r="AQ405" s="194"/>
      <c r="AR405" s="194" t="s">
        <v>1</v>
      </c>
      <c r="AS405" s="194"/>
      <c r="AT405" s="194"/>
      <c r="AU405" s="194"/>
      <c r="AV405" s="162"/>
      <c r="AW405" s="162"/>
      <c r="AX405" s="162" t="s">
        <v>2</v>
      </c>
      <c r="AY405" s="162"/>
      <c r="AZ405" s="162"/>
      <c r="BA405" s="163"/>
      <c r="BB405" s="163"/>
      <c r="BC405" s="163" t="s">
        <v>2</v>
      </c>
      <c r="BD405" s="163"/>
      <c r="BE405" s="170"/>
      <c r="BF405" s="163"/>
      <c r="BG405" s="163" t="s">
        <v>1</v>
      </c>
      <c r="BH405" s="163"/>
      <c r="BI405" s="163"/>
      <c r="BJ405" s="171"/>
      <c r="BK405" s="163"/>
      <c r="BL405" s="163" t="s">
        <v>1</v>
      </c>
      <c r="BM405" s="163"/>
      <c r="BN405" s="163"/>
      <c r="BO405" s="172"/>
      <c r="BP405" s="163"/>
      <c r="BQ405" s="163"/>
      <c r="BR405" s="163"/>
      <c r="BS405" s="163"/>
      <c r="BT405" s="173"/>
      <c r="BU405" s="163"/>
      <c r="BV405" s="163"/>
      <c r="BW405" s="163"/>
      <c r="BX405" s="163"/>
      <c r="BZ405" s="163"/>
      <c r="CA405" s="163"/>
      <c r="CB405" s="163"/>
      <c r="CC405" s="163"/>
    </row>
    <row r="406" spans="1:82" s="91" customFormat="1" x14ac:dyDescent="0.2">
      <c r="A406" s="76">
        <f t="shared" si="20"/>
        <v>356</v>
      </c>
      <c r="B406" s="188" t="s">
        <v>44</v>
      </c>
      <c r="C406" s="189" t="s">
        <v>50</v>
      </c>
      <c r="D406" s="190" t="s">
        <v>32</v>
      </c>
      <c r="E406" s="191"/>
      <c r="F406" s="192"/>
      <c r="G406" s="193" t="s">
        <v>431</v>
      </c>
      <c r="H406" s="193" t="s">
        <v>0</v>
      </c>
      <c r="I406" s="193"/>
      <c r="J406" s="193"/>
      <c r="K406" s="193"/>
      <c r="L406" s="193"/>
      <c r="M406" s="193" t="s">
        <v>0</v>
      </c>
      <c r="N406" s="193"/>
      <c r="O406" s="193"/>
      <c r="P406" s="193"/>
      <c r="Q406" s="193"/>
      <c r="R406" s="193" t="s">
        <v>0</v>
      </c>
      <c r="S406" s="193"/>
      <c r="T406" s="193"/>
      <c r="U406" s="193"/>
      <c r="V406" s="193"/>
      <c r="W406" s="193" t="s">
        <v>0</v>
      </c>
      <c r="X406" s="193"/>
      <c r="Y406" s="193"/>
      <c r="Z406" s="193"/>
      <c r="AA406" s="193"/>
      <c r="AB406" s="193"/>
      <c r="AC406" s="193" t="s">
        <v>1</v>
      </c>
      <c r="AD406" s="193"/>
      <c r="AE406" s="193"/>
      <c r="AF406" s="193"/>
      <c r="AG406" s="194"/>
      <c r="AH406" s="194" t="s">
        <v>1</v>
      </c>
      <c r="AI406" s="194"/>
      <c r="AJ406" s="194"/>
      <c r="AK406" s="193"/>
      <c r="AL406" s="194"/>
      <c r="AM406" s="194" t="s">
        <v>1</v>
      </c>
      <c r="AN406" s="194"/>
      <c r="AO406" s="194"/>
      <c r="AP406" s="194"/>
      <c r="AQ406" s="194"/>
      <c r="AR406" s="194"/>
      <c r="AS406" s="194"/>
      <c r="AT406" s="194" t="s">
        <v>3</v>
      </c>
      <c r="AU406" s="194"/>
      <c r="AV406" s="162"/>
      <c r="AW406" s="162"/>
      <c r="AX406" s="162"/>
      <c r="AY406" s="162" t="s">
        <v>3</v>
      </c>
      <c r="AZ406" s="162"/>
      <c r="BA406" s="163"/>
      <c r="BB406" s="163"/>
      <c r="BC406" s="163" t="s">
        <v>2</v>
      </c>
      <c r="BD406" s="163"/>
      <c r="BE406" s="170"/>
      <c r="BF406" s="163"/>
      <c r="BG406" s="163" t="s">
        <v>1</v>
      </c>
      <c r="BH406" s="163"/>
      <c r="BI406" s="163"/>
      <c r="BJ406" s="171"/>
      <c r="BK406" s="163"/>
      <c r="BL406" s="163" t="s">
        <v>1</v>
      </c>
      <c r="BM406" s="163"/>
      <c r="BN406" s="163"/>
      <c r="BO406" s="172"/>
      <c r="BP406" s="163"/>
      <c r="BQ406" s="163"/>
      <c r="BR406" s="163"/>
      <c r="BS406" s="163"/>
      <c r="BT406" s="173"/>
      <c r="BU406" s="163"/>
      <c r="BV406" s="163"/>
      <c r="BW406" s="163"/>
      <c r="BX406" s="163"/>
      <c r="BZ406" s="163"/>
      <c r="CA406" s="163"/>
      <c r="CB406" s="163"/>
      <c r="CC406" s="163"/>
    </row>
    <row r="407" spans="1:82" s="91" customFormat="1" x14ac:dyDescent="0.2">
      <c r="A407" s="76">
        <f t="shared" si="20"/>
        <v>357</v>
      </c>
      <c r="B407" s="188" t="s">
        <v>44</v>
      </c>
      <c r="C407" s="189" t="s">
        <v>50</v>
      </c>
      <c r="D407" s="190" t="s">
        <v>34</v>
      </c>
      <c r="E407" s="191"/>
      <c r="F407" s="192"/>
      <c r="G407" s="193" t="s">
        <v>432</v>
      </c>
      <c r="H407" s="193" t="s">
        <v>0</v>
      </c>
      <c r="I407" s="193"/>
      <c r="J407" s="193"/>
      <c r="K407" s="193"/>
      <c r="L407" s="193"/>
      <c r="M407" s="193" t="s">
        <v>0</v>
      </c>
      <c r="N407" s="193"/>
      <c r="O407" s="193"/>
      <c r="P407" s="193"/>
      <c r="Q407" s="193"/>
      <c r="R407" s="193" t="s">
        <v>0</v>
      </c>
      <c r="S407" s="193"/>
      <c r="T407" s="193"/>
      <c r="U407" s="193"/>
      <c r="V407" s="193"/>
      <c r="W407" s="193" t="s">
        <v>0</v>
      </c>
      <c r="X407" s="193"/>
      <c r="Y407" s="193"/>
      <c r="Z407" s="193"/>
      <c r="AA407" s="193"/>
      <c r="AB407" s="193" t="s">
        <v>0</v>
      </c>
      <c r="AC407" s="193"/>
      <c r="AD407" s="193"/>
      <c r="AE407" s="193"/>
      <c r="AF407" s="193"/>
      <c r="AG407" s="194" t="s">
        <v>0</v>
      </c>
      <c r="AH407" s="194"/>
      <c r="AI407" s="194"/>
      <c r="AJ407" s="194"/>
      <c r="AK407" s="193"/>
      <c r="AL407" s="194" t="s">
        <v>0</v>
      </c>
      <c r="AM407" s="194"/>
      <c r="AN407" s="194"/>
      <c r="AO407" s="194"/>
      <c r="AP407" s="194"/>
      <c r="AQ407" s="194"/>
      <c r="AR407" s="194" t="s">
        <v>1</v>
      </c>
      <c r="AS407" s="194"/>
      <c r="AT407" s="194"/>
      <c r="AU407" s="194"/>
      <c r="AV407" s="162"/>
      <c r="AW407" s="162" t="s">
        <v>1</v>
      </c>
      <c r="AX407" s="162"/>
      <c r="AY407" s="162"/>
      <c r="AZ407" s="162"/>
      <c r="BA407" s="163"/>
      <c r="BB407" s="163"/>
      <c r="BC407" s="163" t="s">
        <v>2</v>
      </c>
      <c r="BD407" s="163"/>
      <c r="BE407" s="170"/>
      <c r="BF407" s="163"/>
      <c r="BG407" s="163" t="s">
        <v>1</v>
      </c>
      <c r="BH407" s="163"/>
      <c r="BI407" s="163"/>
      <c r="BJ407" s="171"/>
      <c r="BK407" s="163"/>
      <c r="BL407" s="163" t="s">
        <v>1</v>
      </c>
      <c r="BM407" s="163"/>
      <c r="BN407" s="163"/>
      <c r="BO407" s="172"/>
      <c r="BP407" s="163"/>
      <c r="BQ407" s="163"/>
      <c r="BR407" s="163"/>
      <c r="BS407" s="163"/>
      <c r="BT407" s="173"/>
      <c r="BU407" s="163"/>
      <c r="BV407" s="163"/>
      <c r="BW407" s="163"/>
      <c r="BX407" s="163"/>
      <c r="BZ407" s="163"/>
      <c r="CA407" s="163"/>
      <c r="CB407" s="163"/>
      <c r="CC407" s="163"/>
    </row>
    <row r="408" spans="1:82" s="91" customFormat="1" x14ac:dyDescent="0.2">
      <c r="A408" s="76">
        <f t="shared" si="20"/>
        <v>358</v>
      </c>
      <c r="B408" s="188" t="s">
        <v>44</v>
      </c>
      <c r="C408" s="189" t="s">
        <v>50</v>
      </c>
      <c r="D408" s="190" t="s">
        <v>36</v>
      </c>
      <c r="E408" s="191"/>
      <c r="F408" s="192"/>
      <c r="G408" s="193" t="s">
        <v>433</v>
      </c>
      <c r="H408" s="193" t="s">
        <v>0</v>
      </c>
      <c r="I408" s="193"/>
      <c r="J408" s="193"/>
      <c r="K408" s="193"/>
      <c r="L408" s="193"/>
      <c r="M408" s="193" t="s">
        <v>0</v>
      </c>
      <c r="N408" s="193"/>
      <c r="O408" s="193"/>
      <c r="P408" s="193"/>
      <c r="Q408" s="193"/>
      <c r="R408" s="193" t="s">
        <v>0</v>
      </c>
      <c r="S408" s="193"/>
      <c r="T408" s="193"/>
      <c r="U408" s="193"/>
      <c r="V408" s="193"/>
      <c r="W408" s="193" t="s">
        <v>0</v>
      </c>
      <c r="X408" s="193"/>
      <c r="Y408" s="193"/>
      <c r="Z408" s="193"/>
      <c r="AA408" s="193"/>
      <c r="AB408" s="193" t="s">
        <v>0</v>
      </c>
      <c r="AC408" s="193"/>
      <c r="AD408" s="193"/>
      <c r="AE408" s="193"/>
      <c r="AF408" s="193"/>
      <c r="AG408" s="194"/>
      <c r="AH408" s="194" t="s">
        <v>1</v>
      </c>
      <c r="AI408" s="194"/>
      <c r="AJ408" s="194"/>
      <c r="AK408" s="193"/>
      <c r="AL408" s="194"/>
      <c r="AM408" s="194"/>
      <c r="AN408" s="194" t="s">
        <v>2</v>
      </c>
      <c r="AO408" s="194"/>
      <c r="AP408" s="194"/>
      <c r="AQ408" s="194"/>
      <c r="AR408" s="194"/>
      <c r="AS408" s="194"/>
      <c r="AT408" s="194" t="s">
        <v>3</v>
      </c>
      <c r="AU408" s="194"/>
      <c r="AV408" s="162"/>
      <c r="AW408" s="162"/>
      <c r="AX408" s="162"/>
      <c r="AY408" s="162" t="s">
        <v>3</v>
      </c>
      <c r="AZ408" s="162"/>
      <c r="BA408" s="163"/>
      <c r="BB408" s="163"/>
      <c r="BC408" s="163"/>
      <c r="BD408" s="163" t="s">
        <v>3</v>
      </c>
      <c r="BE408" s="170"/>
      <c r="BF408" s="163"/>
      <c r="BG408" s="163"/>
      <c r="BH408" s="163"/>
      <c r="BI408" s="163" t="s">
        <v>3</v>
      </c>
      <c r="BJ408" s="171"/>
      <c r="BK408" s="163"/>
      <c r="BL408" s="163"/>
      <c r="BM408" s="163"/>
      <c r="BN408" s="163" t="s">
        <v>3</v>
      </c>
      <c r="BO408" s="172"/>
      <c r="BP408" s="163"/>
      <c r="BQ408" s="163"/>
      <c r="BR408" s="163"/>
      <c r="BS408" s="163"/>
      <c r="BT408" s="173"/>
      <c r="BU408" s="163"/>
      <c r="BV408" s="163"/>
      <c r="BW408" s="163"/>
      <c r="BX408" s="163"/>
      <c r="BZ408" s="163"/>
      <c r="CA408" s="163"/>
      <c r="CB408" s="163"/>
      <c r="CC408" s="163"/>
    </row>
    <row r="409" spans="1:82" s="91" customFormat="1" x14ac:dyDescent="0.2">
      <c r="A409" s="76">
        <f t="shared" si="20"/>
        <v>359</v>
      </c>
      <c r="B409" s="188" t="s">
        <v>44</v>
      </c>
      <c r="C409" s="189" t="s">
        <v>50</v>
      </c>
      <c r="D409" s="190" t="s">
        <v>38</v>
      </c>
      <c r="E409" s="191"/>
      <c r="F409" s="192"/>
      <c r="G409" s="193" t="s">
        <v>434</v>
      </c>
      <c r="H409" s="193" t="s">
        <v>0</v>
      </c>
      <c r="I409" s="193"/>
      <c r="J409" s="193"/>
      <c r="K409" s="193"/>
      <c r="L409" s="193"/>
      <c r="M409" s="193" t="s">
        <v>0</v>
      </c>
      <c r="N409" s="193"/>
      <c r="O409" s="193"/>
      <c r="P409" s="193"/>
      <c r="Q409" s="193"/>
      <c r="R409" s="193" t="s">
        <v>0</v>
      </c>
      <c r="S409" s="193"/>
      <c r="T409" s="193"/>
      <c r="U409" s="193"/>
      <c r="V409" s="193"/>
      <c r="W409" s="193" t="s">
        <v>0</v>
      </c>
      <c r="X409" s="193"/>
      <c r="Y409" s="193"/>
      <c r="Z409" s="193"/>
      <c r="AA409" s="193"/>
      <c r="AB409" s="193" t="s">
        <v>0</v>
      </c>
      <c r="AC409" s="193"/>
      <c r="AD409" s="193"/>
      <c r="AE409" s="193"/>
      <c r="AF409" s="193"/>
      <c r="AG409" s="194" t="s">
        <v>0</v>
      </c>
      <c r="AH409" s="194"/>
      <c r="AI409" s="194"/>
      <c r="AJ409" s="194"/>
      <c r="AK409" s="193"/>
      <c r="AL409" s="194" t="s">
        <v>0</v>
      </c>
      <c r="AM409" s="194"/>
      <c r="AN409" s="194"/>
      <c r="AO409" s="194"/>
      <c r="AP409" s="194"/>
      <c r="AQ409" s="194"/>
      <c r="AR409" s="194" t="s">
        <v>1</v>
      </c>
      <c r="AS409" s="194"/>
      <c r="AT409" s="194"/>
      <c r="AU409" s="194"/>
      <c r="AV409" s="162"/>
      <c r="AW409" s="162"/>
      <c r="AX409" s="162"/>
      <c r="AY409" s="162" t="s">
        <v>3</v>
      </c>
      <c r="AZ409" s="162"/>
      <c r="BA409" s="163"/>
      <c r="BB409" s="163"/>
      <c r="BC409" s="163"/>
      <c r="BD409" s="163" t="s">
        <v>3</v>
      </c>
      <c r="BE409" s="170"/>
      <c r="BF409" s="163"/>
      <c r="BG409" s="163" t="s">
        <v>1</v>
      </c>
      <c r="BH409" s="163"/>
      <c r="BI409" s="163"/>
      <c r="BJ409" s="171"/>
      <c r="BK409" s="163"/>
      <c r="BL409" s="163"/>
      <c r="BM409" s="163"/>
      <c r="BN409" s="163"/>
      <c r="BO409" s="172"/>
      <c r="BP409" s="163"/>
      <c r="BQ409" s="163"/>
      <c r="BR409" s="163"/>
      <c r="BS409" s="163"/>
      <c r="BT409" s="173"/>
      <c r="BU409" s="163"/>
      <c r="BV409" s="163"/>
      <c r="BW409" s="163"/>
      <c r="BX409" s="163"/>
      <c r="BZ409" s="163"/>
      <c r="CA409" s="163"/>
      <c r="CB409" s="163"/>
      <c r="CC409" s="163"/>
    </row>
    <row r="410" spans="1:82" s="91" customFormat="1" x14ac:dyDescent="0.2">
      <c r="A410" s="76">
        <f t="shared" si="20"/>
        <v>360</v>
      </c>
      <c r="B410" s="188" t="s">
        <v>44</v>
      </c>
      <c r="C410" s="189" t="s">
        <v>50</v>
      </c>
      <c r="D410" s="190" t="s">
        <v>40</v>
      </c>
      <c r="E410" s="191"/>
      <c r="F410" s="192"/>
      <c r="G410" s="193" t="s">
        <v>435</v>
      </c>
      <c r="H410" s="193" t="s">
        <v>0</v>
      </c>
      <c r="I410" s="193"/>
      <c r="J410" s="193"/>
      <c r="K410" s="193"/>
      <c r="L410" s="193"/>
      <c r="M410" s="193" t="s">
        <v>0</v>
      </c>
      <c r="N410" s="193"/>
      <c r="O410" s="193"/>
      <c r="P410" s="193"/>
      <c r="Q410" s="193"/>
      <c r="R410" s="193" t="s">
        <v>0</v>
      </c>
      <c r="S410" s="193"/>
      <c r="T410" s="193"/>
      <c r="U410" s="193"/>
      <c r="V410" s="193"/>
      <c r="W410" s="193" t="s">
        <v>0</v>
      </c>
      <c r="X410" s="193"/>
      <c r="Y410" s="193"/>
      <c r="Z410" s="193"/>
      <c r="AA410" s="193"/>
      <c r="AB410" s="193" t="s">
        <v>0</v>
      </c>
      <c r="AC410" s="193"/>
      <c r="AD410" s="193"/>
      <c r="AE410" s="193"/>
      <c r="AF410" s="193"/>
      <c r="AG410" s="194" t="s">
        <v>0</v>
      </c>
      <c r="AH410" s="194"/>
      <c r="AI410" s="194"/>
      <c r="AJ410" s="194"/>
      <c r="AK410" s="193"/>
      <c r="AL410" s="194"/>
      <c r="AM410" s="194" t="s">
        <v>1</v>
      </c>
      <c r="AN410" s="194"/>
      <c r="AO410" s="194"/>
      <c r="AP410" s="194"/>
      <c r="AQ410" s="194"/>
      <c r="AR410" s="194" t="s">
        <v>1</v>
      </c>
      <c r="AS410" s="194"/>
      <c r="AT410" s="194"/>
      <c r="AU410" s="194"/>
      <c r="AV410" s="162"/>
      <c r="AW410" s="162"/>
      <c r="AX410" s="162"/>
      <c r="AY410" s="162" t="s">
        <v>3</v>
      </c>
      <c r="AZ410" s="162"/>
      <c r="BA410" s="163"/>
      <c r="BB410" s="163"/>
      <c r="BC410" s="163"/>
      <c r="BD410" s="163" t="s">
        <v>3</v>
      </c>
      <c r="BE410" s="170"/>
      <c r="BF410" s="163"/>
      <c r="BG410" s="163" t="s">
        <v>1</v>
      </c>
      <c r="BH410" s="163"/>
      <c r="BI410" s="163"/>
      <c r="BJ410" s="171"/>
      <c r="BK410" s="163"/>
      <c r="BL410" s="163"/>
      <c r="BM410" s="163"/>
      <c r="BN410" s="163"/>
      <c r="BO410" s="172"/>
      <c r="BP410" s="163"/>
      <c r="BQ410" s="163"/>
      <c r="BR410" s="163"/>
      <c r="BS410" s="163"/>
      <c r="BT410" s="173"/>
      <c r="BU410" s="163"/>
      <c r="BV410" s="163"/>
      <c r="BW410" s="163"/>
      <c r="BX410" s="163"/>
      <c r="BZ410" s="163"/>
      <c r="CA410" s="163"/>
      <c r="CB410" s="163"/>
      <c r="CC410" s="163"/>
    </row>
    <row r="411" spans="1:82" s="91" customFormat="1" x14ac:dyDescent="0.2">
      <c r="A411" s="76"/>
      <c r="B411" s="188"/>
      <c r="C411" s="189"/>
      <c r="D411" s="190"/>
      <c r="E411" s="191"/>
      <c r="F411" s="192"/>
      <c r="G411" s="193"/>
      <c r="H411" s="193"/>
      <c r="I411" s="193"/>
      <c r="J411" s="193"/>
      <c r="K411" s="193"/>
      <c r="L411" s="193"/>
      <c r="M411" s="193"/>
      <c r="N411" s="193"/>
      <c r="O411" s="193"/>
      <c r="P411" s="193"/>
      <c r="Q411" s="193"/>
      <c r="R411" s="193"/>
      <c r="S411" s="193"/>
      <c r="T411" s="193"/>
      <c r="U411" s="193"/>
      <c r="V411" s="193"/>
      <c r="W411" s="193"/>
      <c r="X411" s="193"/>
      <c r="Y411" s="193"/>
      <c r="Z411" s="193"/>
      <c r="AA411" s="193"/>
      <c r="AB411" s="193"/>
      <c r="AC411" s="193"/>
      <c r="AD411" s="193"/>
      <c r="AE411" s="193"/>
      <c r="AF411" s="193"/>
      <c r="AG411" s="194"/>
      <c r="AH411" s="194"/>
      <c r="AI411" s="194"/>
      <c r="AJ411" s="194"/>
      <c r="AK411" s="193"/>
      <c r="AL411" s="194"/>
      <c r="AM411" s="194"/>
      <c r="AN411" s="194"/>
      <c r="AO411" s="194"/>
      <c r="AP411" s="194"/>
      <c r="AQ411" s="194"/>
      <c r="AR411" s="194"/>
      <c r="AS411" s="194"/>
      <c r="AT411" s="194"/>
      <c r="AU411" s="194"/>
      <c r="AV411" s="162"/>
      <c r="AW411" s="162"/>
      <c r="AX411" s="162"/>
      <c r="AY411" s="162"/>
      <c r="AZ411" s="186"/>
      <c r="BA411" s="163"/>
      <c r="BB411" s="163"/>
      <c r="BC411" s="163"/>
      <c r="BD411" s="163"/>
      <c r="BE411" s="170"/>
      <c r="BF411" s="163"/>
      <c r="BG411" s="163"/>
      <c r="BH411" s="163"/>
      <c r="BI411" s="163"/>
      <c r="BJ411" s="171"/>
      <c r="BK411" s="163"/>
      <c r="BL411" s="163"/>
      <c r="BM411" s="163"/>
      <c r="BN411" s="163"/>
      <c r="BO411" s="172"/>
      <c r="BP411" s="163"/>
      <c r="BQ411" s="163"/>
      <c r="BR411" s="163"/>
      <c r="BS411" s="163"/>
      <c r="BT411" s="173"/>
      <c r="BU411" s="163"/>
      <c r="BV411" s="163"/>
      <c r="BW411" s="163"/>
      <c r="BX411" s="163"/>
      <c r="BZ411" s="163"/>
      <c r="CA411" s="163"/>
      <c r="CB411" s="163"/>
      <c r="CC411" s="163"/>
    </row>
    <row r="412" spans="1:82" s="59" customFormat="1" x14ac:dyDescent="0.25">
      <c r="B412" s="195" t="s">
        <v>44</v>
      </c>
      <c r="C412" s="196" t="s">
        <v>52</v>
      </c>
      <c r="D412" s="197"/>
      <c r="E412" s="206"/>
      <c r="F412" s="199" t="s">
        <v>436</v>
      </c>
      <c r="G412" s="200"/>
      <c r="H412" s="201">
        <f>COUNTIF(H413:H419,"WTP")</f>
        <v>6</v>
      </c>
      <c r="I412" s="201">
        <f>COUNTIF(I413:I419,"WDP")</f>
        <v>0</v>
      </c>
      <c r="J412" s="201">
        <f>COUNTIF(J413:J419,"TW")</f>
        <v>0</v>
      </c>
      <c r="K412" s="201">
        <f>COUNTIF(K413:K419,"TMP")</f>
        <v>0</v>
      </c>
      <c r="L412" s="197">
        <f>SUM(H412:K412)</f>
        <v>6</v>
      </c>
      <c r="M412" s="201">
        <f>COUNTIF(M413:M419,"WTP")</f>
        <v>7</v>
      </c>
      <c r="N412" s="201">
        <f>COUNTIF(N413:N419,"WDP")</f>
        <v>0</v>
      </c>
      <c r="O412" s="201">
        <f>COUNTIF(O413:O419,"TW")</f>
        <v>0</v>
      </c>
      <c r="P412" s="201">
        <f>COUNTIF(P413:P419,"TMP")</f>
        <v>0</v>
      </c>
      <c r="Q412" s="197">
        <f>SUM(M412:P412)</f>
        <v>7</v>
      </c>
      <c r="R412" s="201">
        <f>COUNTIF(R413:R419,"WTP")</f>
        <v>7</v>
      </c>
      <c r="S412" s="201">
        <f>COUNTIF(S413:S419,"WDP")</f>
        <v>0</v>
      </c>
      <c r="T412" s="201">
        <f>COUNTIF(T413:T419,"TW")</f>
        <v>0</v>
      </c>
      <c r="U412" s="201">
        <f>COUNTIF(U413:U419,"TMP")</f>
        <v>0</v>
      </c>
      <c r="V412" s="197">
        <f>SUM(R412:U412)</f>
        <v>7</v>
      </c>
      <c r="W412" s="201">
        <f>COUNTIF(W413:W419,"WTP")</f>
        <v>5</v>
      </c>
      <c r="X412" s="201">
        <f>COUNTIF(X413:X419,"WDP")</f>
        <v>2</v>
      </c>
      <c r="Y412" s="201">
        <f>COUNTIF(Y413:Y419,"TW")</f>
        <v>0</v>
      </c>
      <c r="Z412" s="201">
        <f>COUNTIF(Z413:Z419,"TMP")</f>
        <v>0</v>
      </c>
      <c r="AA412" s="197">
        <f>SUM(W412:Z412)</f>
        <v>7</v>
      </c>
      <c r="AB412" s="201">
        <f>COUNTIF(AB413:AB419,"WTP")</f>
        <v>7</v>
      </c>
      <c r="AC412" s="201">
        <f>COUNTIF(AC413:AC419,"WDP")</f>
        <v>0</v>
      </c>
      <c r="AD412" s="201">
        <f>COUNTIF(AD413:AD419,"TW")</f>
        <v>0</v>
      </c>
      <c r="AE412" s="201">
        <f>COUNTIF(AE413:AE419,"TMP")</f>
        <v>0</v>
      </c>
      <c r="AF412" s="197">
        <f>SUM(AB412:AE412)</f>
        <v>7</v>
      </c>
      <c r="AG412" s="201">
        <f>COUNTIF(AG413:AG419,"WTP")</f>
        <v>7</v>
      </c>
      <c r="AH412" s="201">
        <f>COUNTIF(AH413:AH419,"WDP")</f>
        <v>0</v>
      </c>
      <c r="AI412" s="201">
        <f>COUNTIF(AI413:AI419,"TW")</f>
        <v>0</v>
      </c>
      <c r="AJ412" s="201">
        <f>COUNTIF(AJ413:AJ419,"TMP")</f>
        <v>0</v>
      </c>
      <c r="AK412" s="197">
        <f>SUM(AG412:AJ412)</f>
        <v>7</v>
      </c>
      <c r="AL412" s="201">
        <f>COUNTIF(AL413:AL419,"WTP")</f>
        <v>5</v>
      </c>
      <c r="AM412" s="201">
        <f>COUNTIF(AM413:AM419,"WDP")</f>
        <v>2</v>
      </c>
      <c r="AN412" s="201">
        <f>COUNTIF(AN413:AN419,"TW")</f>
        <v>0</v>
      </c>
      <c r="AO412" s="201">
        <f>COUNTIF(AO413:AO419,"TMP")</f>
        <v>0</v>
      </c>
      <c r="AP412" s="197">
        <f>SUM(AL412:AO412)</f>
        <v>7</v>
      </c>
      <c r="AQ412" s="201">
        <f>COUNTIF(AQ413:AQ419,"WTP")</f>
        <v>1</v>
      </c>
      <c r="AR412" s="201">
        <f>COUNTIF(AR413:AR419,"WDP")</f>
        <v>6</v>
      </c>
      <c r="AS412" s="201">
        <f>COUNTIF(AS413:AS419,"TW")</f>
        <v>0</v>
      </c>
      <c r="AT412" s="201">
        <f>COUNTIF(AT413:AT419,"TMP")</f>
        <v>0</v>
      </c>
      <c r="AU412" s="202">
        <f>SUM(AQ412:AT412)</f>
        <v>7</v>
      </c>
      <c r="AV412" s="73">
        <f>COUNTIF(AV413:AV419,"WTP")</f>
        <v>0</v>
      </c>
      <c r="AW412" s="73">
        <f>COUNTIF(AW413:AW419,"WDP")</f>
        <v>7</v>
      </c>
      <c r="AX412" s="73">
        <f>COUNTIF(AX413:AX419,"TW")</f>
        <v>0</v>
      </c>
      <c r="AY412" s="73">
        <f>COUNTIF(AY413:AY419,"TMP")</f>
        <v>0</v>
      </c>
      <c r="AZ412" s="74">
        <f>SUM(AV412:AY412)</f>
        <v>7</v>
      </c>
      <c r="BA412" s="73">
        <f>COUNTIF(BA413:BA419,"WTP")</f>
        <v>1</v>
      </c>
      <c r="BB412" s="73">
        <f>COUNTIF(BB413:BB419,"WDP")</f>
        <v>6</v>
      </c>
      <c r="BC412" s="73">
        <f>COUNTIF(BC413:BC419,"TW")</f>
        <v>0</v>
      </c>
      <c r="BD412" s="73">
        <f>COUNTIF(BD413:BD419,"TMP")</f>
        <v>0</v>
      </c>
      <c r="BE412" s="74">
        <f>SUM(BA412:BD412)</f>
        <v>7</v>
      </c>
      <c r="BF412" s="73">
        <f>COUNTIF(BF413:BF419,"WTP")</f>
        <v>1</v>
      </c>
      <c r="BG412" s="73">
        <f>COUNTIF(BG413:BG419,"WDP")</f>
        <v>6</v>
      </c>
      <c r="BH412" s="73">
        <f>COUNTIF(BH413:BH419,"TW")</f>
        <v>0</v>
      </c>
      <c r="BI412" s="73">
        <f>COUNTIF(BI413:BI419,"TMP")</f>
        <v>0</v>
      </c>
      <c r="BJ412" s="152">
        <f>SUM(BF412:BI412)</f>
        <v>7</v>
      </c>
      <c r="BK412" s="75">
        <f>COUNTIF(BK413:BK419,"WTP")</f>
        <v>0</v>
      </c>
      <c r="BL412" s="75">
        <f>COUNTIF(BL413:BL419,"WDP")</f>
        <v>5</v>
      </c>
      <c r="BM412" s="75">
        <f>COUNTIF(BM413:BM419,"TW")</f>
        <v>0</v>
      </c>
      <c r="BN412" s="75">
        <f>COUNTIF(BN413:BN419,"TMP")</f>
        <v>2</v>
      </c>
      <c r="BO412" s="153">
        <f>SUM(BK412:BN412)</f>
        <v>7</v>
      </c>
      <c r="BP412" s="75">
        <f>COUNTIF(BP413:BP419,"WTP")</f>
        <v>1</v>
      </c>
      <c r="BQ412" s="75">
        <f>COUNTIF(BQ413:BQ419,"WDP")</f>
        <v>3</v>
      </c>
      <c r="BR412" s="75">
        <f>COUNTIF(BR413:BR419,"TW")</f>
        <v>0</v>
      </c>
      <c r="BS412" s="75">
        <f>COUNTIF(BS413:BS419,"TMP")</f>
        <v>2</v>
      </c>
      <c r="BT412" s="154">
        <f>SUM(BP412:BS412)</f>
        <v>6</v>
      </c>
      <c r="BU412" s="75">
        <f>COUNTIF(BU413:BU419,"WTP")</f>
        <v>1</v>
      </c>
      <c r="BV412" s="75">
        <f>COUNTIF(BV413:BV419,"WDP")</f>
        <v>5</v>
      </c>
      <c r="BW412" s="75">
        <f>COUNTIF(BW413:BW419,"TW")</f>
        <v>0</v>
      </c>
      <c r="BX412" s="75">
        <f>COUNTIF(BX413:BX419,"TMP")</f>
        <v>0</v>
      </c>
      <c r="BY412" s="155">
        <f>SUM(BU412:BX412)</f>
        <v>6</v>
      </c>
      <c r="BZ412" s="75">
        <f>COUNTIF(BZ413:BZ419,"WTP")</f>
        <v>2</v>
      </c>
      <c r="CA412" s="75">
        <f>COUNTIF(CA413:CA419,"WDP")</f>
        <v>4</v>
      </c>
      <c r="CB412" s="75">
        <f>COUNTIF(CB413:CB419,"TW")</f>
        <v>0</v>
      </c>
      <c r="CC412" s="75">
        <f>COUNTIF(CC413:CC419,"TMP")</f>
        <v>0</v>
      </c>
      <c r="CD412" s="155">
        <f>SUM(BZ412:CC412)</f>
        <v>6</v>
      </c>
    </row>
    <row r="413" spans="1:82" s="91" customFormat="1" x14ac:dyDescent="0.2">
      <c r="A413" s="76">
        <f>A410+1</f>
        <v>361</v>
      </c>
      <c r="B413" s="188" t="s">
        <v>44</v>
      </c>
      <c r="C413" s="189" t="s">
        <v>52</v>
      </c>
      <c r="D413" s="213" t="s">
        <v>8</v>
      </c>
      <c r="E413" s="214"/>
      <c r="F413" s="215"/>
      <c r="G413" s="216" t="s">
        <v>437</v>
      </c>
      <c r="H413" s="216" t="s">
        <v>0</v>
      </c>
      <c r="I413" s="216"/>
      <c r="J413" s="216"/>
      <c r="K413" s="216"/>
      <c r="L413" s="216"/>
      <c r="M413" s="216" t="s">
        <v>0</v>
      </c>
      <c r="N413" s="216"/>
      <c r="O413" s="216"/>
      <c r="P413" s="216"/>
      <c r="Q413" s="216"/>
      <c r="R413" s="216" t="s">
        <v>0</v>
      </c>
      <c r="S413" s="216"/>
      <c r="T413" s="216"/>
      <c r="U413" s="216"/>
      <c r="V413" s="216"/>
      <c r="W413" s="216" t="s">
        <v>0</v>
      </c>
      <c r="X413" s="216"/>
      <c r="Y413" s="216"/>
      <c r="Z413" s="216"/>
      <c r="AA413" s="216"/>
      <c r="AB413" s="216" t="s">
        <v>0</v>
      </c>
      <c r="AC413" s="216"/>
      <c r="AD413" s="216"/>
      <c r="AE413" s="216"/>
      <c r="AF413" s="216"/>
      <c r="AG413" s="217" t="s">
        <v>0</v>
      </c>
      <c r="AH413" s="217"/>
      <c r="AI413" s="217"/>
      <c r="AJ413" s="217"/>
      <c r="AK413" s="216"/>
      <c r="AL413" s="217" t="s">
        <v>0</v>
      </c>
      <c r="AM413" s="217"/>
      <c r="AN413" s="217"/>
      <c r="AO413" s="217"/>
      <c r="AP413" s="217"/>
      <c r="AQ413" s="217"/>
      <c r="AR413" s="217" t="s">
        <v>1</v>
      </c>
      <c r="AS413" s="217"/>
      <c r="AT413" s="217"/>
      <c r="AU413" s="217"/>
      <c r="AV413" s="218"/>
      <c r="AW413" s="218" t="s">
        <v>1</v>
      </c>
      <c r="AX413" s="218"/>
      <c r="AY413" s="218"/>
      <c r="AZ413" s="218"/>
      <c r="BA413" s="163"/>
      <c r="BB413" s="163" t="s">
        <v>1</v>
      </c>
      <c r="BC413" s="163"/>
      <c r="BD413" s="163"/>
      <c r="BE413" s="170"/>
      <c r="BF413" s="163"/>
      <c r="BG413" s="163" t="s">
        <v>1</v>
      </c>
      <c r="BH413" s="163"/>
      <c r="BI413" s="163"/>
      <c r="BJ413" s="171"/>
      <c r="BK413" s="163"/>
      <c r="BL413" s="163" t="s">
        <v>1</v>
      </c>
      <c r="BM413" s="163"/>
      <c r="BN413" s="163"/>
      <c r="BO413" s="172"/>
      <c r="BP413" s="163" t="s">
        <v>0</v>
      </c>
      <c r="BQ413" s="163"/>
      <c r="BR413" s="163"/>
      <c r="BS413" s="163"/>
      <c r="BT413" s="173"/>
      <c r="BU413" s="163" t="s">
        <v>0</v>
      </c>
      <c r="BV413" s="163"/>
      <c r="BW413" s="163"/>
      <c r="BX413" s="163"/>
      <c r="BZ413" s="163" t="s">
        <v>0</v>
      </c>
      <c r="CA413" s="163"/>
      <c r="CB413" s="163"/>
      <c r="CC413" s="163"/>
    </row>
    <row r="414" spans="1:82" s="91" customFormat="1" x14ac:dyDescent="0.2">
      <c r="A414" s="76">
        <f>A413+1</f>
        <v>362</v>
      </c>
      <c r="B414" s="188" t="s">
        <v>44</v>
      </c>
      <c r="C414" s="189" t="s">
        <v>52</v>
      </c>
      <c r="D414" s="213" t="s">
        <v>12</v>
      </c>
      <c r="E414" s="219"/>
      <c r="F414" s="220"/>
      <c r="G414" s="216" t="s">
        <v>438</v>
      </c>
      <c r="H414" s="216" t="s">
        <v>0</v>
      </c>
      <c r="I414" s="216"/>
      <c r="J414" s="216"/>
      <c r="K414" s="216"/>
      <c r="L414" s="216"/>
      <c r="M414" s="216" t="s">
        <v>0</v>
      </c>
      <c r="N414" s="216"/>
      <c r="O414" s="216"/>
      <c r="P414" s="216"/>
      <c r="Q414" s="216"/>
      <c r="R414" s="216" t="s">
        <v>0</v>
      </c>
      <c r="S414" s="216"/>
      <c r="T414" s="216"/>
      <c r="U414" s="216"/>
      <c r="V414" s="216"/>
      <c r="W414" s="216"/>
      <c r="X414" s="216" t="s">
        <v>1</v>
      </c>
      <c r="Y414" s="216"/>
      <c r="Z414" s="216"/>
      <c r="AA414" s="216"/>
      <c r="AB414" s="216" t="s">
        <v>0</v>
      </c>
      <c r="AC414" s="216"/>
      <c r="AD414" s="216"/>
      <c r="AE414" s="216"/>
      <c r="AF414" s="216"/>
      <c r="AG414" s="217" t="s">
        <v>0</v>
      </c>
      <c r="AH414" s="217"/>
      <c r="AI414" s="217"/>
      <c r="AJ414" s="217"/>
      <c r="AK414" s="216"/>
      <c r="AL414" s="217" t="s">
        <v>0</v>
      </c>
      <c r="AM414" s="217"/>
      <c r="AN414" s="217"/>
      <c r="AO414" s="217"/>
      <c r="AP414" s="217"/>
      <c r="AQ414" s="217"/>
      <c r="AR414" s="217" t="s">
        <v>1</v>
      </c>
      <c r="AS414" s="217"/>
      <c r="AT414" s="217"/>
      <c r="AU414" s="217"/>
      <c r="AV414" s="218"/>
      <c r="AW414" s="218" t="s">
        <v>1</v>
      </c>
      <c r="AX414" s="218"/>
      <c r="AY414" s="218"/>
      <c r="AZ414" s="218"/>
      <c r="BA414" s="163"/>
      <c r="BB414" s="163" t="s">
        <v>1</v>
      </c>
      <c r="BC414" s="163"/>
      <c r="BD414" s="163"/>
      <c r="BE414" s="170"/>
      <c r="BF414" s="163"/>
      <c r="BG414" s="163" t="s">
        <v>1</v>
      </c>
      <c r="BH414" s="163"/>
      <c r="BI414" s="163"/>
      <c r="BJ414" s="171"/>
      <c r="BK414" s="163"/>
      <c r="BL414" s="163" t="s">
        <v>1</v>
      </c>
      <c r="BM414" s="163"/>
      <c r="BN414" s="163"/>
      <c r="BO414" s="172"/>
      <c r="BP414" s="163"/>
      <c r="BQ414" s="163"/>
      <c r="BR414" s="163"/>
      <c r="BS414" s="163" t="s">
        <v>3</v>
      </c>
      <c r="BT414" s="173"/>
      <c r="BU414" s="163"/>
      <c r="BV414" s="163" t="s">
        <v>1</v>
      </c>
      <c r="BW414" s="163"/>
      <c r="BX414" s="163"/>
      <c r="BZ414" s="163" t="s">
        <v>0</v>
      </c>
      <c r="CA414" s="163"/>
      <c r="CB414" s="163"/>
      <c r="CC414" s="163"/>
    </row>
    <row r="415" spans="1:82" s="91" customFormat="1" x14ac:dyDescent="0.2">
      <c r="A415" s="76">
        <f t="shared" ref="A415:A419" si="21">A414+1</f>
        <v>363</v>
      </c>
      <c r="B415" s="188" t="s">
        <v>44</v>
      </c>
      <c r="C415" s="189" t="s">
        <v>52</v>
      </c>
      <c r="D415" s="213" t="s">
        <v>14</v>
      </c>
      <c r="E415" s="219"/>
      <c r="F415" s="220"/>
      <c r="G415" s="216" t="s">
        <v>439</v>
      </c>
      <c r="H415" s="216"/>
      <c r="I415" s="216"/>
      <c r="J415" s="216"/>
      <c r="K415" s="216"/>
      <c r="L415" s="216"/>
      <c r="M415" s="216" t="s">
        <v>0</v>
      </c>
      <c r="N415" s="216"/>
      <c r="O415" s="216"/>
      <c r="P415" s="216"/>
      <c r="Q415" s="216"/>
      <c r="R415" s="216" t="s">
        <v>0</v>
      </c>
      <c r="S415" s="216"/>
      <c r="T415" s="216"/>
      <c r="U415" s="216"/>
      <c r="V415" s="216"/>
      <c r="W415" s="216" t="s">
        <v>0</v>
      </c>
      <c r="X415" s="216"/>
      <c r="Y415" s="216"/>
      <c r="Z415" s="216"/>
      <c r="AA415" s="216"/>
      <c r="AB415" s="216" t="s">
        <v>0</v>
      </c>
      <c r="AC415" s="216"/>
      <c r="AD415" s="216"/>
      <c r="AE415" s="216"/>
      <c r="AF415" s="216"/>
      <c r="AG415" s="217" t="s">
        <v>0</v>
      </c>
      <c r="AH415" s="217"/>
      <c r="AI415" s="217"/>
      <c r="AJ415" s="217"/>
      <c r="AK415" s="216"/>
      <c r="AL415" s="217" t="s">
        <v>0</v>
      </c>
      <c r="AM415" s="217"/>
      <c r="AN415" s="217"/>
      <c r="AO415" s="217"/>
      <c r="AP415" s="217"/>
      <c r="AQ415" s="217" t="s">
        <v>0</v>
      </c>
      <c r="AR415" s="217"/>
      <c r="AS415" s="217"/>
      <c r="AT415" s="217"/>
      <c r="AU415" s="217"/>
      <c r="AV415" s="218"/>
      <c r="AW415" s="218" t="s">
        <v>1</v>
      </c>
      <c r="AX415" s="218"/>
      <c r="AY415" s="218"/>
      <c r="AZ415" s="218"/>
      <c r="BA415" s="163" t="s">
        <v>0</v>
      </c>
      <c r="BB415" s="163"/>
      <c r="BC415" s="163"/>
      <c r="BD415" s="163"/>
      <c r="BE415" s="170"/>
      <c r="BF415" s="163" t="s">
        <v>0</v>
      </c>
      <c r="BG415" s="163"/>
      <c r="BH415" s="163"/>
      <c r="BI415" s="163"/>
      <c r="BJ415" s="171"/>
      <c r="BK415" s="163"/>
      <c r="BL415" s="163" t="s">
        <v>1</v>
      </c>
      <c r="BM415" s="163"/>
      <c r="BN415" s="163"/>
      <c r="BO415" s="172"/>
      <c r="BP415" s="163"/>
      <c r="BQ415" s="163" t="s">
        <v>1</v>
      </c>
      <c r="BR415" s="163"/>
      <c r="BS415" s="163"/>
      <c r="BT415" s="173"/>
      <c r="BU415" s="163"/>
      <c r="BV415" s="163" t="s">
        <v>1</v>
      </c>
      <c r="BW415" s="163"/>
      <c r="BX415" s="163"/>
      <c r="BZ415" s="163"/>
      <c r="CA415" s="163" t="s">
        <v>1</v>
      </c>
      <c r="CB415" s="163"/>
      <c r="CC415" s="163"/>
    </row>
    <row r="416" spans="1:82" s="91" customFormat="1" x14ac:dyDescent="0.2">
      <c r="A416" s="76">
        <f t="shared" si="21"/>
        <v>364</v>
      </c>
      <c r="B416" s="188" t="s">
        <v>44</v>
      </c>
      <c r="C416" s="189" t="s">
        <v>52</v>
      </c>
      <c r="D416" s="213" t="s">
        <v>16</v>
      </c>
      <c r="E416" s="219"/>
      <c r="F416" s="220"/>
      <c r="G416" s="216" t="s">
        <v>440</v>
      </c>
      <c r="H416" s="216" t="s">
        <v>0</v>
      </c>
      <c r="I416" s="216"/>
      <c r="J416" s="216"/>
      <c r="K416" s="216"/>
      <c r="L416" s="216"/>
      <c r="M416" s="216" t="s">
        <v>0</v>
      </c>
      <c r="N416" s="216"/>
      <c r="O416" s="216"/>
      <c r="P416" s="216"/>
      <c r="Q416" s="216"/>
      <c r="R416" s="216" t="s">
        <v>0</v>
      </c>
      <c r="S416" s="216"/>
      <c r="T416" s="216"/>
      <c r="U416" s="216"/>
      <c r="V416" s="216"/>
      <c r="W416" s="216" t="s">
        <v>0</v>
      </c>
      <c r="X416" s="216"/>
      <c r="Y416" s="216"/>
      <c r="Z416" s="216"/>
      <c r="AA416" s="216"/>
      <c r="AB416" s="216" t="s">
        <v>0</v>
      </c>
      <c r="AC416" s="216"/>
      <c r="AD416" s="216"/>
      <c r="AE416" s="216"/>
      <c r="AF416" s="216"/>
      <c r="AG416" s="217" t="s">
        <v>0</v>
      </c>
      <c r="AH416" s="217"/>
      <c r="AI416" s="217"/>
      <c r="AJ416" s="217"/>
      <c r="AK416" s="216"/>
      <c r="AL416" s="217"/>
      <c r="AM416" s="217" t="s">
        <v>1</v>
      </c>
      <c r="AN416" s="217"/>
      <c r="AO416" s="217"/>
      <c r="AP416" s="217"/>
      <c r="AQ416" s="217"/>
      <c r="AR416" s="217" t="s">
        <v>1</v>
      </c>
      <c r="AS416" s="217"/>
      <c r="AT416" s="217"/>
      <c r="AU416" s="217"/>
      <c r="AV416" s="218"/>
      <c r="AW416" s="218" t="s">
        <v>1</v>
      </c>
      <c r="AX416" s="218"/>
      <c r="AY416" s="218"/>
      <c r="AZ416" s="218"/>
      <c r="BA416" s="163"/>
      <c r="BB416" s="163" t="s">
        <v>1</v>
      </c>
      <c r="BC416" s="163"/>
      <c r="BD416" s="163"/>
      <c r="BE416" s="170"/>
      <c r="BF416" s="163"/>
      <c r="BG416" s="163" t="s">
        <v>1</v>
      </c>
      <c r="BH416" s="163"/>
      <c r="BI416" s="163"/>
      <c r="BJ416" s="171"/>
      <c r="BK416" s="163"/>
      <c r="BL416" s="163"/>
      <c r="BM416" s="163"/>
      <c r="BN416" s="163" t="s">
        <v>3</v>
      </c>
      <c r="BO416" s="172"/>
      <c r="BP416" s="163"/>
      <c r="BQ416" s="163"/>
      <c r="BR416" s="163"/>
      <c r="BS416" s="163" t="s">
        <v>3</v>
      </c>
      <c r="BT416" s="173"/>
      <c r="BU416" s="163"/>
      <c r="BV416" s="163" t="s">
        <v>1</v>
      </c>
      <c r="BW416" s="163"/>
      <c r="BX416" s="163"/>
      <c r="BZ416" s="163"/>
      <c r="CA416" s="163" t="s">
        <v>1</v>
      </c>
      <c r="CB416" s="163"/>
      <c r="CC416" s="163"/>
    </row>
    <row r="417" spans="1:82" s="91" customFormat="1" x14ac:dyDescent="0.2">
      <c r="A417" s="76">
        <f t="shared" si="21"/>
        <v>365</v>
      </c>
      <c r="B417" s="188" t="s">
        <v>44</v>
      </c>
      <c r="C417" s="189" t="s">
        <v>52</v>
      </c>
      <c r="D417" s="213" t="s">
        <v>18</v>
      </c>
      <c r="E417" s="219"/>
      <c r="F417" s="220"/>
      <c r="G417" s="216" t="s">
        <v>441</v>
      </c>
      <c r="H417" s="216" t="s">
        <v>0</v>
      </c>
      <c r="I417" s="216"/>
      <c r="J417" s="216"/>
      <c r="K417" s="216"/>
      <c r="L417" s="216"/>
      <c r="M417" s="216" t="s">
        <v>0</v>
      </c>
      <c r="N417" s="216"/>
      <c r="O417" s="216"/>
      <c r="P417" s="216"/>
      <c r="Q417" s="216"/>
      <c r="R417" s="216" t="s">
        <v>0</v>
      </c>
      <c r="S417" s="216"/>
      <c r="T417" s="216"/>
      <c r="U417" s="216"/>
      <c r="V417" s="216"/>
      <c r="W417" s="216" t="s">
        <v>0</v>
      </c>
      <c r="X417" s="216"/>
      <c r="Y417" s="216"/>
      <c r="Z417" s="216"/>
      <c r="AA417" s="216"/>
      <c r="AB417" s="216" t="s">
        <v>0</v>
      </c>
      <c r="AC417" s="216"/>
      <c r="AD417" s="216"/>
      <c r="AE417" s="216"/>
      <c r="AF417" s="216"/>
      <c r="AG417" s="217" t="s">
        <v>0</v>
      </c>
      <c r="AH417" s="217"/>
      <c r="AI417" s="217"/>
      <c r="AJ417" s="217"/>
      <c r="AK417" s="216"/>
      <c r="AL417" s="217" t="s">
        <v>0</v>
      </c>
      <c r="AM417" s="217"/>
      <c r="AN417" s="217"/>
      <c r="AO417" s="217"/>
      <c r="AP417" s="217"/>
      <c r="AQ417" s="217"/>
      <c r="AR417" s="217" t="s">
        <v>1</v>
      </c>
      <c r="AS417" s="217"/>
      <c r="AT417" s="217"/>
      <c r="AU417" s="217"/>
      <c r="AV417" s="218"/>
      <c r="AW417" s="218" t="s">
        <v>1</v>
      </c>
      <c r="AX417" s="218"/>
      <c r="AY417" s="218"/>
      <c r="AZ417" s="218"/>
      <c r="BA417" s="163"/>
      <c r="BB417" s="163" t="s">
        <v>1</v>
      </c>
      <c r="BC417" s="163"/>
      <c r="BD417" s="163"/>
      <c r="BE417" s="170"/>
      <c r="BF417" s="163"/>
      <c r="BG417" s="163" t="s">
        <v>1</v>
      </c>
      <c r="BH417" s="163"/>
      <c r="BI417" s="163"/>
      <c r="BJ417" s="171"/>
      <c r="BK417" s="163"/>
      <c r="BL417" s="163" t="s">
        <v>1</v>
      </c>
      <c r="BM417" s="163"/>
      <c r="BN417" s="163"/>
      <c r="BO417" s="172"/>
      <c r="BP417" s="163"/>
      <c r="BQ417" s="163" t="s">
        <v>1</v>
      </c>
      <c r="BR417" s="163"/>
      <c r="BS417" s="163"/>
      <c r="BT417" s="173"/>
      <c r="BU417" s="163"/>
      <c r="BV417" s="163" t="s">
        <v>1</v>
      </c>
      <c r="BW417" s="163"/>
      <c r="BX417" s="163"/>
      <c r="BZ417" s="163"/>
      <c r="CA417" s="163" t="s">
        <v>1</v>
      </c>
      <c r="CB417" s="163"/>
      <c r="CC417" s="163"/>
    </row>
    <row r="418" spans="1:82" s="91" customFormat="1" x14ac:dyDescent="0.2">
      <c r="A418" s="76">
        <f t="shared" si="21"/>
        <v>366</v>
      </c>
      <c r="B418" s="188" t="s">
        <v>44</v>
      </c>
      <c r="C418" s="189" t="s">
        <v>52</v>
      </c>
      <c r="D418" s="213" t="s">
        <v>20</v>
      </c>
      <c r="E418" s="219"/>
      <c r="F418" s="220"/>
      <c r="G418" s="216" t="s">
        <v>442</v>
      </c>
      <c r="H418" s="216" t="s">
        <v>0</v>
      </c>
      <c r="I418" s="216"/>
      <c r="J418" s="216"/>
      <c r="K418" s="216"/>
      <c r="L418" s="216"/>
      <c r="M418" s="216" t="s">
        <v>0</v>
      </c>
      <c r="N418" s="216"/>
      <c r="O418" s="216"/>
      <c r="P418" s="216"/>
      <c r="Q418" s="216"/>
      <c r="R418" s="216" t="s">
        <v>0</v>
      </c>
      <c r="S418" s="216"/>
      <c r="T418" s="216"/>
      <c r="U418" s="216"/>
      <c r="V418" s="216"/>
      <c r="W418" s="216" t="s">
        <v>0</v>
      </c>
      <c r="X418" s="216"/>
      <c r="Y418" s="216"/>
      <c r="Z418" s="216"/>
      <c r="AA418" s="216"/>
      <c r="AB418" s="216" t="s">
        <v>0</v>
      </c>
      <c r="AC418" s="216"/>
      <c r="AD418" s="216"/>
      <c r="AE418" s="216"/>
      <c r="AF418" s="216"/>
      <c r="AG418" s="217" t="s">
        <v>0</v>
      </c>
      <c r="AH418" s="217"/>
      <c r="AI418" s="217"/>
      <c r="AJ418" s="217"/>
      <c r="AK418" s="216"/>
      <c r="AL418" s="217" t="s">
        <v>0</v>
      </c>
      <c r="AM418" s="217"/>
      <c r="AN418" s="217"/>
      <c r="AO418" s="217"/>
      <c r="AP418" s="217"/>
      <c r="AQ418" s="217"/>
      <c r="AR418" s="217" t="s">
        <v>1</v>
      </c>
      <c r="AS418" s="217"/>
      <c r="AT418" s="217"/>
      <c r="AU418" s="217"/>
      <c r="AV418" s="218"/>
      <c r="AW418" s="218" t="s">
        <v>1</v>
      </c>
      <c r="AX418" s="218"/>
      <c r="AY418" s="218"/>
      <c r="AZ418" s="218"/>
      <c r="BA418" s="163"/>
      <c r="BB418" s="163" t="s">
        <v>1</v>
      </c>
      <c r="BC418" s="163"/>
      <c r="BD418" s="163"/>
      <c r="BE418" s="170"/>
      <c r="BF418" s="163"/>
      <c r="BG418" s="163" t="s">
        <v>1</v>
      </c>
      <c r="BH418" s="163"/>
      <c r="BI418" s="163"/>
      <c r="BJ418" s="171"/>
      <c r="BK418" s="163"/>
      <c r="BL418" s="163"/>
      <c r="BM418" s="163"/>
      <c r="BN418" s="163" t="s">
        <v>3</v>
      </c>
      <c r="BO418" s="172"/>
      <c r="BP418" s="163"/>
      <c r="BQ418" s="163" t="s">
        <v>1</v>
      </c>
      <c r="BR418" s="163"/>
      <c r="BS418" s="163"/>
      <c r="BT418" s="173"/>
      <c r="BU418" s="163"/>
      <c r="BV418" s="163" t="s">
        <v>1</v>
      </c>
      <c r="BW418" s="163"/>
      <c r="BX418" s="163"/>
      <c r="BZ418" s="163"/>
      <c r="CA418" s="163" t="s">
        <v>1</v>
      </c>
      <c r="CB418" s="163"/>
      <c r="CC418" s="163"/>
    </row>
    <row r="419" spans="1:82" s="91" customFormat="1" x14ac:dyDescent="0.2">
      <c r="A419" s="76">
        <f t="shared" si="21"/>
        <v>367</v>
      </c>
      <c r="B419" s="188" t="s">
        <v>44</v>
      </c>
      <c r="C419" s="189" t="s">
        <v>52</v>
      </c>
      <c r="D419" s="213" t="s">
        <v>22</v>
      </c>
      <c r="E419" s="219"/>
      <c r="F419" s="220"/>
      <c r="G419" s="216" t="s">
        <v>443</v>
      </c>
      <c r="H419" s="216" t="s">
        <v>0</v>
      </c>
      <c r="I419" s="216"/>
      <c r="J419" s="216"/>
      <c r="K419" s="216"/>
      <c r="L419" s="216"/>
      <c r="M419" s="216" t="s">
        <v>0</v>
      </c>
      <c r="N419" s="216"/>
      <c r="O419" s="216"/>
      <c r="P419" s="216"/>
      <c r="Q419" s="216"/>
      <c r="R419" s="216" t="s">
        <v>0</v>
      </c>
      <c r="S419" s="216"/>
      <c r="T419" s="216"/>
      <c r="U419" s="216"/>
      <c r="V419" s="216"/>
      <c r="W419" s="216"/>
      <c r="X419" s="216" t="s">
        <v>1</v>
      </c>
      <c r="Y419" s="216"/>
      <c r="Z419" s="216"/>
      <c r="AA419" s="216"/>
      <c r="AB419" s="216" t="s">
        <v>0</v>
      </c>
      <c r="AC419" s="216"/>
      <c r="AD419" s="216"/>
      <c r="AE419" s="216"/>
      <c r="AF419" s="216"/>
      <c r="AG419" s="217" t="s">
        <v>0</v>
      </c>
      <c r="AH419" s="217"/>
      <c r="AI419" s="217"/>
      <c r="AJ419" s="217"/>
      <c r="AK419" s="216"/>
      <c r="AL419" s="217"/>
      <c r="AM419" s="217" t="s">
        <v>1</v>
      </c>
      <c r="AN419" s="217"/>
      <c r="AO419" s="217"/>
      <c r="AP419" s="217"/>
      <c r="AQ419" s="217"/>
      <c r="AR419" s="217" t="s">
        <v>1</v>
      </c>
      <c r="AS419" s="217"/>
      <c r="AT419" s="217"/>
      <c r="AU419" s="217"/>
      <c r="AV419" s="218"/>
      <c r="AW419" s="218" t="s">
        <v>1</v>
      </c>
      <c r="AX419" s="218"/>
      <c r="AY419" s="218"/>
      <c r="AZ419" s="218"/>
      <c r="BA419" s="163"/>
      <c r="BB419" s="163" t="s">
        <v>1</v>
      </c>
      <c r="BC419" s="163"/>
      <c r="BD419" s="163"/>
      <c r="BE419" s="170"/>
      <c r="BF419" s="163"/>
      <c r="BG419" s="163" t="s">
        <v>1</v>
      </c>
      <c r="BH419" s="163"/>
      <c r="BI419" s="163"/>
      <c r="BJ419" s="171"/>
      <c r="BK419" s="163"/>
      <c r="BL419" s="163" t="s">
        <v>1</v>
      </c>
      <c r="BM419" s="163"/>
      <c r="BN419" s="163"/>
      <c r="BO419" s="172"/>
      <c r="BP419" s="163"/>
      <c r="BQ419" s="163"/>
      <c r="BR419" s="163"/>
      <c r="BS419" s="163"/>
      <c r="BT419" s="173"/>
      <c r="BU419" s="163"/>
      <c r="BV419" s="163"/>
      <c r="BW419" s="163"/>
      <c r="BX419" s="163"/>
      <c r="BZ419" s="163"/>
      <c r="CA419" s="163"/>
      <c r="CB419" s="163"/>
      <c r="CC419" s="163"/>
    </row>
    <row r="420" spans="1:82" s="59" customFormat="1" x14ac:dyDescent="0.25">
      <c r="B420" s="195"/>
      <c r="C420" s="205"/>
      <c r="D420" s="197"/>
      <c r="E420" s="198"/>
      <c r="F420" s="199"/>
      <c r="G420" s="200"/>
      <c r="H420" s="200"/>
      <c r="I420" s="200"/>
      <c r="J420" s="200"/>
      <c r="K420" s="200"/>
      <c r="L420" s="200"/>
      <c r="M420" s="200"/>
      <c r="N420" s="200"/>
      <c r="O420" s="200"/>
      <c r="P420" s="200"/>
      <c r="Q420" s="200"/>
      <c r="R420" s="200"/>
      <c r="S420" s="200"/>
      <c r="T420" s="200"/>
      <c r="U420" s="200"/>
      <c r="V420" s="200"/>
      <c r="W420" s="200"/>
      <c r="X420" s="200"/>
      <c r="Y420" s="200"/>
      <c r="Z420" s="200"/>
      <c r="AA420" s="200"/>
      <c r="AB420" s="200"/>
      <c r="AC420" s="200"/>
      <c r="AD420" s="200"/>
      <c r="AE420" s="200"/>
      <c r="AF420" s="200"/>
      <c r="AG420" s="197"/>
      <c r="AH420" s="197"/>
      <c r="AI420" s="197"/>
      <c r="AJ420" s="197"/>
      <c r="AK420" s="200"/>
      <c r="AL420" s="197"/>
      <c r="AM420" s="197"/>
      <c r="AN420" s="197"/>
      <c r="AO420" s="197"/>
      <c r="AP420" s="197"/>
      <c r="AQ420" s="197"/>
      <c r="AR420" s="197"/>
      <c r="AS420" s="197"/>
      <c r="AT420" s="197"/>
      <c r="AU420" s="197"/>
      <c r="AV420" s="73"/>
      <c r="AW420" s="73"/>
      <c r="AX420" s="73"/>
      <c r="AY420" s="73"/>
      <c r="AZ420" s="164"/>
      <c r="BA420" s="73"/>
      <c r="BB420" s="73"/>
      <c r="BC420" s="73"/>
      <c r="BD420" s="73"/>
      <c r="BE420" s="164"/>
      <c r="BF420" s="73"/>
      <c r="BG420" s="73"/>
      <c r="BH420" s="73"/>
      <c r="BI420" s="73"/>
      <c r="BJ420" s="165"/>
      <c r="BK420" s="75"/>
      <c r="BL420" s="75"/>
      <c r="BM420" s="75"/>
      <c r="BN420" s="75"/>
      <c r="BO420" s="166"/>
      <c r="BP420" s="75"/>
      <c r="BQ420" s="75"/>
      <c r="BR420" s="75"/>
      <c r="BS420" s="75"/>
      <c r="BT420" s="167"/>
      <c r="BU420" s="75"/>
      <c r="BV420" s="75"/>
      <c r="BW420" s="75"/>
      <c r="BX420" s="75"/>
      <c r="BZ420" s="75"/>
      <c r="CA420" s="75"/>
      <c r="CB420" s="75"/>
      <c r="CC420" s="75"/>
    </row>
    <row r="421" spans="1:82" s="59" customFormat="1" x14ac:dyDescent="0.25">
      <c r="B421" s="195" t="s">
        <v>46</v>
      </c>
      <c r="C421" s="196" t="s">
        <v>54</v>
      </c>
      <c r="D421" s="197"/>
      <c r="E421" s="206"/>
      <c r="F421" s="199" t="s">
        <v>662</v>
      </c>
      <c r="G421" s="200"/>
      <c r="H421" s="201">
        <f>COUNTIF(H422:H435,"WTP")</f>
        <v>13</v>
      </c>
      <c r="I421" s="201">
        <f>COUNTIF(I422:I435,"WDP")</f>
        <v>0</v>
      </c>
      <c r="J421" s="201">
        <f>COUNTIF(J422:J435,"TW")</f>
        <v>0</v>
      </c>
      <c r="K421" s="201">
        <f>COUNTIF(K422:K435,"TMP")</f>
        <v>0</v>
      </c>
      <c r="L421" s="197">
        <f>SUM(H421:K421)</f>
        <v>13</v>
      </c>
      <c r="M421" s="201">
        <f>COUNTIF(M422:M435,"WTP")</f>
        <v>10</v>
      </c>
      <c r="N421" s="201">
        <f>COUNTIF(N422:N435,"WDP")</f>
        <v>4</v>
      </c>
      <c r="O421" s="201">
        <f>COUNTIF(O422:O435,"TW")</f>
        <v>0</v>
      </c>
      <c r="P421" s="201">
        <f>COUNTIF(P422:P435,"TMP")</f>
        <v>0</v>
      </c>
      <c r="Q421" s="197">
        <f>SUM(M421:P421)</f>
        <v>14</v>
      </c>
      <c r="R421" s="201">
        <f>COUNTIF(R422:R435,"WTP")</f>
        <v>8</v>
      </c>
      <c r="S421" s="201">
        <f>COUNTIF(S422:S435,"WDP")</f>
        <v>6</v>
      </c>
      <c r="T421" s="201">
        <f>COUNTIF(T422:T435,"TW")</f>
        <v>0</v>
      </c>
      <c r="U421" s="201">
        <f>COUNTIF(U422:U435,"TMP")</f>
        <v>0</v>
      </c>
      <c r="V421" s="197">
        <f>SUM(R421:U421)</f>
        <v>14</v>
      </c>
      <c r="W421" s="201">
        <f>COUNTIF(W422:W435,"WTP")</f>
        <v>6</v>
      </c>
      <c r="X421" s="201">
        <f>COUNTIF(X422:X435,"WDP")</f>
        <v>8</v>
      </c>
      <c r="Y421" s="201">
        <f>COUNTIF(Y422:Y435,"TW")</f>
        <v>0</v>
      </c>
      <c r="Z421" s="201">
        <f>COUNTIF(Z422:Z435,"TMP")</f>
        <v>0</v>
      </c>
      <c r="AA421" s="197">
        <f>SUM(W421:Z421)</f>
        <v>14</v>
      </c>
      <c r="AB421" s="201">
        <f>COUNTIF(AB422:AB435,"WTP")</f>
        <v>7</v>
      </c>
      <c r="AC421" s="201">
        <f>COUNTIF(AC422:AC435,"WDP")</f>
        <v>5</v>
      </c>
      <c r="AD421" s="201">
        <f>COUNTIF(AD422:AD435,"TW")</f>
        <v>0</v>
      </c>
      <c r="AE421" s="201">
        <f>COUNTIF(AE422:AE435,"TMP")</f>
        <v>2</v>
      </c>
      <c r="AF421" s="197">
        <f>SUM(AB421:AE421)</f>
        <v>14</v>
      </c>
      <c r="AG421" s="201">
        <f>COUNTIF(AG422:AG435,"WTP")</f>
        <v>6</v>
      </c>
      <c r="AH421" s="201">
        <f>COUNTIF(AH422:AH435,"WDP")</f>
        <v>6</v>
      </c>
      <c r="AI421" s="201">
        <f>COUNTIF(AI422:AI435,"TW")</f>
        <v>0</v>
      </c>
      <c r="AJ421" s="201">
        <f>COUNTIF(AJ422:AJ435,"TMP")</f>
        <v>2</v>
      </c>
      <c r="AK421" s="197">
        <f>SUM(AG421:AJ421)</f>
        <v>14</v>
      </c>
      <c r="AL421" s="201">
        <f>COUNTIF(AL422:AL435,"WTP")</f>
        <v>4</v>
      </c>
      <c r="AM421" s="201">
        <f>COUNTIF(AM422:AM435,"WDP")</f>
        <v>8</v>
      </c>
      <c r="AN421" s="201">
        <f>COUNTIF(AN422:AN435,"TW")</f>
        <v>0</v>
      </c>
      <c r="AO421" s="201">
        <f>COUNTIF(AO422:AO435,"TMP")</f>
        <v>0</v>
      </c>
      <c r="AP421" s="197">
        <f>SUM(AL421:AO421)</f>
        <v>12</v>
      </c>
      <c r="AQ421" s="201">
        <f>COUNTIF(AQ422:AQ433,"WTP")</f>
        <v>9</v>
      </c>
      <c r="AR421" s="201">
        <f>COUNTIF(AR422:AR433,"WDP")</f>
        <v>2</v>
      </c>
      <c r="AS421" s="201">
        <f>COUNTIF(AS422:AS433,"TW")</f>
        <v>0</v>
      </c>
      <c r="AT421" s="201">
        <f>COUNTIF(AT422:AT433,"TMP")</f>
        <v>1</v>
      </c>
      <c r="AU421" s="202">
        <f>SUM(AQ421:AT421)</f>
        <v>12</v>
      </c>
      <c r="AV421" s="73">
        <f>COUNTIF(AV422:AV433,"WTP")</f>
        <v>3</v>
      </c>
      <c r="AW421" s="73">
        <f>COUNTIF(AW422:AW433,"WDP")</f>
        <v>9</v>
      </c>
      <c r="AX421" s="73">
        <f>COUNTIF(AX422:AX433,"TW")</f>
        <v>0</v>
      </c>
      <c r="AY421" s="73">
        <f>COUNTIF(AY422:AY433,"TMP")</f>
        <v>0</v>
      </c>
      <c r="AZ421" s="74">
        <f>SUM(AV421:AY421)</f>
        <v>12</v>
      </c>
      <c r="BA421" s="73">
        <f>COUNTIF(BA422:BA433,"WTP")</f>
        <v>0</v>
      </c>
      <c r="BB421" s="73">
        <f>COUNTIF(BB422:BB433,"WDP")</f>
        <v>10</v>
      </c>
      <c r="BC421" s="73">
        <f>COUNTIF(BC422:BC433,"TW")</f>
        <v>0</v>
      </c>
      <c r="BD421" s="73">
        <f>COUNTIF(BD422:BD433,"TMP")</f>
        <v>2</v>
      </c>
      <c r="BE421" s="74">
        <f>SUM(BA421:BD421)</f>
        <v>12</v>
      </c>
      <c r="BF421" s="73">
        <f>COUNTIF(BF422:BF433,"WTP")</f>
        <v>0</v>
      </c>
      <c r="BG421" s="73">
        <f>COUNTIF(BG422:BG433,"WDP")</f>
        <v>4</v>
      </c>
      <c r="BH421" s="73">
        <f>COUNTIF(BH422:BH433,"TW")</f>
        <v>0</v>
      </c>
      <c r="BI421" s="73">
        <f>COUNTIF(BI422:BI433,"TMP")</f>
        <v>8</v>
      </c>
      <c r="BJ421" s="152">
        <f>SUM(BF421:BI421)</f>
        <v>12</v>
      </c>
      <c r="BK421" s="75">
        <f>COUNTIF(BK422:BK433,"WTP")</f>
        <v>0</v>
      </c>
      <c r="BL421" s="75">
        <f>COUNTIF(BL422:BL433,"WDP")</f>
        <v>5</v>
      </c>
      <c r="BM421" s="75">
        <f>COUNTIF(BM422:BM433,"TW")</f>
        <v>0</v>
      </c>
      <c r="BN421" s="75">
        <f>COUNTIF(BN422:BN433,"TMP")</f>
        <v>6</v>
      </c>
      <c r="BO421" s="153">
        <f>SUM(BK421:BN421)</f>
        <v>11</v>
      </c>
      <c r="BP421" s="75">
        <f>COUNTIF(BP422:BP433,"WTP")</f>
        <v>0</v>
      </c>
      <c r="BQ421" s="75">
        <f>COUNTIF(BQ422:BQ433,"WDP")</f>
        <v>6</v>
      </c>
      <c r="BR421" s="75">
        <f>COUNTIF(BR422:BR433,"TW")</f>
        <v>0</v>
      </c>
      <c r="BS421" s="75">
        <f>COUNTIF(BS422:BS433,"TMP")</f>
        <v>5</v>
      </c>
      <c r="BT421" s="154">
        <f>SUM(BP421:BS421)</f>
        <v>11</v>
      </c>
      <c r="BU421" s="75">
        <f>COUNTIF(BU422:BU433,"WTP")</f>
        <v>0</v>
      </c>
      <c r="BV421" s="75">
        <f>COUNTIF(BV422:BV433,"WDP")</f>
        <v>7</v>
      </c>
      <c r="BW421" s="75">
        <f>COUNTIF(BW422:BW433,"TW")</f>
        <v>0</v>
      </c>
      <c r="BX421" s="75">
        <f>COUNTIF(BX422:BX433,"TMP")</f>
        <v>4</v>
      </c>
      <c r="BY421" s="155">
        <f>SUM(BU421:BX421)</f>
        <v>11</v>
      </c>
      <c r="BZ421" s="75">
        <f>COUNTIF(BZ422:BZ433,"WTP")</f>
        <v>5</v>
      </c>
      <c r="CA421" s="75">
        <f>COUNTIF(CA422:CA433,"WDP")</f>
        <v>3</v>
      </c>
      <c r="CB421" s="75">
        <f>COUNTIF(CB422:CB433,"TW")</f>
        <v>0</v>
      </c>
      <c r="CC421" s="75">
        <f>COUNTIF(CC422:CC433,"TMP")</f>
        <v>0</v>
      </c>
      <c r="CD421" s="155">
        <f>SUM(BZ421:CC421)</f>
        <v>8</v>
      </c>
    </row>
    <row r="422" spans="1:82" s="91" customFormat="1" x14ac:dyDescent="0.2">
      <c r="A422" s="76">
        <f>A419+1</f>
        <v>368</v>
      </c>
      <c r="B422" s="188" t="s">
        <v>46</v>
      </c>
      <c r="C422" s="189" t="s">
        <v>54</v>
      </c>
      <c r="D422" s="213" t="s">
        <v>8</v>
      </c>
      <c r="E422" s="214"/>
      <c r="F422" s="215"/>
      <c r="G422" s="216" t="s">
        <v>446</v>
      </c>
      <c r="H422" s="216" t="s">
        <v>0</v>
      </c>
      <c r="I422" s="216"/>
      <c r="J422" s="216"/>
      <c r="K422" s="216"/>
      <c r="L422" s="216"/>
      <c r="M422" s="216" t="s">
        <v>0</v>
      </c>
      <c r="N422" s="216"/>
      <c r="O422" s="216"/>
      <c r="P422" s="216"/>
      <c r="Q422" s="216"/>
      <c r="R422" s="216" t="s">
        <v>0</v>
      </c>
      <c r="S422" s="216"/>
      <c r="T422" s="216"/>
      <c r="U422" s="216"/>
      <c r="V422" s="216"/>
      <c r="W422" s="216" t="s">
        <v>0</v>
      </c>
      <c r="X422" s="216"/>
      <c r="Y422" s="216"/>
      <c r="Z422" s="216"/>
      <c r="AA422" s="216"/>
      <c r="AB422" s="216" t="s">
        <v>0</v>
      </c>
      <c r="AC422" s="216"/>
      <c r="AD422" s="216"/>
      <c r="AE422" s="216"/>
      <c r="AF422" s="216"/>
      <c r="AG422" s="217" t="s">
        <v>0</v>
      </c>
      <c r="AH422" s="217"/>
      <c r="AI422" s="217"/>
      <c r="AJ422" s="217"/>
      <c r="AK422" s="216"/>
      <c r="AL422" s="217"/>
      <c r="AM422" s="217" t="s">
        <v>1</v>
      </c>
      <c r="AN422" s="217"/>
      <c r="AO422" s="217"/>
      <c r="AP422" s="217"/>
      <c r="AQ422" s="217" t="s">
        <v>0</v>
      </c>
      <c r="AR422" s="217"/>
      <c r="AS422" s="217"/>
      <c r="AT422" s="217"/>
      <c r="AU422" s="217"/>
      <c r="AV422" s="218"/>
      <c r="AW422" s="218" t="s">
        <v>1</v>
      </c>
      <c r="AX422" s="218"/>
      <c r="AY422" s="218"/>
      <c r="AZ422" s="218"/>
      <c r="BA422" s="163"/>
      <c r="BB422" s="163" t="s">
        <v>1</v>
      </c>
      <c r="BC422" s="163"/>
      <c r="BD422" s="163"/>
      <c r="BE422" s="170"/>
      <c r="BF422" s="163"/>
      <c r="BG422" s="163"/>
      <c r="BH422" s="163"/>
      <c r="BI422" s="163" t="s">
        <v>3</v>
      </c>
      <c r="BJ422" s="171"/>
      <c r="BK422" s="163"/>
      <c r="BL422" s="163" t="s">
        <v>1</v>
      </c>
      <c r="BM422" s="163"/>
      <c r="BN422" s="163"/>
      <c r="BO422" s="172"/>
      <c r="BP422" s="163"/>
      <c r="BQ422" s="163" t="s">
        <v>1</v>
      </c>
      <c r="BR422" s="163"/>
      <c r="BS422" s="163"/>
      <c r="BT422" s="173"/>
      <c r="BU422" s="163"/>
      <c r="BV422" s="163"/>
      <c r="BW422" s="163"/>
      <c r="BX422" s="163" t="s">
        <v>3</v>
      </c>
      <c r="BZ422" s="163"/>
      <c r="CA422" s="163" t="s">
        <v>1</v>
      </c>
      <c r="CB422" s="163"/>
      <c r="CC422" s="163"/>
    </row>
    <row r="423" spans="1:82" s="91" customFormat="1" x14ac:dyDescent="0.2">
      <c r="A423" s="76">
        <f>A422+1</f>
        <v>369</v>
      </c>
      <c r="B423" s="188" t="s">
        <v>46</v>
      </c>
      <c r="C423" s="189" t="s">
        <v>54</v>
      </c>
      <c r="D423" s="213" t="s">
        <v>12</v>
      </c>
      <c r="E423" s="219"/>
      <c r="F423" s="220"/>
      <c r="G423" s="216" t="s">
        <v>447</v>
      </c>
      <c r="H423" s="216" t="s">
        <v>0</v>
      </c>
      <c r="I423" s="216"/>
      <c r="J423" s="216"/>
      <c r="K423" s="216"/>
      <c r="L423" s="216"/>
      <c r="M423" s="216" t="s">
        <v>0</v>
      </c>
      <c r="N423" s="216" t="s">
        <v>657</v>
      </c>
      <c r="O423" s="216"/>
      <c r="P423" s="216"/>
      <c r="Q423" s="216"/>
      <c r="R423" s="216" t="s">
        <v>0</v>
      </c>
      <c r="S423" s="216"/>
      <c r="T423" s="216"/>
      <c r="U423" s="216"/>
      <c r="V423" s="216"/>
      <c r="W423" s="216" t="s">
        <v>0</v>
      </c>
      <c r="X423" s="216"/>
      <c r="Y423" s="216"/>
      <c r="Z423" s="216"/>
      <c r="AA423" s="216"/>
      <c r="AB423" s="216" t="s">
        <v>0</v>
      </c>
      <c r="AC423" s="216"/>
      <c r="AD423" s="216"/>
      <c r="AE423" s="216"/>
      <c r="AF423" s="216"/>
      <c r="AG423" s="217" t="s">
        <v>0</v>
      </c>
      <c r="AH423" s="217"/>
      <c r="AI423" s="217"/>
      <c r="AJ423" s="217"/>
      <c r="AK423" s="216"/>
      <c r="AL423" s="217" t="s">
        <v>0</v>
      </c>
      <c r="AM423" s="217"/>
      <c r="AN423" s="217"/>
      <c r="AO423" s="217"/>
      <c r="AP423" s="217"/>
      <c r="AQ423" s="217" t="s">
        <v>0</v>
      </c>
      <c r="AR423" s="217"/>
      <c r="AS423" s="217"/>
      <c r="AT423" s="217"/>
      <c r="AU423" s="217"/>
      <c r="AV423" s="218"/>
      <c r="AW423" s="218" t="s">
        <v>1</v>
      </c>
      <c r="AX423" s="218"/>
      <c r="AY423" s="218"/>
      <c r="AZ423" s="218"/>
      <c r="BA423" s="163"/>
      <c r="BB423" s="163" t="s">
        <v>1</v>
      </c>
      <c r="BC423" s="163"/>
      <c r="BD423" s="163"/>
      <c r="BE423" s="170"/>
      <c r="BF423" s="163"/>
      <c r="BG423" s="163" t="s">
        <v>1</v>
      </c>
      <c r="BH423" s="163"/>
      <c r="BI423" s="163"/>
      <c r="BJ423" s="171"/>
      <c r="BK423" s="163"/>
      <c r="BL423" s="163" t="s">
        <v>1</v>
      </c>
      <c r="BM423" s="163"/>
      <c r="BN423" s="163"/>
      <c r="BO423" s="172"/>
      <c r="BP423" s="163"/>
      <c r="BQ423" s="163" t="s">
        <v>1</v>
      </c>
      <c r="BR423" s="163"/>
      <c r="BS423" s="163"/>
      <c r="BT423" s="173"/>
      <c r="BU423" s="163"/>
      <c r="BV423" s="163" t="s">
        <v>1</v>
      </c>
      <c r="BW423" s="163"/>
      <c r="BX423" s="163"/>
      <c r="BZ423" s="163"/>
      <c r="CA423" s="163" t="s">
        <v>1</v>
      </c>
      <c r="CB423" s="163"/>
      <c r="CC423" s="163"/>
    </row>
    <row r="424" spans="1:82" s="91" customFormat="1" x14ac:dyDescent="0.2">
      <c r="A424" s="76">
        <f t="shared" ref="A424:A435" si="22">A423+1</f>
        <v>370</v>
      </c>
      <c r="B424" s="188" t="s">
        <v>46</v>
      </c>
      <c r="C424" s="189" t="s">
        <v>54</v>
      </c>
      <c r="D424" s="213" t="s">
        <v>14</v>
      </c>
      <c r="E424" s="219"/>
      <c r="F424" s="220"/>
      <c r="G424" s="216" t="s">
        <v>448</v>
      </c>
      <c r="H424" s="216"/>
      <c r="I424" s="216"/>
      <c r="J424" s="216"/>
      <c r="K424" s="216"/>
      <c r="L424" s="216"/>
      <c r="M424" s="216"/>
      <c r="N424" s="216" t="s">
        <v>1</v>
      </c>
      <c r="O424" s="216"/>
      <c r="P424" s="216"/>
      <c r="Q424" s="216"/>
      <c r="R424" s="216"/>
      <c r="S424" s="216" t="s">
        <v>1</v>
      </c>
      <c r="T424" s="216"/>
      <c r="U424" s="216"/>
      <c r="V424" s="216"/>
      <c r="W424" s="216"/>
      <c r="X424" s="216" t="s">
        <v>1</v>
      </c>
      <c r="Y424" s="216"/>
      <c r="Z424" s="216"/>
      <c r="AA424" s="216"/>
      <c r="AB424" s="216" t="s">
        <v>0</v>
      </c>
      <c r="AC424" s="216"/>
      <c r="AD424" s="216"/>
      <c r="AE424" s="216"/>
      <c r="AF424" s="216"/>
      <c r="AG424" s="217" t="s">
        <v>0</v>
      </c>
      <c r="AH424" s="217"/>
      <c r="AI424" s="217"/>
      <c r="AJ424" s="217"/>
      <c r="AK424" s="216"/>
      <c r="AL424" s="217" t="s">
        <v>0</v>
      </c>
      <c r="AM424" s="217"/>
      <c r="AN424" s="217"/>
      <c r="AO424" s="217"/>
      <c r="AP424" s="217"/>
      <c r="AQ424" s="217" t="s">
        <v>0</v>
      </c>
      <c r="AR424" s="217"/>
      <c r="AS424" s="217"/>
      <c r="AT424" s="217"/>
      <c r="AU424" s="217"/>
      <c r="AV424" s="218" t="s">
        <v>0</v>
      </c>
      <c r="AW424" s="218"/>
      <c r="AX424" s="218"/>
      <c r="AY424" s="218"/>
      <c r="AZ424" s="218"/>
      <c r="BA424" s="163"/>
      <c r="BB424" s="163" t="s">
        <v>1</v>
      </c>
      <c r="BC424" s="163"/>
      <c r="BD424" s="163"/>
      <c r="BE424" s="170"/>
      <c r="BF424" s="163"/>
      <c r="BG424" s="163"/>
      <c r="BH424" s="163"/>
      <c r="BI424" s="163" t="s">
        <v>3</v>
      </c>
      <c r="BJ424" s="171"/>
      <c r="BK424" s="163"/>
      <c r="BL424" s="163"/>
      <c r="BM424" s="163"/>
      <c r="BN424" s="163" t="s">
        <v>3</v>
      </c>
      <c r="BO424" s="172"/>
      <c r="BP424" s="163"/>
      <c r="BQ424" s="163"/>
      <c r="BR424" s="163"/>
      <c r="BS424" s="163" t="s">
        <v>3</v>
      </c>
      <c r="BT424" s="173"/>
      <c r="BU424" s="163"/>
      <c r="BV424" s="163"/>
      <c r="BW424" s="163"/>
      <c r="BX424" s="163" t="s">
        <v>3</v>
      </c>
      <c r="BZ424" s="163" t="s">
        <v>0</v>
      </c>
      <c r="CA424" s="163"/>
      <c r="CB424" s="163"/>
      <c r="CC424" s="163"/>
    </row>
    <row r="425" spans="1:82" s="91" customFormat="1" x14ac:dyDescent="0.2">
      <c r="A425" s="76">
        <f t="shared" si="22"/>
        <v>371</v>
      </c>
      <c r="B425" s="188" t="s">
        <v>46</v>
      </c>
      <c r="C425" s="189" t="s">
        <v>54</v>
      </c>
      <c r="D425" s="213" t="s">
        <v>16</v>
      </c>
      <c r="E425" s="219"/>
      <c r="F425" s="220"/>
      <c r="G425" s="216" t="s">
        <v>449</v>
      </c>
      <c r="H425" s="216" t="s">
        <v>0</v>
      </c>
      <c r="I425" s="216"/>
      <c r="J425" s="216"/>
      <c r="K425" s="216"/>
      <c r="L425" s="216"/>
      <c r="M425" s="216" t="s">
        <v>0</v>
      </c>
      <c r="N425" s="216"/>
      <c r="O425" s="216"/>
      <c r="P425" s="216"/>
      <c r="Q425" s="216"/>
      <c r="R425" s="216" t="s">
        <v>0</v>
      </c>
      <c r="S425" s="216"/>
      <c r="T425" s="216"/>
      <c r="U425" s="216"/>
      <c r="V425" s="216"/>
      <c r="W425" s="216" t="s">
        <v>0</v>
      </c>
      <c r="X425" s="216"/>
      <c r="Y425" s="216"/>
      <c r="Z425" s="216"/>
      <c r="AA425" s="216"/>
      <c r="AB425" s="216"/>
      <c r="AC425" s="216" t="s">
        <v>1</v>
      </c>
      <c r="AD425" s="216"/>
      <c r="AE425" s="216"/>
      <c r="AF425" s="216"/>
      <c r="AG425" s="217"/>
      <c r="AH425" s="217" t="s">
        <v>1</v>
      </c>
      <c r="AI425" s="217"/>
      <c r="AJ425" s="217"/>
      <c r="AK425" s="216"/>
      <c r="AL425" s="217"/>
      <c r="AM425" s="217" t="s">
        <v>1</v>
      </c>
      <c r="AN425" s="217"/>
      <c r="AO425" s="217"/>
      <c r="AP425" s="217"/>
      <c r="AQ425" s="217"/>
      <c r="AR425" s="217"/>
      <c r="AS425" s="217"/>
      <c r="AT425" s="217" t="s">
        <v>3</v>
      </c>
      <c r="AU425" s="217"/>
      <c r="AV425" s="218"/>
      <c r="AW425" s="218" t="s">
        <v>1</v>
      </c>
      <c r="AX425" s="218"/>
      <c r="AY425" s="218"/>
      <c r="AZ425" s="218"/>
      <c r="BA425" s="163"/>
      <c r="BB425" s="163"/>
      <c r="BC425" s="163"/>
      <c r="BD425" s="163" t="s">
        <v>3</v>
      </c>
      <c r="BE425" s="170"/>
      <c r="BF425" s="163"/>
      <c r="BG425" s="163"/>
      <c r="BH425" s="163"/>
      <c r="BI425" s="163" t="s">
        <v>3</v>
      </c>
      <c r="BJ425" s="171"/>
      <c r="BK425" s="163"/>
      <c r="BL425" s="163"/>
      <c r="BM425" s="163"/>
      <c r="BN425" s="163" t="s">
        <v>3</v>
      </c>
      <c r="BO425" s="172"/>
      <c r="BP425" s="163"/>
      <c r="BQ425" s="163"/>
      <c r="BR425" s="163"/>
      <c r="BS425" s="163" t="s">
        <v>3</v>
      </c>
      <c r="BT425" s="173"/>
      <c r="BU425" s="163"/>
      <c r="BV425" s="163" t="s">
        <v>1</v>
      </c>
      <c r="BW425" s="163"/>
      <c r="BX425" s="163"/>
      <c r="BZ425" s="163"/>
      <c r="CA425" s="163"/>
      <c r="CB425" s="163"/>
      <c r="CC425" s="163"/>
    </row>
    <row r="426" spans="1:82" s="91" customFormat="1" x14ac:dyDescent="0.2">
      <c r="A426" s="76">
        <f t="shared" si="22"/>
        <v>372</v>
      </c>
      <c r="B426" s="188" t="s">
        <v>46</v>
      </c>
      <c r="C426" s="189" t="s">
        <v>54</v>
      </c>
      <c r="D426" s="213" t="s">
        <v>18</v>
      </c>
      <c r="E426" s="219"/>
      <c r="F426" s="220"/>
      <c r="G426" s="216" t="s">
        <v>450</v>
      </c>
      <c r="H426" s="216" t="s">
        <v>0</v>
      </c>
      <c r="I426" s="216"/>
      <c r="J426" s="216"/>
      <c r="K426" s="216"/>
      <c r="L426" s="216"/>
      <c r="M426" s="216"/>
      <c r="N426" s="216" t="s">
        <v>1</v>
      </c>
      <c r="O426" s="216"/>
      <c r="P426" s="216"/>
      <c r="Q426" s="216"/>
      <c r="R426" s="216"/>
      <c r="S426" s="216" t="s">
        <v>1</v>
      </c>
      <c r="T426" s="216"/>
      <c r="U426" s="216"/>
      <c r="V426" s="216"/>
      <c r="W426" s="216"/>
      <c r="X426" s="216" t="s">
        <v>1</v>
      </c>
      <c r="Y426" s="216"/>
      <c r="Z426" s="216"/>
      <c r="AA426" s="216"/>
      <c r="AB426" s="216"/>
      <c r="AC426" s="216" t="s">
        <v>1</v>
      </c>
      <c r="AD426" s="216"/>
      <c r="AE426" s="216"/>
      <c r="AF426" s="216"/>
      <c r="AG426" s="217"/>
      <c r="AH426" s="217" t="s">
        <v>1</v>
      </c>
      <c r="AI426" s="217"/>
      <c r="AJ426" s="217"/>
      <c r="AK426" s="216"/>
      <c r="AL426" s="217"/>
      <c r="AM426" s="217" t="s">
        <v>1</v>
      </c>
      <c r="AN426" s="217"/>
      <c r="AO426" s="217"/>
      <c r="AP426" s="217"/>
      <c r="AQ426" s="217"/>
      <c r="AR426" s="217" t="s">
        <v>1</v>
      </c>
      <c r="AS426" s="217"/>
      <c r="AT426" s="217"/>
      <c r="AU426" s="217"/>
      <c r="AV426" s="218"/>
      <c r="AW426" s="218" t="s">
        <v>1</v>
      </c>
      <c r="AX426" s="218"/>
      <c r="AY426" s="218"/>
      <c r="AZ426" s="218"/>
      <c r="BA426" s="163"/>
      <c r="BB426" s="163" t="s">
        <v>1</v>
      </c>
      <c r="BC426" s="163"/>
      <c r="BD426" s="163"/>
      <c r="BE426" s="170"/>
      <c r="BF426" s="163"/>
      <c r="BG426" s="163"/>
      <c r="BH426" s="163"/>
      <c r="BI426" s="163" t="s">
        <v>3</v>
      </c>
      <c r="BJ426" s="171"/>
      <c r="BK426" s="163"/>
      <c r="BL426" s="163" t="s">
        <v>1</v>
      </c>
      <c r="BM426" s="163"/>
      <c r="BN426" s="163"/>
      <c r="BO426" s="172"/>
      <c r="BP426" s="163"/>
      <c r="BQ426" s="163" t="s">
        <v>1</v>
      </c>
      <c r="BR426" s="163"/>
      <c r="BS426" s="163"/>
      <c r="BT426" s="173"/>
      <c r="BU426" s="163"/>
      <c r="BV426" s="163" t="s">
        <v>1</v>
      </c>
      <c r="BW426" s="163"/>
      <c r="BX426" s="163"/>
      <c r="BZ426" s="163"/>
      <c r="CA426" s="163" t="s">
        <v>1</v>
      </c>
      <c r="CB426" s="163"/>
      <c r="CC426" s="163"/>
    </row>
    <row r="427" spans="1:82" s="91" customFormat="1" x14ac:dyDescent="0.2">
      <c r="A427" s="76">
        <f t="shared" si="22"/>
        <v>373</v>
      </c>
      <c r="B427" s="188" t="s">
        <v>46</v>
      </c>
      <c r="C427" s="189" t="s">
        <v>54</v>
      </c>
      <c r="D427" s="213" t="s">
        <v>20</v>
      </c>
      <c r="E427" s="219"/>
      <c r="F427" s="220"/>
      <c r="G427" s="216" t="s">
        <v>451</v>
      </c>
      <c r="H427" s="216" t="s">
        <v>0</v>
      </c>
      <c r="I427" s="216"/>
      <c r="J427" s="216"/>
      <c r="K427" s="216"/>
      <c r="L427" s="216"/>
      <c r="M427" s="216"/>
      <c r="N427" s="216" t="s">
        <v>1</v>
      </c>
      <c r="O427" s="216"/>
      <c r="P427" s="216"/>
      <c r="Q427" s="216"/>
      <c r="R427" s="216"/>
      <c r="S427" s="216" t="s">
        <v>1</v>
      </c>
      <c r="T427" s="216"/>
      <c r="U427" s="216"/>
      <c r="V427" s="216"/>
      <c r="W427" s="216"/>
      <c r="X427" s="216" t="s">
        <v>1</v>
      </c>
      <c r="Y427" s="216"/>
      <c r="Z427" s="216"/>
      <c r="AA427" s="216"/>
      <c r="AB427" s="216" t="s">
        <v>0</v>
      </c>
      <c r="AC427" s="216"/>
      <c r="AD427" s="216"/>
      <c r="AE427" s="216"/>
      <c r="AF427" s="216"/>
      <c r="AG427" s="217" t="s">
        <v>0</v>
      </c>
      <c r="AH427" s="217"/>
      <c r="AI427" s="217"/>
      <c r="AJ427" s="217"/>
      <c r="AK427" s="216"/>
      <c r="AL427" s="217" t="s">
        <v>0</v>
      </c>
      <c r="AM427" s="217"/>
      <c r="AN427" s="217"/>
      <c r="AO427" s="217"/>
      <c r="AP427" s="217"/>
      <c r="AQ427" s="217" t="s">
        <v>0</v>
      </c>
      <c r="AR427" s="217"/>
      <c r="AS427" s="217"/>
      <c r="AT427" s="217"/>
      <c r="AU427" s="217"/>
      <c r="AV427" s="218" t="s">
        <v>0</v>
      </c>
      <c r="AW427" s="218"/>
      <c r="AX427" s="218"/>
      <c r="AY427" s="218"/>
      <c r="AZ427" s="218"/>
      <c r="BA427" s="163"/>
      <c r="BB427" s="163" t="s">
        <v>1</v>
      </c>
      <c r="BC427" s="163"/>
      <c r="BD427" s="163"/>
      <c r="BE427" s="170"/>
      <c r="BF427" s="163"/>
      <c r="BG427" s="163" t="s">
        <v>1</v>
      </c>
      <c r="BH427" s="163"/>
      <c r="BI427" s="163"/>
      <c r="BJ427" s="171"/>
      <c r="BK427" s="163"/>
      <c r="BL427" s="163"/>
      <c r="BM427" s="163"/>
      <c r="BN427" s="163" t="s">
        <v>3</v>
      </c>
      <c r="BO427" s="172"/>
      <c r="BP427" s="163"/>
      <c r="BQ427" s="163"/>
      <c r="BR427" s="163"/>
      <c r="BS427" s="163" t="s">
        <v>3</v>
      </c>
      <c r="BT427" s="173"/>
      <c r="BU427" s="163"/>
      <c r="BV427" s="163"/>
      <c r="BW427" s="163"/>
      <c r="BX427" s="163" t="s">
        <v>3</v>
      </c>
      <c r="BZ427" s="163" t="s">
        <v>0</v>
      </c>
      <c r="CA427" s="163"/>
      <c r="CB427" s="163"/>
      <c r="CC427" s="163"/>
    </row>
    <row r="428" spans="1:82" s="91" customFormat="1" x14ac:dyDescent="0.2">
      <c r="A428" s="76">
        <f t="shared" si="22"/>
        <v>374</v>
      </c>
      <c r="B428" s="188" t="s">
        <v>46</v>
      </c>
      <c r="C428" s="189" t="s">
        <v>54</v>
      </c>
      <c r="D428" s="213" t="s">
        <v>22</v>
      </c>
      <c r="E428" s="219"/>
      <c r="F428" s="220"/>
      <c r="G428" s="216" t="s">
        <v>452</v>
      </c>
      <c r="H428" s="216" t="s">
        <v>0</v>
      </c>
      <c r="I428" s="216"/>
      <c r="J428" s="216"/>
      <c r="K428" s="216"/>
      <c r="L428" s="216"/>
      <c r="M428" s="216" t="s">
        <v>0</v>
      </c>
      <c r="N428" s="216"/>
      <c r="O428" s="216"/>
      <c r="P428" s="216"/>
      <c r="Q428" s="216"/>
      <c r="R428" s="216"/>
      <c r="S428" s="216" t="s">
        <v>1</v>
      </c>
      <c r="T428" s="216"/>
      <c r="U428" s="216"/>
      <c r="V428" s="216"/>
      <c r="W428" s="216" t="s">
        <v>0</v>
      </c>
      <c r="X428" s="216"/>
      <c r="Y428" s="216"/>
      <c r="Z428" s="216"/>
      <c r="AA428" s="216"/>
      <c r="AB428" s="216" t="s">
        <v>0</v>
      </c>
      <c r="AC428" s="216"/>
      <c r="AD428" s="216"/>
      <c r="AE428" s="216"/>
      <c r="AF428" s="216"/>
      <c r="AG428" s="217"/>
      <c r="AH428" s="217" t="s">
        <v>1</v>
      </c>
      <c r="AI428" s="217"/>
      <c r="AJ428" s="217"/>
      <c r="AK428" s="216"/>
      <c r="AL428" s="217"/>
      <c r="AM428" s="217" t="s">
        <v>1</v>
      </c>
      <c r="AN428" s="217"/>
      <c r="AO428" s="217"/>
      <c r="AP428" s="217"/>
      <c r="AQ428" s="217" t="s">
        <v>0</v>
      </c>
      <c r="AR428" s="217"/>
      <c r="AS428" s="217"/>
      <c r="AT428" s="217"/>
      <c r="AU428" s="217"/>
      <c r="AV428" s="218"/>
      <c r="AW428" s="218" t="s">
        <v>1</v>
      </c>
      <c r="AX428" s="218"/>
      <c r="AY428" s="218"/>
      <c r="AZ428" s="218"/>
      <c r="BA428" s="163"/>
      <c r="BB428" s="163" t="s">
        <v>1</v>
      </c>
      <c r="BC428" s="163"/>
      <c r="BD428" s="163"/>
      <c r="BE428" s="170"/>
      <c r="BF428" s="163"/>
      <c r="BG428" s="163"/>
      <c r="BH428" s="163"/>
      <c r="BI428" s="163" t="s">
        <v>3</v>
      </c>
      <c r="BJ428" s="171"/>
      <c r="BK428" s="163"/>
      <c r="BL428" s="163"/>
      <c r="BM428" s="163"/>
      <c r="BN428" s="163" t="s">
        <v>3</v>
      </c>
      <c r="BO428" s="172"/>
      <c r="BP428" s="163"/>
      <c r="BQ428" s="163"/>
      <c r="BR428" s="163"/>
      <c r="BS428" s="163" t="s">
        <v>3</v>
      </c>
      <c r="BT428" s="173"/>
      <c r="BU428" s="163"/>
      <c r="BV428" s="163"/>
      <c r="BW428" s="163"/>
      <c r="BX428" s="163" t="s">
        <v>3</v>
      </c>
      <c r="BZ428" s="163" t="s">
        <v>0</v>
      </c>
      <c r="CA428" s="163"/>
      <c r="CB428" s="163"/>
      <c r="CC428" s="163"/>
    </row>
    <row r="429" spans="1:82" s="91" customFormat="1" x14ac:dyDescent="0.2">
      <c r="A429" s="76">
        <f t="shared" si="22"/>
        <v>375</v>
      </c>
      <c r="B429" s="188" t="s">
        <v>46</v>
      </c>
      <c r="C429" s="189" t="s">
        <v>54</v>
      </c>
      <c r="D429" s="213" t="s">
        <v>24</v>
      </c>
      <c r="E429" s="219"/>
      <c r="F429" s="220"/>
      <c r="G429" s="216" t="s">
        <v>453</v>
      </c>
      <c r="H429" s="216" t="s">
        <v>0</v>
      </c>
      <c r="I429" s="216"/>
      <c r="J429" s="216"/>
      <c r="K429" s="216"/>
      <c r="L429" s="216"/>
      <c r="M429" s="216" t="s">
        <v>0</v>
      </c>
      <c r="N429" s="216"/>
      <c r="O429" s="216"/>
      <c r="P429" s="216"/>
      <c r="Q429" s="216"/>
      <c r="R429" s="216"/>
      <c r="S429" s="216" t="s">
        <v>1</v>
      </c>
      <c r="T429" s="216"/>
      <c r="U429" s="216"/>
      <c r="V429" s="216"/>
      <c r="W429" s="216"/>
      <c r="X429" s="216" t="s">
        <v>1</v>
      </c>
      <c r="Y429" s="216"/>
      <c r="Z429" s="216"/>
      <c r="AA429" s="216"/>
      <c r="AB429" s="216"/>
      <c r="AC429" s="216" t="s">
        <v>1</v>
      </c>
      <c r="AD429" s="216"/>
      <c r="AE429" s="216"/>
      <c r="AF429" s="216"/>
      <c r="AG429" s="217"/>
      <c r="AH429" s="217" t="s">
        <v>1</v>
      </c>
      <c r="AI429" s="217"/>
      <c r="AJ429" s="217"/>
      <c r="AK429" s="216"/>
      <c r="AL429" s="217"/>
      <c r="AM429" s="217" t="s">
        <v>1</v>
      </c>
      <c r="AN429" s="217"/>
      <c r="AO429" s="217"/>
      <c r="AP429" s="217"/>
      <c r="AQ429" s="217" t="s">
        <v>0</v>
      </c>
      <c r="AR429" s="217"/>
      <c r="AS429" s="217"/>
      <c r="AT429" s="217"/>
      <c r="AU429" s="217"/>
      <c r="AV429" s="218"/>
      <c r="AW429" s="218" t="s">
        <v>1</v>
      </c>
      <c r="AX429" s="218"/>
      <c r="AY429" s="218"/>
      <c r="AZ429" s="218"/>
      <c r="BA429" s="163"/>
      <c r="BB429" s="163" t="s">
        <v>1</v>
      </c>
      <c r="BC429" s="163"/>
      <c r="BD429" s="163"/>
      <c r="BE429" s="170"/>
      <c r="BF429" s="163"/>
      <c r="BG429" s="163" t="s">
        <v>1</v>
      </c>
      <c r="BH429" s="163"/>
      <c r="BI429" s="163"/>
      <c r="BJ429" s="171"/>
      <c r="BK429" s="163"/>
      <c r="BL429" s="163"/>
      <c r="BM429" s="163"/>
      <c r="BN429" s="163" t="s">
        <v>3</v>
      </c>
      <c r="BO429" s="172"/>
      <c r="BP429" s="163"/>
      <c r="BQ429" s="163" t="s">
        <v>1</v>
      </c>
      <c r="BR429" s="163"/>
      <c r="BS429" s="163"/>
      <c r="BT429" s="173"/>
      <c r="BU429" s="163"/>
      <c r="BV429" s="163" t="s">
        <v>1</v>
      </c>
      <c r="BW429" s="163"/>
      <c r="BX429" s="163"/>
      <c r="BZ429" s="163" t="s">
        <v>0</v>
      </c>
      <c r="CA429" s="163"/>
      <c r="CB429" s="163"/>
      <c r="CC429" s="163"/>
    </row>
    <row r="430" spans="1:82" s="91" customFormat="1" x14ac:dyDescent="0.2">
      <c r="A430" s="76">
        <f t="shared" si="22"/>
        <v>376</v>
      </c>
      <c r="B430" s="188" t="s">
        <v>46</v>
      </c>
      <c r="C430" s="189" t="s">
        <v>54</v>
      </c>
      <c r="D430" s="213" t="s">
        <v>26</v>
      </c>
      <c r="E430" s="219"/>
      <c r="F430" s="220"/>
      <c r="G430" s="216" t="s">
        <v>454</v>
      </c>
      <c r="H430" s="216" t="s">
        <v>0</v>
      </c>
      <c r="I430" s="216"/>
      <c r="J430" s="216"/>
      <c r="K430" s="216"/>
      <c r="L430" s="216"/>
      <c r="M430" s="216" t="s">
        <v>0</v>
      </c>
      <c r="N430" s="216"/>
      <c r="O430" s="216"/>
      <c r="P430" s="216"/>
      <c r="Q430" s="216"/>
      <c r="R430" s="216" t="s">
        <v>0</v>
      </c>
      <c r="S430" s="216"/>
      <c r="T430" s="216"/>
      <c r="U430" s="216"/>
      <c r="V430" s="216"/>
      <c r="W430" s="216" t="s">
        <v>0</v>
      </c>
      <c r="X430" s="216"/>
      <c r="Y430" s="216"/>
      <c r="Z430" s="216"/>
      <c r="AA430" s="216"/>
      <c r="AB430" s="216" t="s">
        <v>0</v>
      </c>
      <c r="AC430" s="216"/>
      <c r="AD430" s="216"/>
      <c r="AE430" s="216"/>
      <c r="AF430" s="216"/>
      <c r="AG430" s="217" t="s">
        <v>0</v>
      </c>
      <c r="AH430" s="217"/>
      <c r="AI430" s="217"/>
      <c r="AJ430" s="217"/>
      <c r="AK430" s="216"/>
      <c r="AL430" s="217"/>
      <c r="AM430" s="217" t="s">
        <v>1</v>
      </c>
      <c r="AN430" s="217"/>
      <c r="AO430" s="217"/>
      <c r="AP430" s="217"/>
      <c r="AQ430" s="217" t="s">
        <v>0</v>
      </c>
      <c r="AR430" s="217"/>
      <c r="AS430" s="217"/>
      <c r="AT430" s="217"/>
      <c r="AU430" s="217"/>
      <c r="AV430" s="218"/>
      <c r="AW430" s="218" t="s">
        <v>1</v>
      </c>
      <c r="AX430" s="218"/>
      <c r="AY430" s="218"/>
      <c r="AZ430" s="218"/>
      <c r="BA430" s="163"/>
      <c r="BB430" s="163" t="s">
        <v>1</v>
      </c>
      <c r="BC430" s="163"/>
      <c r="BD430" s="163"/>
      <c r="BE430" s="170"/>
      <c r="BF430" s="163"/>
      <c r="BG430" s="163"/>
      <c r="BH430" s="163"/>
      <c r="BI430" s="163" t="s">
        <v>3</v>
      </c>
      <c r="BJ430" s="171"/>
      <c r="BK430" s="163"/>
      <c r="BL430" s="163"/>
      <c r="BM430" s="163"/>
      <c r="BN430" s="163" t="s">
        <v>3</v>
      </c>
      <c r="BO430" s="172"/>
      <c r="BP430" s="163"/>
      <c r="BQ430" s="163" t="s">
        <v>1</v>
      </c>
      <c r="BR430" s="163"/>
      <c r="BS430" s="163"/>
      <c r="BT430" s="173"/>
      <c r="BU430" s="163"/>
      <c r="BV430" s="163" t="s">
        <v>1</v>
      </c>
      <c r="BW430" s="163"/>
      <c r="BX430" s="163"/>
      <c r="BZ430" s="163" t="s">
        <v>0</v>
      </c>
      <c r="CA430" s="163"/>
      <c r="CB430" s="163"/>
      <c r="CC430" s="163"/>
    </row>
    <row r="431" spans="1:82" s="91" customFormat="1" x14ac:dyDescent="0.2">
      <c r="A431" s="76">
        <f t="shared" si="22"/>
        <v>377</v>
      </c>
      <c r="B431" s="188" t="s">
        <v>46</v>
      </c>
      <c r="C431" s="189" t="s">
        <v>54</v>
      </c>
      <c r="D431" s="213" t="s">
        <v>28</v>
      </c>
      <c r="E431" s="219"/>
      <c r="F431" s="220"/>
      <c r="G431" s="216" t="s">
        <v>455</v>
      </c>
      <c r="H431" s="216" t="s">
        <v>0</v>
      </c>
      <c r="I431" s="216"/>
      <c r="J431" s="216"/>
      <c r="K431" s="216"/>
      <c r="L431" s="216"/>
      <c r="M431" s="216" t="s">
        <v>0</v>
      </c>
      <c r="N431" s="216"/>
      <c r="O431" s="216"/>
      <c r="P431" s="216"/>
      <c r="Q431" s="216"/>
      <c r="R431" s="216"/>
      <c r="S431" s="216" t="s">
        <v>1</v>
      </c>
      <c r="T431" s="216"/>
      <c r="U431" s="216"/>
      <c r="V431" s="216"/>
      <c r="W431" s="216"/>
      <c r="X431" s="216" t="s">
        <v>1</v>
      </c>
      <c r="Y431" s="216"/>
      <c r="Z431" s="216"/>
      <c r="AA431" s="216"/>
      <c r="AB431" s="216"/>
      <c r="AC431" s="216" t="s">
        <v>1</v>
      </c>
      <c r="AD431" s="216"/>
      <c r="AE431" s="216"/>
      <c r="AF431" s="216"/>
      <c r="AG431" s="217"/>
      <c r="AH431" s="217" t="s">
        <v>1</v>
      </c>
      <c r="AI431" s="217"/>
      <c r="AJ431" s="217"/>
      <c r="AK431" s="216"/>
      <c r="AL431" s="217"/>
      <c r="AM431" s="217" t="s">
        <v>1</v>
      </c>
      <c r="AN431" s="217"/>
      <c r="AO431" s="217"/>
      <c r="AP431" s="217"/>
      <c r="AQ431" s="217"/>
      <c r="AR431" s="217" t="s">
        <v>1</v>
      </c>
      <c r="AS431" s="217"/>
      <c r="AT431" s="217"/>
      <c r="AU431" s="217"/>
      <c r="AV431" s="218"/>
      <c r="AW431" s="218" t="s">
        <v>1</v>
      </c>
      <c r="AX431" s="218"/>
      <c r="AY431" s="218"/>
      <c r="AZ431" s="218"/>
      <c r="BA431" s="163"/>
      <c r="BB431" s="163"/>
      <c r="BC431" s="163"/>
      <c r="BD431" s="163" t="s">
        <v>3</v>
      </c>
      <c r="BE431" s="170"/>
      <c r="BF431" s="163"/>
      <c r="BG431" s="163"/>
      <c r="BH431" s="163"/>
      <c r="BI431" s="163" t="s">
        <v>3</v>
      </c>
      <c r="BJ431" s="171"/>
      <c r="BK431" s="163"/>
      <c r="BL431" s="163" t="s">
        <v>1</v>
      </c>
      <c r="BM431" s="163"/>
      <c r="BN431" s="163"/>
      <c r="BO431" s="172"/>
      <c r="BP431" s="163"/>
      <c r="BQ431" s="163" t="s">
        <v>1</v>
      </c>
      <c r="BR431" s="163"/>
      <c r="BS431" s="163"/>
      <c r="BT431" s="173"/>
      <c r="BU431" s="163"/>
      <c r="BV431" s="163" t="s">
        <v>1</v>
      </c>
      <c r="BW431" s="163"/>
      <c r="BX431" s="163"/>
      <c r="BZ431" s="163"/>
      <c r="CA431" s="163"/>
      <c r="CB431" s="163"/>
      <c r="CC431" s="163"/>
    </row>
    <row r="432" spans="1:82" s="91" customFormat="1" x14ac:dyDescent="0.2">
      <c r="A432" s="76">
        <f t="shared" si="22"/>
        <v>378</v>
      </c>
      <c r="B432" s="188" t="s">
        <v>46</v>
      </c>
      <c r="C432" s="189" t="s">
        <v>54</v>
      </c>
      <c r="D432" s="213" t="s">
        <v>30</v>
      </c>
      <c r="E432" s="219"/>
      <c r="F432" s="220"/>
      <c r="G432" s="216" t="s">
        <v>456</v>
      </c>
      <c r="H432" s="216" t="s">
        <v>0</v>
      </c>
      <c r="I432" s="216"/>
      <c r="J432" s="216"/>
      <c r="K432" s="216"/>
      <c r="L432" s="216"/>
      <c r="M432" s="216" t="s">
        <v>0</v>
      </c>
      <c r="N432" s="216"/>
      <c r="O432" s="216"/>
      <c r="P432" s="216"/>
      <c r="Q432" s="216"/>
      <c r="R432" s="216" t="s">
        <v>0</v>
      </c>
      <c r="S432" s="216"/>
      <c r="T432" s="216"/>
      <c r="U432" s="216"/>
      <c r="V432" s="216"/>
      <c r="W432" s="216" t="s">
        <v>0</v>
      </c>
      <c r="X432" s="216"/>
      <c r="Y432" s="216"/>
      <c r="Z432" s="216"/>
      <c r="AA432" s="216"/>
      <c r="AB432" s="216" t="s">
        <v>0</v>
      </c>
      <c r="AC432" s="216"/>
      <c r="AD432" s="216"/>
      <c r="AE432" s="216"/>
      <c r="AF432" s="216"/>
      <c r="AG432" s="217" t="s">
        <v>0</v>
      </c>
      <c r="AH432" s="217"/>
      <c r="AI432" s="217"/>
      <c r="AJ432" s="217"/>
      <c r="AK432" s="216"/>
      <c r="AL432" s="217" t="s">
        <v>0</v>
      </c>
      <c r="AM432" s="217"/>
      <c r="AN432" s="217"/>
      <c r="AO432" s="217"/>
      <c r="AP432" s="217"/>
      <c r="AQ432" s="217" t="s">
        <v>0</v>
      </c>
      <c r="AR432" s="217"/>
      <c r="AS432" s="217"/>
      <c r="AT432" s="217"/>
      <c r="AU432" s="217"/>
      <c r="AV432" s="218"/>
      <c r="AW432" s="218" t="s">
        <v>1</v>
      </c>
      <c r="AX432" s="218"/>
      <c r="AY432" s="218"/>
      <c r="AZ432" s="218"/>
      <c r="BA432" s="163"/>
      <c r="BB432" s="163" t="s">
        <v>1</v>
      </c>
      <c r="BC432" s="163"/>
      <c r="BD432" s="163"/>
      <c r="BE432" s="170"/>
      <c r="BF432" s="163"/>
      <c r="BG432" s="163" t="s">
        <v>1</v>
      </c>
      <c r="BH432" s="163"/>
      <c r="BI432" s="163"/>
      <c r="BJ432" s="171"/>
      <c r="BK432" s="163"/>
      <c r="BL432" s="163" t="s">
        <v>1</v>
      </c>
      <c r="BM432" s="163"/>
      <c r="BN432" s="163"/>
      <c r="BO432" s="172"/>
      <c r="BP432" s="163"/>
      <c r="BQ432" s="163"/>
      <c r="BR432" s="163"/>
      <c r="BS432" s="163" t="s">
        <v>3</v>
      </c>
      <c r="BT432" s="173"/>
      <c r="BU432" s="163"/>
      <c r="BV432" s="163" t="s">
        <v>1</v>
      </c>
      <c r="BW432" s="163"/>
      <c r="BX432" s="163"/>
      <c r="BZ432" s="163"/>
      <c r="CA432" s="163"/>
      <c r="CB432" s="163"/>
      <c r="CC432" s="163"/>
    </row>
    <row r="433" spans="1:82" s="91" customFormat="1" x14ac:dyDescent="0.2">
      <c r="A433" s="76">
        <f t="shared" si="22"/>
        <v>379</v>
      </c>
      <c r="B433" s="188" t="s">
        <v>46</v>
      </c>
      <c r="C433" s="189" t="s">
        <v>54</v>
      </c>
      <c r="D433" s="213">
        <v>12</v>
      </c>
      <c r="E433" s="219"/>
      <c r="F433" s="220"/>
      <c r="G433" s="193" t="s">
        <v>457</v>
      </c>
      <c r="H433" s="193" t="s">
        <v>0</v>
      </c>
      <c r="I433" s="193"/>
      <c r="J433" s="193"/>
      <c r="K433" s="193"/>
      <c r="L433" s="193"/>
      <c r="M433" s="193" t="s">
        <v>0</v>
      </c>
      <c r="N433" s="193"/>
      <c r="O433" s="193"/>
      <c r="P433" s="193"/>
      <c r="Q433" s="193"/>
      <c r="R433" s="193" t="s">
        <v>0</v>
      </c>
      <c r="S433" s="193"/>
      <c r="T433" s="193"/>
      <c r="U433" s="193"/>
      <c r="V433" s="193"/>
      <c r="W433" s="193"/>
      <c r="X433" s="193" t="s">
        <v>1</v>
      </c>
      <c r="Y433" s="193"/>
      <c r="Z433" s="193"/>
      <c r="AA433" s="193"/>
      <c r="AB433" s="193"/>
      <c r="AC433" s="193" t="s">
        <v>1</v>
      </c>
      <c r="AD433" s="193"/>
      <c r="AE433" s="193"/>
      <c r="AF433" s="193"/>
      <c r="AG433" s="194"/>
      <c r="AH433" s="194" t="s">
        <v>1</v>
      </c>
      <c r="AI433" s="194"/>
      <c r="AJ433" s="194"/>
      <c r="AK433" s="193"/>
      <c r="AL433" s="194"/>
      <c r="AM433" s="194" t="s">
        <v>1</v>
      </c>
      <c r="AN433" s="194"/>
      <c r="AO433" s="194"/>
      <c r="AP433" s="194"/>
      <c r="AQ433" s="194" t="s">
        <v>0</v>
      </c>
      <c r="AR433" s="194"/>
      <c r="AS433" s="194"/>
      <c r="AT433" s="194"/>
      <c r="AU433" s="194"/>
      <c r="AV433" s="162" t="s">
        <v>0</v>
      </c>
      <c r="AW433" s="162"/>
      <c r="AX433" s="162"/>
      <c r="AY433" s="162"/>
      <c r="AZ433" s="162"/>
      <c r="BA433" s="163"/>
      <c r="BB433" s="163" t="s">
        <v>1</v>
      </c>
      <c r="BC433" s="163"/>
      <c r="BD433" s="163"/>
      <c r="BE433" s="170"/>
      <c r="BF433" s="163"/>
      <c r="BG433" s="163"/>
      <c r="BH433" s="163"/>
      <c r="BI433" s="163" t="s">
        <v>3</v>
      </c>
      <c r="BJ433" s="171"/>
      <c r="BK433" s="163"/>
      <c r="BL433" s="163"/>
      <c r="BM433" s="163"/>
      <c r="BN433" s="163"/>
      <c r="BO433" s="172"/>
      <c r="BP433" s="163"/>
      <c r="BQ433" s="163"/>
      <c r="BR433" s="163"/>
      <c r="BS433" s="163"/>
      <c r="BT433" s="173"/>
      <c r="BU433" s="163"/>
      <c r="BV433" s="163"/>
      <c r="BW433" s="163"/>
      <c r="BX433" s="163"/>
      <c r="BZ433" s="163"/>
      <c r="CA433" s="163"/>
      <c r="CB433" s="163"/>
      <c r="CC433" s="163"/>
    </row>
    <row r="434" spans="1:82" s="91" customFormat="1" x14ac:dyDescent="0.2">
      <c r="A434" s="76">
        <f t="shared" si="22"/>
        <v>380</v>
      </c>
      <c r="B434" s="188"/>
      <c r="C434" s="189"/>
      <c r="D434" s="213">
        <v>13</v>
      </c>
      <c r="E434" s="219"/>
      <c r="F434" s="220"/>
      <c r="G434" s="193" t="s">
        <v>676</v>
      </c>
      <c r="H434" s="193" t="s">
        <v>0</v>
      </c>
      <c r="I434" s="193"/>
      <c r="J434" s="193"/>
      <c r="K434" s="193"/>
      <c r="L434" s="193"/>
      <c r="M434" s="193" t="s">
        <v>0</v>
      </c>
      <c r="N434" s="193"/>
      <c r="O434" s="193"/>
      <c r="P434" s="193"/>
      <c r="Q434" s="193"/>
      <c r="R434" s="193" t="s">
        <v>0</v>
      </c>
      <c r="S434" s="193"/>
      <c r="T434" s="193"/>
      <c r="U434" s="193"/>
      <c r="V434" s="193"/>
      <c r="W434" s="193"/>
      <c r="X434" s="193" t="s">
        <v>1</v>
      </c>
      <c r="Y434" s="193"/>
      <c r="Z434" s="193"/>
      <c r="AA434" s="193"/>
      <c r="AB434" s="193"/>
      <c r="AC434" s="193"/>
      <c r="AD434" s="193"/>
      <c r="AE434" s="193" t="s">
        <v>3</v>
      </c>
      <c r="AF434" s="193"/>
      <c r="AG434" s="194"/>
      <c r="AH434" s="194"/>
      <c r="AI434" s="194"/>
      <c r="AJ434" s="194" t="s">
        <v>3</v>
      </c>
      <c r="AK434" s="193"/>
      <c r="AL434" s="194"/>
      <c r="AM434" s="194"/>
      <c r="AN434" s="194"/>
      <c r="AO434" s="194"/>
      <c r="AP434" s="194"/>
      <c r="AQ434" s="194"/>
      <c r="AR434" s="194"/>
      <c r="AS434" s="194"/>
      <c r="AT434" s="194"/>
      <c r="AU434" s="194"/>
      <c r="AV434" s="162"/>
      <c r="AW434" s="162"/>
      <c r="AX434" s="162"/>
      <c r="AY434" s="162"/>
      <c r="AZ434" s="186"/>
      <c r="BA434" s="163"/>
      <c r="BB434" s="163"/>
      <c r="BC434" s="163"/>
      <c r="BD434" s="163"/>
      <c r="BE434" s="170"/>
      <c r="BF434" s="163"/>
      <c r="BG434" s="163"/>
      <c r="BH434" s="163"/>
      <c r="BI434" s="163"/>
      <c r="BJ434" s="171"/>
      <c r="BK434" s="163"/>
      <c r="BL434" s="163"/>
      <c r="BM434" s="163"/>
      <c r="BN434" s="163"/>
      <c r="BO434" s="172"/>
      <c r="BP434" s="163"/>
      <c r="BQ434" s="163"/>
      <c r="BR434" s="163"/>
      <c r="BS434" s="163"/>
      <c r="BT434" s="173"/>
      <c r="BU434" s="163"/>
      <c r="BV434" s="163"/>
      <c r="BW434" s="163"/>
      <c r="BX434" s="163"/>
      <c r="BZ434" s="163"/>
      <c r="CA434" s="163"/>
      <c r="CB434" s="163"/>
      <c r="CC434" s="163"/>
    </row>
    <row r="435" spans="1:82" s="91" customFormat="1" x14ac:dyDescent="0.2">
      <c r="A435" s="76">
        <f t="shared" si="22"/>
        <v>381</v>
      </c>
      <c r="B435" s="188"/>
      <c r="C435" s="189"/>
      <c r="D435" s="213">
        <v>14</v>
      </c>
      <c r="E435" s="219"/>
      <c r="F435" s="220"/>
      <c r="G435" s="193" t="s">
        <v>677</v>
      </c>
      <c r="H435" s="193" t="s">
        <v>0</v>
      </c>
      <c r="I435" s="193"/>
      <c r="J435" s="193"/>
      <c r="K435" s="193"/>
      <c r="L435" s="193"/>
      <c r="M435" s="193"/>
      <c r="N435" s="193" t="s">
        <v>1</v>
      </c>
      <c r="O435" s="193"/>
      <c r="P435" s="193"/>
      <c r="Q435" s="193"/>
      <c r="R435" s="193" t="s">
        <v>0</v>
      </c>
      <c r="S435" s="193"/>
      <c r="T435" s="193"/>
      <c r="U435" s="193"/>
      <c r="V435" s="193"/>
      <c r="W435" s="193"/>
      <c r="X435" s="193" t="s">
        <v>1</v>
      </c>
      <c r="Y435" s="193"/>
      <c r="Z435" s="193"/>
      <c r="AA435" s="193"/>
      <c r="AB435" s="193"/>
      <c r="AC435" s="193"/>
      <c r="AD435" s="193"/>
      <c r="AE435" s="193" t="s">
        <v>3</v>
      </c>
      <c r="AF435" s="193"/>
      <c r="AG435" s="194"/>
      <c r="AH435" s="194"/>
      <c r="AI435" s="194"/>
      <c r="AJ435" s="194" t="s">
        <v>3</v>
      </c>
      <c r="AK435" s="193"/>
      <c r="AL435" s="194"/>
      <c r="AM435" s="194"/>
      <c r="AN435" s="194"/>
      <c r="AO435" s="194"/>
      <c r="AP435" s="194"/>
      <c r="AQ435" s="194"/>
      <c r="AR435" s="194"/>
      <c r="AS435" s="194"/>
      <c r="AT435" s="194"/>
      <c r="AU435" s="194"/>
      <c r="AV435" s="162"/>
      <c r="AW435" s="162"/>
      <c r="AX435" s="162"/>
      <c r="AY435" s="162"/>
      <c r="AZ435" s="186"/>
      <c r="BA435" s="163"/>
      <c r="BB435" s="163"/>
      <c r="BC435" s="163"/>
      <c r="BD435" s="163"/>
      <c r="BE435" s="170"/>
      <c r="BF435" s="163"/>
      <c r="BG435" s="163"/>
      <c r="BH435" s="163"/>
      <c r="BI435" s="163"/>
      <c r="BJ435" s="171"/>
      <c r="BK435" s="163"/>
      <c r="BL435" s="163"/>
      <c r="BM435" s="163"/>
      <c r="BN435" s="163"/>
      <c r="BO435" s="172"/>
      <c r="BP435" s="163"/>
      <c r="BQ435" s="163"/>
      <c r="BR435" s="163"/>
      <c r="BS435" s="163"/>
      <c r="BT435" s="173"/>
      <c r="BU435" s="163"/>
      <c r="BV435" s="163"/>
      <c r="BW435" s="163"/>
      <c r="BX435" s="163"/>
      <c r="BZ435" s="163"/>
      <c r="CA435" s="163"/>
      <c r="CB435" s="163"/>
      <c r="CC435" s="163"/>
    </row>
    <row r="436" spans="1:82" s="59" customFormat="1" x14ac:dyDescent="0.25">
      <c r="B436" s="195"/>
      <c r="C436" s="205"/>
      <c r="D436" s="197"/>
      <c r="E436" s="198"/>
      <c r="F436" s="199"/>
      <c r="G436" s="200"/>
      <c r="H436" s="200"/>
      <c r="I436" s="200"/>
      <c r="J436" s="200"/>
      <c r="K436" s="200"/>
      <c r="L436" s="200"/>
      <c r="M436" s="200"/>
      <c r="N436" s="200"/>
      <c r="O436" s="200"/>
      <c r="P436" s="200"/>
      <c r="Q436" s="200"/>
      <c r="R436" s="200"/>
      <c r="S436" s="200"/>
      <c r="T436" s="200"/>
      <c r="U436" s="200"/>
      <c r="V436" s="200"/>
      <c r="W436" s="200"/>
      <c r="X436" s="200"/>
      <c r="Y436" s="200"/>
      <c r="Z436" s="200"/>
      <c r="AA436" s="200"/>
      <c r="AB436" s="200"/>
      <c r="AC436" s="200"/>
      <c r="AD436" s="200"/>
      <c r="AE436" s="200"/>
      <c r="AF436" s="200"/>
      <c r="AG436" s="197"/>
      <c r="AH436" s="197"/>
      <c r="AI436" s="197"/>
      <c r="AJ436" s="197"/>
      <c r="AK436" s="200"/>
      <c r="AL436" s="197"/>
      <c r="AM436" s="197"/>
      <c r="AN436" s="197"/>
      <c r="AO436" s="197"/>
      <c r="AP436" s="197"/>
      <c r="AQ436" s="197"/>
      <c r="AR436" s="197"/>
      <c r="AS436" s="197"/>
      <c r="AT436" s="197"/>
      <c r="AU436" s="197"/>
      <c r="AV436" s="73"/>
      <c r="AW436" s="73"/>
      <c r="AX436" s="73"/>
      <c r="AY436" s="73"/>
      <c r="AZ436" s="164"/>
      <c r="BA436" s="73"/>
      <c r="BB436" s="73"/>
      <c r="BC436" s="73"/>
      <c r="BD436" s="73"/>
      <c r="BE436" s="164"/>
      <c r="BF436" s="73"/>
      <c r="BG436" s="73"/>
      <c r="BH436" s="73"/>
      <c r="BI436" s="73"/>
      <c r="BJ436" s="165"/>
      <c r="BK436" s="75"/>
      <c r="BL436" s="75"/>
      <c r="BM436" s="75"/>
      <c r="BN436" s="75"/>
      <c r="BO436" s="166"/>
      <c r="BP436" s="75"/>
      <c r="BQ436" s="75"/>
      <c r="BR436" s="75"/>
      <c r="BS436" s="75"/>
      <c r="BT436" s="167"/>
      <c r="BU436" s="75"/>
      <c r="BV436" s="75"/>
      <c r="BW436" s="75"/>
      <c r="BX436" s="75"/>
      <c r="BZ436" s="75"/>
      <c r="CA436" s="75"/>
      <c r="CB436" s="75"/>
      <c r="CC436" s="75"/>
    </row>
    <row r="437" spans="1:82" s="59" customFormat="1" x14ac:dyDescent="0.25">
      <c r="B437" s="195" t="s">
        <v>48</v>
      </c>
      <c r="C437" s="196" t="s">
        <v>56</v>
      </c>
      <c r="D437" s="197"/>
      <c r="E437" s="198"/>
      <c r="F437" s="199" t="s">
        <v>459</v>
      </c>
      <c r="G437" s="200"/>
      <c r="H437" s="201">
        <f>COUNTIF(H438:H462,"WTP")</f>
        <v>21</v>
      </c>
      <c r="I437" s="201">
        <f>COUNTIF(I438:I462,"WDP")</f>
        <v>3</v>
      </c>
      <c r="J437" s="201">
        <f>COUNTIF(J438:J462,"TW")</f>
        <v>0</v>
      </c>
      <c r="K437" s="201">
        <f>COUNTIF(K438:K462,"TMP")</f>
        <v>0</v>
      </c>
      <c r="L437" s="197">
        <f>SUM(H437:K437)</f>
        <v>24</v>
      </c>
      <c r="M437" s="201">
        <f>COUNTIF(M438:M462,"WTP")</f>
        <v>21</v>
      </c>
      <c r="N437" s="201">
        <f>COUNTIF(N438:N462,"WDP")</f>
        <v>4</v>
      </c>
      <c r="O437" s="201">
        <f>COUNTIF(O438:O462,"TW")</f>
        <v>0</v>
      </c>
      <c r="P437" s="201">
        <f>COUNTIF(P438:P462,"TMP")</f>
        <v>0</v>
      </c>
      <c r="Q437" s="197">
        <f>SUM(M437:P437)</f>
        <v>25</v>
      </c>
      <c r="R437" s="201">
        <f>COUNTIF(R438:R462,"WTP")</f>
        <v>21</v>
      </c>
      <c r="S437" s="201">
        <f>COUNTIF(S438:S462,"WDP")</f>
        <v>4</v>
      </c>
      <c r="T437" s="201">
        <f>COUNTIF(T438:T462,"TW")</f>
        <v>0</v>
      </c>
      <c r="U437" s="201">
        <f>COUNTIF(U438:U462,"TMP")</f>
        <v>0</v>
      </c>
      <c r="V437" s="197">
        <f>SUM(R437:U437)</f>
        <v>25</v>
      </c>
      <c r="W437" s="201">
        <f>COUNTIF(W438:W462,"WTP")</f>
        <v>22</v>
      </c>
      <c r="X437" s="201">
        <f>COUNTIF(X438:X462,"WDP")</f>
        <v>3</v>
      </c>
      <c r="Y437" s="201">
        <f>COUNTIF(Y438:Y462,"TW")</f>
        <v>0</v>
      </c>
      <c r="Z437" s="201">
        <f>COUNTIF(Z438:Z462,"TMP")</f>
        <v>0</v>
      </c>
      <c r="AA437" s="197">
        <f>SUM(W437:Z437)</f>
        <v>25</v>
      </c>
      <c r="AB437" s="201">
        <f>COUNTIF(AB438:AB462,"WTP")</f>
        <v>17</v>
      </c>
      <c r="AC437" s="201">
        <f>COUNTIF(AC438:AC462,"WDP")</f>
        <v>5</v>
      </c>
      <c r="AD437" s="201">
        <f>COUNTIF(AD438:AD462,"TW")</f>
        <v>2</v>
      </c>
      <c r="AE437" s="201">
        <f>COUNTIF(AE438:AE462,"TMP")</f>
        <v>1</v>
      </c>
      <c r="AF437" s="197">
        <f>SUM(AB437:AE437)</f>
        <v>25</v>
      </c>
      <c r="AG437" s="201">
        <f>COUNTIF(AG438:AG462,"WTP")</f>
        <v>10</v>
      </c>
      <c r="AH437" s="201">
        <f>COUNTIF(AH438:AH462,"WDP")</f>
        <v>13</v>
      </c>
      <c r="AI437" s="201">
        <f>COUNTIF(AI438:AI462,"TW")</f>
        <v>0</v>
      </c>
      <c r="AJ437" s="201">
        <f>COUNTIF(AJ438:AJ462,"TMP")</f>
        <v>2</v>
      </c>
      <c r="AK437" s="197">
        <f>SUM(AG437:AJ437)</f>
        <v>25</v>
      </c>
      <c r="AL437" s="201">
        <f>COUNTIF(AL438:AL462,"WTP")</f>
        <v>8</v>
      </c>
      <c r="AM437" s="201">
        <f>COUNTIF(AM438:AM462,"WDP")</f>
        <v>13</v>
      </c>
      <c r="AN437" s="201">
        <f>COUNTIF(AN438:AN462,"TW")</f>
        <v>0</v>
      </c>
      <c r="AO437" s="201">
        <f>COUNTIF(AO438:AO462,"TMP")</f>
        <v>4</v>
      </c>
      <c r="AP437" s="197">
        <f>SUM(AL437:AO437)</f>
        <v>25</v>
      </c>
      <c r="AQ437" s="201">
        <f>COUNTIF(AQ438:AQ462,"WTP")</f>
        <v>7</v>
      </c>
      <c r="AR437" s="201">
        <f>COUNTIF(AR438:AR462,"WDP")</f>
        <v>12</v>
      </c>
      <c r="AS437" s="201">
        <f>COUNTIF(AS438:AS462,"TW")</f>
        <v>0</v>
      </c>
      <c r="AT437" s="201">
        <f>COUNTIF(AT438:AT462,"TMP")</f>
        <v>6</v>
      </c>
      <c r="AU437" s="202">
        <f>SUM(AQ437:AT437)</f>
        <v>25</v>
      </c>
      <c r="AV437" s="73">
        <f>COUNTIF(AV438:AV462,"WTP")</f>
        <v>3</v>
      </c>
      <c r="AW437" s="73">
        <f>COUNTIF(AW438:AW462,"WDP")</f>
        <v>16</v>
      </c>
      <c r="AX437" s="73">
        <f>COUNTIF(AX438:AX462,"TW")</f>
        <v>0</v>
      </c>
      <c r="AY437" s="73">
        <f>COUNTIF(AY438:AY462,"TMP")</f>
        <v>6</v>
      </c>
      <c r="AZ437" s="74">
        <f>SUM(AV437:AY437)</f>
        <v>25</v>
      </c>
      <c r="BA437" s="73">
        <f>COUNTIF(BA438:BA462,"WTP")</f>
        <v>2</v>
      </c>
      <c r="BB437" s="73">
        <f>COUNTIF(BB438:BB462,"WDP")</f>
        <v>18</v>
      </c>
      <c r="BC437" s="73">
        <f>COUNTIF(BC438:BC462,"TW")</f>
        <v>0</v>
      </c>
      <c r="BD437" s="73">
        <f>COUNTIF(BD438:BD462,"TMP")</f>
        <v>5</v>
      </c>
      <c r="BE437" s="74">
        <f>SUM(BA437:BD437)</f>
        <v>25</v>
      </c>
      <c r="BF437" s="73">
        <f>COUNTIF(BF438:BF462,"WTP")</f>
        <v>0</v>
      </c>
      <c r="BG437" s="73">
        <f>COUNTIF(BG438:BG462,"WDP")</f>
        <v>23</v>
      </c>
      <c r="BH437" s="73">
        <f>COUNTIF(BH438:BH462,"TW")</f>
        <v>0</v>
      </c>
      <c r="BI437" s="73">
        <f>COUNTIF(BI438:BI462,"TMP")</f>
        <v>2</v>
      </c>
      <c r="BJ437" s="152">
        <f>SUM(BF437:BI437)</f>
        <v>25</v>
      </c>
      <c r="BK437" s="75">
        <f>COUNTIF(BK438:BK462,"WTP")</f>
        <v>0</v>
      </c>
      <c r="BL437" s="75">
        <f>COUNTIF(BL438:BL462,"WDP")</f>
        <v>20</v>
      </c>
      <c r="BM437" s="75">
        <f>COUNTIF(BM438:BM462,"TW")</f>
        <v>0</v>
      </c>
      <c r="BN437" s="75">
        <f>COUNTIF(BN438:BN462,"TMP")</f>
        <v>4</v>
      </c>
      <c r="BO437" s="153">
        <f>SUM(BK437:BN437)</f>
        <v>24</v>
      </c>
      <c r="BP437" s="75">
        <f>COUNTIF(BP438:BP462,"WTP")</f>
        <v>0</v>
      </c>
      <c r="BQ437" s="75">
        <f>COUNTIF(BQ438:BQ462,"WDP")</f>
        <v>20</v>
      </c>
      <c r="BR437" s="75">
        <f>COUNTIF(BR438:BR462,"TW")</f>
        <v>0</v>
      </c>
      <c r="BS437" s="75">
        <f>COUNTIF(BS438:BS462,"TMP")</f>
        <v>4</v>
      </c>
      <c r="BT437" s="154">
        <f>SUM(BP437:BS437)</f>
        <v>24</v>
      </c>
      <c r="BU437" s="75">
        <f>COUNTIF(BU438:BU462,"WTP")</f>
        <v>0</v>
      </c>
      <c r="BV437" s="75">
        <f>COUNTIF(BV438:BV462,"WDP")</f>
        <v>21</v>
      </c>
      <c r="BW437" s="75">
        <f>COUNTIF(BW438:BW462,"TW")</f>
        <v>0</v>
      </c>
      <c r="BX437" s="75">
        <f>COUNTIF(BX438:BX462,"TMP")</f>
        <v>3</v>
      </c>
      <c r="BY437" s="155">
        <f>SUM(BU437:BX437)</f>
        <v>24</v>
      </c>
      <c r="BZ437" s="75">
        <f>COUNTIF(BZ438:BZ462,"WTP")</f>
        <v>3</v>
      </c>
      <c r="CA437" s="75">
        <f>COUNTIF(CA438:CA462,"WDP")</f>
        <v>16</v>
      </c>
      <c r="CB437" s="75">
        <f>COUNTIF(CB438:CB462,"TW")</f>
        <v>0</v>
      </c>
      <c r="CC437" s="75">
        <f>COUNTIF(CC438:CC462,"TMP")</f>
        <v>1</v>
      </c>
      <c r="CD437" s="155">
        <f>SUM(BZ437:CC437)</f>
        <v>20</v>
      </c>
    </row>
    <row r="438" spans="1:82" s="91" customFormat="1" x14ac:dyDescent="0.2">
      <c r="A438" s="76">
        <f>A435+1</f>
        <v>382</v>
      </c>
      <c r="B438" s="188" t="s">
        <v>48</v>
      </c>
      <c r="C438" s="189" t="s">
        <v>56</v>
      </c>
      <c r="D438" s="213" t="s">
        <v>8</v>
      </c>
      <c r="E438" s="214"/>
      <c r="F438" s="215"/>
      <c r="G438" s="216" t="s">
        <v>460</v>
      </c>
      <c r="H438" s="216"/>
      <c r="I438" s="216"/>
      <c r="J438" s="216"/>
      <c r="K438" s="216"/>
      <c r="L438" s="216"/>
      <c r="M438" s="216" t="s">
        <v>0</v>
      </c>
      <c r="N438" s="216"/>
      <c r="O438" s="216"/>
      <c r="P438" s="216"/>
      <c r="Q438" s="216"/>
      <c r="R438" s="216" t="s">
        <v>0</v>
      </c>
      <c r="S438" s="216"/>
      <c r="T438" s="216"/>
      <c r="U438" s="216"/>
      <c r="V438" s="216"/>
      <c r="W438" s="216" t="s">
        <v>0</v>
      </c>
      <c r="X438" s="216"/>
      <c r="Y438" s="216"/>
      <c r="Z438" s="216"/>
      <c r="AA438" s="216"/>
      <c r="AB438" s="216" t="s">
        <v>0</v>
      </c>
      <c r="AC438" s="216"/>
      <c r="AD438" s="216"/>
      <c r="AE438" s="216"/>
      <c r="AF438" s="216"/>
      <c r="AG438" s="217" t="s">
        <v>0</v>
      </c>
      <c r="AH438" s="217"/>
      <c r="AI438" s="217"/>
      <c r="AJ438" s="217"/>
      <c r="AK438" s="216"/>
      <c r="AL438" s="217" t="s">
        <v>0</v>
      </c>
      <c r="AM438" s="217"/>
      <c r="AN438" s="217"/>
      <c r="AO438" s="217"/>
      <c r="AP438" s="217"/>
      <c r="AQ438" s="217" t="s">
        <v>0</v>
      </c>
      <c r="AR438" s="217"/>
      <c r="AS438" s="217"/>
      <c r="AT438" s="217"/>
      <c r="AU438" s="217"/>
      <c r="AV438" s="218" t="s">
        <v>0</v>
      </c>
      <c r="AW438" s="218"/>
      <c r="AX438" s="218"/>
      <c r="AY438" s="218"/>
      <c r="AZ438" s="218"/>
      <c r="BA438" s="163" t="s">
        <v>0</v>
      </c>
      <c r="BB438" s="163"/>
      <c r="BC438" s="163"/>
      <c r="BD438" s="163"/>
      <c r="BE438" s="170"/>
      <c r="BF438" s="163"/>
      <c r="BG438" s="163" t="s">
        <v>1</v>
      </c>
      <c r="BH438" s="163"/>
      <c r="BI438" s="163"/>
      <c r="BJ438" s="171"/>
      <c r="BK438" s="163"/>
      <c r="BL438" s="163"/>
      <c r="BM438" s="163"/>
      <c r="BN438" s="163" t="s">
        <v>3</v>
      </c>
      <c r="BO438" s="172"/>
      <c r="BP438" s="163"/>
      <c r="BQ438" s="163"/>
      <c r="BR438" s="163"/>
      <c r="BS438" s="163" t="s">
        <v>3</v>
      </c>
      <c r="BT438" s="173"/>
      <c r="BU438" s="163"/>
      <c r="BV438" s="163" t="s">
        <v>1</v>
      </c>
      <c r="BW438" s="163"/>
      <c r="BX438" s="163"/>
      <c r="BZ438" s="163"/>
      <c r="CA438" s="163" t="s">
        <v>1</v>
      </c>
      <c r="CB438" s="163"/>
      <c r="CC438" s="163"/>
    </row>
    <row r="439" spans="1:82" s="91" customFormat="1" x14ac:dyDescent="0.2">
      <c r="A439" s="76">
        <f>A438+1</f>
        <v>383</v>
      </c>
      <c r="B439" s="188" t="s">
        <v>48</v>
      </c>
      <c r="C439" s="189" t="s">
        <v>56</v>
      </c>
      <c r="D439" s="213" t="s">
        <v>12</v>
      </c>
      <c r="E439" s="219"/>
      <c r="F439" s="220"/>
      <c r="G439" s="216" t="s">
        <v>461</v>
      </c>
      <c r="H439" s="216" t="s">
        <v>0</v>
      </c>
      <c r="I439" s="216"/>
      <c r="J439" s="216"/>
      <c r="K439" s="216"/>
      <c r="L439" s="216"/>
      <c r="M439" s="216" t="s">
        <v>0</v>
      </c>
      <c r="N439" s="216"/>
      <c r="O439" s="216"/>
      <c r="P439" s="216"/>
      <c r="Q439" s="216"/>
      <c r="R439" s="216" t="s">
        <v>0</v>
      </c>
      <c r="S439" s="216"/>
      <c r="T439" s="216"/>
      <c r="U439" s="216"/>
      <c r="V439" s="216"/>
      <c r="W439" s="216" t="s">
        <v>0</v>
      </c>
      <c r="X439" s="216"/>
      <c r="Y439" s="216"/>
      <c r="Z439" s="216"/>
      <c r="AA439" s="216"/>
      <c r="AB439" s="216" t="s">
        <v>0</v>
      </c>
      <c r="AC439" s="216"/>
      <c r="AD439" s="216"/>
      <c r="AE439" s="216"/>
      <c r="AF439" s="216"/>
      <c r="AG439" s="217"/>
      <c r="AH439" s="217" t="s">
        <v>1</v>
      </c>
      <c r="AI439" s="217"/>
      <c r="AJ439" s="217"/>
      <c r="AK439" s="216"/>
      <c r="AL439" s="217"/>
      <c r="AM439" s="217" t="s">
        <v>1</v>
      </c>
      <c r="AN439" s="217"/>
      <c r="AO439" s="217"/>
      <c r="AP439" s="217"/>
      <c r="AQ439" s="217"/>
      <c r="AR439" s="217" t="s">
        <v>1</v>
      </c>
      <c r="AS439" s="217"/>
      <c r="AT439" s="217"/>
      <c r="AU439" s="217"/>
      <c r="AV439" s="218"/>
      <c r="AW439" s="218" t="s">
        <v>1</v>
      </c>
      <c r="AX439" s="218"/>
      <c r="AY439" s="218"/>
      <c r="AZ439" s="218"/>
      <c r="BA439" s="163"/>
      <c r="BB439" s="163" t="s">
        <v>1</v>
      </c>
      <c r="BC439" s="163"/>
      <c r="BD439" s="163"/>
      <c r="BE439" s="170"/>
      <c r="BF439" s="163"/>
      <c r="BG439" s="163" t="s">
        <v>1</v>
      </c>
      <c r="BH439" s="163"/>
      <c r="BI439" s="163"/>
      <c r="BJ439" s="171"/>
      <c r="BK439" s="163"/>
      <c r="BL439" s="163" t="s">
        <v>1</v>
      </c>
      <c r="BM439" s="163"/>
      <c r="BN439" s="163"/>
      <c r="BO439" s="172"/>
      <c r="BP439" s="163"/>
      <c r="BQ439" s="163" t="s">
        <v>1</v>
      </c>
      <c r="BR439" s="163"/>
      <c r="BS439" s="163"/>
      <c r="BT439" s="173"/>
      <c r="BU439" s="163"/>
      <c r="BV439" s="163" t="s">
        <v>1</v>
      </c>
      <c r="BW439" s="163"/>
      <c r="BX439" s="163"/>
      <c r="BZ439" s="163"/>
      <c r="CA439" s="163" t="s">
        <v>1</v>
      </c>
      <c r="CB439" s="163"/>
      <c r="CC439" s="163"/>
    </row>
    <row r="440" spans="1:82" s="221" customFormat="1" x14ac:dyDescent="0.2">
      <c r="A440" s="222">
        <f t="shared" ref="A440:A462" si="23">A439+1</f>
        <v>384</v>
      </c>
      <c r="B440" s="188" t="s">
        <v>48</v>
      </c>
      <c r="C440" s="189" t="s">
        <v>56</v>
      </c>
      <c r="D440" s="213" t="s">
        <v>14</v>
      </c>
      <c r="E440" s="219"/>
      <c r="F440" s="220"/>
      <c r="G440" s="216" t="s">
        <v>462</v>
      </c>
      <c r="H440" s="216" t="s">
        <v>0</v>
      </c>
      <c r="I440" s="216"/>
      <c r="J440" s="216"/>
      <c r="K440" s="216"/>
      <c r="L440" s="216"/>
      <c r="M440" s="216" t="s">
        <v>0</v>
      </c>
      <c r="N440" s="216"/>
      <c r="O440" s="216"/>
      <c r="P440" s="216"/>
      <c r="Q440" s="216"/>
      <c r="R440" s="216" t="s">
        <v>0</v>
      </c>
      <c r="S440" s="216"/>
      <c r="T440" s="216"/>
      <c r="U440" s="216"/>
      <c r="V440" s="216"/>
      <c r="W440" s="216" t="s">
        <v>0</v>
      </c>
      <c r="X440" s="216"/>
      <c r="Y440" s="216"/>
      <c r="Z440" s="216"/>
      <c r="AA440" s="216"/>
      <c r="AB440" s="216"/>
      <c r="AC440" s="216"/>
      <c r="AD440" s="216" t="s">
        <v>2</v>
      </c>
      <c r="AE440" s="216"/>
      <c r="AF440" s="216"/>
      <c r="AG440" s="217" t="s">
        <v>0</v>
      </c>
      <c r="AH440" s="217"/>
      <c r="AI440" s="217"/>
      <c r="AJ440" s="217"/>
      <c r="AK440" s="216"/>
      <c r="AL440" s="217" t="s">
        <v>0</v>
      </c>
      <c r="AM440" s="217"/>
      <c r="AN440" s="217"/>
      <c r="AO440" s="217"/>
      <c r="AP440" s="217"/>
      <c r="AQ440" s="217"/>
      <c r="AR440" s="217" t="s">
        <v>1</v>
      </c>
      <c r="AS440" s="217"/>
      <c r="AT440" s="217"/>
      <c r="AU440" s="217"/>
      <c r="AV440" s="223"/>
      <c r="AW440" s="223" t="s">
        <v>1</v>
      </c>
      <c r="AX440" s="223"/>
      <c r="AY440" s="223"/>
      <c r="AZ440" s="223"/>
      <c r="BA440" s="224"/>
      <c r="BB440" s="224"/>
      <c r="BC440" s="224"/>
      <c r="BD440" s="224" t="s">
        <v>3</v>
      </c>
      <c r="BE440" s="225"/>
      <c r="BF440" s="224"/>
      <c r="BG440" s="224" t="s">
        <v>1</v>
      </c>
      <c r="BH440" s="224"/>
      <c r="BI440" s="224"/>
      <c r="BJ440" s="226"/>
      <c r="BK440" s="224"/>
      <c r="BL440" s="224" t="s">
        <v>1</v>
      </c>
      <c r="BM440" s="224"/>
      <c r="BN440" s="224"/>
      <c r="BO440" s="227"/>
      <c r="BP440" s="224"/>
      <c r="BQ440" s="224" t="s">
        <v>1</v>
      </c>
      <c r="BR440" s="224"/>
      <c r="BS440" s="224"/>
      <c r="BT440" s="228"/>
      <c r="BU440" s="224"/>
      <c r="BV440" s="224" t="s">
        <v>1</v>
      </c>
      <c r="BW440" s="224"/>
      <c r="BX440" s="224"/>
      <c r="BZ440" s="224"/>
      <c r="CA440" s="224"/>
      <c r="CB440" s="224"/>
      <c r="CC440" s="224"/>
    </row>
    <row r="441" spans="1:82" s="91" customFormat="1" x14ac:dyDescent="0.2">
      <c r="A441" s="76">
        <f t="shared" si="23"/>
        <v>385</v>
      </c>
      <c r="B441" s="188" t="s">
        <v>48</v>
      </c>
      <c r="C441" s="189" t="s">
        <v>56</v>
      </c>
      <c r="D441" s="213" t="s">
        <v>16</v>
      </c>
      <c r="E441" s="219"/>
      <c r="F441" s="220"/>
      <c r="G441" s="216" t="s">
        <v>463</v>
      </c>
      <c r="H441" s="216" t="s">
        <v>0</v>
      </c>
      <c r="I441" s="216"/>
      <c r="J441" s="216"/>
      <c r="K441" s="216"/>
      <c r="L441" s="216"/>
      <c r="M441" s="216" t="s">
        <v>0</v>
      </c>
      <c r="N441" s="216"/>
      <c r="O441" s="216"/>
      <c r="P441" s="216"/>
      <c r="Q441" s="216"/>
      <c r="R441" s="216" t="s">
        <v>0</v>
      </c>
      <c r="S441" s="216"/>
      <c r="T441" s="216"/>
      <c r="U441" s="216"/>
      <c r="V441" s="216"/>
      <c r="W441" s="216" t="s">
        <v>0</v>
      </c>
      <c r="X441" s="216"/>
      <c r="Y441" s="216"/>
      <c r="Z441" s="216"/>
      <c r="AA441" s="216"/>
      <c r="AB441" s="216" t="s">
        <v>0</v>
      </c>
      <c r="AC441" s="216"/>
      <c r="AD441" s="216"/>
      <c r="AE441" s="216"/>
      <c r="AF441" s="216"/>
      <c r="AG441" s="217"/>
      <c r="AH441" s="217" t="s">
        <v>1</v>
      </c>
      <c r="AI441" s="217"/>
      <c r="AJ441" s="217"/>
      <c r="AK441" s="216"/>
      <c r="AL441" s="217"/>
      <c r="AM441" s="217" t="s">
        <v>1</v>
      </c>
      <c r="AN441" s="217"/>
      <c r="AO441" s="217"/>
      <c r="AP441" s="217"/>
      <c r="AQ441" s="217"/>
      <c r="AR441" s="217" t="s">
        <v>1</v>
      </c>
      <c r="AS441" s="217"/>
      <c r="AT441" s="217"/>
      <c r="AU441" s="217"/>
      <c r="AV441" s="218"/>
      <c r="AW441" s="218" t="s">
        <v>1</v>
      </c>
      <c r="AX441" s="218"/>
      <c r="AY441" s="218"/>
      <c r="AZ441" s="218"/>
      <c r="BA441" s="163"/>
      <c r="BB441" s="163" t="s">
        <v>1</v>
      </c>
      <c r="BC441" s="163"/>
      <c r="BD441" s="163"/>
      <c r="BE441" s="170"/>
      <c r="BF441" s="163"/>
      <c r="BG441" s="163" t="s">
        <v>1</v>
      </c>
      <c r="BH441" s="163"/>
      <c r="BI441" s="163"/>
      <c r="BJ441" s="171"/>
      <c r="BK441" s="163"/>
      <c r="BL441" s="163" t="s">
        <v>1</v>
      </c>
      <c r="BM441" s="163"/>
      <c r="BN441" s="163"/>
      <c r="BO441" s="172"/>
      <c r="BP441" s="163"/>
      <c r="BQ441" s="163" t="s">
        <v>1</v>
      </c>
      <c r="BR441" s="163"/>
      <c r="BS441" s="163"/>
      <c r="BT441" s="173"/>
      <c r="BU441" s="163"/>
      <c r="BV441" s="163" t="s">
        <v>1</v>
      </c>
      <c r="BW441" s="163"/>
      <c r="BX441" s="163"/>
      <c r="BZ441" s="163"/>
      <c r="CA441" s="163" t="s">
        <v>1</v>
      </c>
      <c r="CB441" s="163"/>
      <c r="CC441" s="163"/>
    </row>
    <row r="442" spans="1:82" s="91" customFormat="1" x14ac:dyDescent="0.2">
      <c r="A442" s="76">
        <f t="shared" si="23"/>
        <v>386</v>
      </c>
      <c r="B442" s="188" t="s">
        <v>48</v>
      </c>
      <c r="C442" s="189" t="s">
        <v>56</v>
      </c>
      <c r="D442" s="213" t="s">
        <v>18</v>
      </c>
      <c r="E442" s="219"/>
      <c r="F442" s="220"/>
      <c r="G442" s="216" t="s">
        <v>464</v>
      </c>
      <c r="H442" s="216" t="s">
        <v>0</v>
      </c>
      <c r="I442" s="216"/>
      <c r="J442" s="216"/>
      <c r="K442" s="216"/>
      <c r="L442" s="216"/>
      <c r="M442" s="216" t="s">
        <v>0</v>
      </c>
      <c r="N442" s="216"/>
      <c r="O442" s="216"/>
      <c r="P442" s="216"/>
      <c r="Q442" s="216"/>
      <c r="R442" s="216" t="s">
        <v>0</v>
      </c>
      <c r="S442" s="216"/>
      <c r="T442" s="216"/>
      <c r="U442" s="216"/>
      <c r="V442" s="216"/>
      <c r="W442" s="216" t="s">
        <v>0</v>
      </c>
      <c r="X442" s="216"/>
      <c r="Y442" s="216"/>
      <c r="Z442" s="216"/>
      <c r="AA442" s="216"/>
      <c r="AB442" s="216" t="s">
        <v>0</v>
      </c>
      <c r="AC442" s="216"/>
      <c r="AD442" s="216"/>
      <c r="AE442" s="216"/>
      <c r="AF442" s="216"/>
      <c r="AG442" s="217" t="s">
        <v>0</v>
      </c>
      <c r="AH442" s="217"/>
      <c r="AI442" s="217"/>
      <c r="AJ442" s="217"/>
      <c r="AK442" s="216"/>
      <c r="AL442" s="217" t="s">
        <v>0</v>
      </c>
      <c r="AM442" s="217"/>
      <c r="AN442" s="217"/>
      <c r="AO442" s="217"/>
      <c r="AP442" s="217"/>
      <c r="AQ442" s="217" t="s">
        <v>0</v>
      </c>
      <c r="AR442" s="217"/>
      <c r="AS442" s="217"/>
      <c r="AT442" s="217"/>
      <c r="AU442" s="217"/>
      <c r="AV442" s="218"/>
      <c r="AW442" s="218" t="s">
        <v>1</v>
      </c>
      <c r="AX442" s="218"/>
      <c r="AY442" s="218"/>
      <c r="AZ442" s="218"/>
      <c r="BA442" s="163"/>
      <c r="BB442" s="163" t="s">
        <v>1</v>
      </c>
      <c r="BC442" s="163"/>
      <c r="BD442" s="163"/>
      <c r="BE442" s="170"/>
      <c r="BF442" s="163"/>
      <c r="BG442" s="163" t="s">
        <v>1</v>
      </c>
      <c r="BH442" s="163"/>
      <c r="BI442" s="163"/>
      <c r="BJ442" s="171"/>
      <c r="BK442" s="163"/>
      <c r="BL442" s="163" t="s">
        <v>1</v>
      </c>
      <c r="BM442" s="163"/>
      <c r="BN442" s="163"/>
      <c r="BO442" s="172"/>
      <c r="BP442" s="163"/>
      <c r="BQ442" s="163"/>
      <c r="BR442" s="163"/>
      <c r="BS442" s="163" t="s">
        <v>3</v>
      </c>
      <c r="BT442" s="173"/>
      <c r="BU442" s="163"/>
      <c r="BV442" s="163" t="s">
        <v>1</v>
      </c>
      <c r="BW442" s="163"/>
      <c r="BX442" s="163"/>
      <c r="BZ442" s="163"/>
      <c r="CA442" s="163" t="s">
        <v>1</v>
      </c>
      <c r="CB442" s="163"/>
      <c r="CC442" s="163"/>
    </row>
    <row r="443" spans="1:82" s="91" customFormat="1" x14ac:dyDescent="0.2">
      <c r="A443" s="76">
        <f t="shared" si="23"/>
        <v>387</v>
      </c>
      <c r="B443" s="188" t="s">
        <v>48</v>
      </c>
      <c r="C443" s="189" t="s">
        <v>56</v>
      </c>
      <c r="D443" s="213" t="s">
        <v>20</v>
      </c>
      <c r="E443" s="219"/>
      <c r="F443" s="220"/>
      <c r="G443" s="216" t="s">
        <v>465</v>
      </c>
      <c r="H443" s="216" t="s">
        <v>0</v>
      </c>
      <c r="I443" s="216"/>
      <c r="J443" s="216"/>
      <c r="K443" s="216"/>
      <c r="L443" s="216"/>
      <c r="M443" s="216" t="s">
        <v>0</v>
      </c>
      <c r="N443" s="216"/>
      <c r="O443" s="216"/>
      <c r="P443" s="216"/>
      <c r="Q443" s="216"/>
      <c r="R443" s="216"/>
      <c r="S443" s="216" t="s">
        <v>1</v>
      </c>
      <c r="T443" s="216"/>
      <c r="U443" s="216"/>
      <c r="V443" s="216"/>
      <c r="W443" s="216"/>
      <c r="X443" s="216" t="s">
        <v>1</v>
      </c>
      <c r="Y443" s="216"/>
      <c r="Z443" s="216"/>
      <c r="AA443" s="216"/>
      <c r="AB443" s="216"/>
      <c r="AC443" s="216"/>
      <c r="AD443" s="216"/>
      <c r="AE443" s="216" t="s">
        <v>3</v>
      </c>
      <c r="AF443" s="216"/>
      <c r="AG443" s="217"/>
      <c r="AH443" s="217" t="s">
        <v>1</v>
      </c>
      <c r="AI443" s="217"/>
      <c r="AJ443" s="217"/>
      <c r="AK443" s="216"/>
      <c r="AL443" s="217"/>
      <c r="AM443" s="217" t="s">
        <v>1</v>
      </c>
      <c r="AN443" s="217"/>
      <c r="AO443" s="217"/>
      <c r="AP443" s="217"/>
      <c r="AQ443" s="217"/>
      <c r="AR443" s="217" t="s">
        <v>1</v>
      </c>
      <c r="AS443" s="217"/>
      <c r="AT443" s="217"/>
      <c r="AU443" s="217"/>
      <c r="AV443" s="218"/>
      <c r="AW443" s="218" t="s">
        <v>1</v>
      </c>
      <c r="AX443" s="218"/>
      <c r="AY443" s="218"/>
      <c r="AZ443" s="218"/>
      <c r="BA443" s="163"/>
      <c r="BB443" s="163" t="s">
        <v>1</v>
      </c>
      <c r="BC443" s="163"/>
      <c r="BD443" s="163"/>
      <c r="BE443" s="170"/>
      <c r="BF443" s="163"/>
      <c r="BG443" s="163" t="s">
        <v>1</v>
      </c>
      <c r="BH443" s="163"/>
      <c r="BI443" s="163"/>
      <c r="BJ443" s="171"/>
      <c r="BK443" s="163"/>
      <c r="BL443" s="163" t="s">
        <v>1</v>
      </c>
      <c r="BM443" s="163"/>
      <c r="BN443" s="163"/>
      <c r="BO443" s="172"/>
      <c r="BP443" s="163"/>
      <c r="BQ443" s="163" t="s">
        <v>1</v>
      </c>
      <c r="BR443" s="163"/>
      <c r="BS443" s="163"/>
      <c r="BT443" s="173"/>
      <c r="BU443" s="163"/>
      <c r="BV443" s="163" t="s">
        <v>1</v>
      </c>
      <c r="BW443" s="163"/>
      <c r="BX443" s="163"/>
      <c r="BZ443" s="163"/>
      <c r="CA443" s="163" t="s">
        <v>1</v>
      </c>
      <c r="CB443" s="163"/>
      <c r="CC443" s="163"/>
    </row>
    <row r="444" spans="1:82" s="91" customFormat="1" x14ac:dyDescent="0.2">
      <c r="A444" s="76">
        <f t="shared" si="23"/>
        <v>388</v>
      </c>
      <c r="B444" s="188" t="s">
        <v>48</v>
      </c>
      <c r="C444" s="189" t="s">
        <v>56</v>
      </c>
      <c r="D444" s="213" t="s">
        <v>22</v>
      </c>
      <c r="E444" s="219"/>
      <c r="F444" s="220"/>
      <c r="G444" s="216" t="s">
        <v>466</v>
      </c>
      <c r="H444" s="216" t="s">
        <v>0</v>
      </c>
      <c r="I444" s="216"/>
      <c r="J444" s="216"/>
      <c r="K444" s="216"/>
      <c r="L444" s="216"/>
      <c r="M444" s="216" t="s">
        <v>0</v>
      </c>
      <c r="N444" s="216"/>
      <c r="O444" s="216"/>
      <c r="P444" s="216"/>
      <c r="Q444" s="216"/>
      <c r="R444" s="216" t="s">
        <v>0</v>
      </c>
      <c r="S444" s="216"/>
      <c r="T444" s="216"/>
      <c r="U444" s="216"/>
      <c r="V444" s="216"/>
      <c r="W444" s="216" t="s">
        <v>0</v>
      </c>
      <c r="X444" s="216"/>
      <c r="Y444" s="216"/>
      <c r="Z444" s="216"/>
      <c r="AA444" s="216"/>
      <c r="AB444" s="216" t="s">
        <v>0</v>
      </c>
      <c r="AC444" s="216"/>
      <c r="AD444" s="216"/>
      <c r="AE444" s="216"/>
      <c r="AF444" s="216"/>
      <c r="AG444" s="217" t="s">
        <v>0</v>
      </c>
      <c r="AH444" s="217"/>
      <c r="AI444" s="217"/>
      <c r="AJ444" s="217"/>
      <c r="AK444" s="216"/>
      <c r="AL444" s="217" t="s">
        <v>0</v>
      </c>
      <c r="AM444" s="217"/>
      <c r="AN444" s="217"/>
      <c r="AO444" s="217"/>
      <c r="AP444" s="217"/>
      <c r="AQ444" s="217" t="s">
        <v>0</v>
      </c>
      <c r="AR444" s="217"/>
      <c r="AS444" s="217"/>
      <c r="AT444" s="217"/>
      <c r="AU444" s="217"/>
      <c r="AV444" s="218" t="s">
        <v>0</v>
      </c>
      <c r="AW444" s="218"/>
      <c r="AX444" s="218"/>
      <c r="AY444" s="218"/>
      <c r="AZ444" s="218"/>
      <c r="BA444" s="163"/>
      <c r="BB444" s="163" t="s">
        <v>1</v>
      </c>
      <c r="BC444" s="163"/>
      <c r="BD444" s="163"/>
      <c r="BE444" s="170"/>
      <c r="BF444" s="163"/>
      <c r="BG444" s="163" t="s">
        <v>1</v>
      </c>
      <c r="BH444" s="163"/>
      <c r="BI444" s="163"/>
      <c r="BJ444" s="171"/>
      <c r="BK444" s="163"/>
      <c r="BL444" s="163" t="s">
        <v>1</v>
      </c>
      <c r="BM444" s="163"/>
      <c r="BN444" s="163"/>
      <c r="BO444" s="172"/>
      <c r="BP444" s="163"/>
      <c r="BQ444" s="163" t="s">
        <v>1</v>
      </c>
      <c r="BR444" s="163"/>
      <c r="BS444" s="163"/>
      <c r="BT444" s="173"/>
      <c r="BU444" s="163"/>
      <c r="BV444" s="163" t="s">
        <v>1</v>
      </c>
      <c r="BW444" s="163"/>
      <c r="BX444" s="163"/>
      <c r="BZ444" s="163"/>
      <c r="CA444" s="163" t="s">
        <v>1</v>
      </c>
      <c r="CB444" s="163"/>
      <c r="CC444" s="163"/>
    </row>
    <row r="445" spans="1:82" s="91" customFormat="1" x14ac:dyDescent="0.2">
      <c r="A445" s="76">
        <f t="shared" si="23"/>
        <v>389</v>
      </c>
      <c r="B445" s="188" t="s">
        <v>48</v>
      </c>
      <c r="C445" s="189" t="s">
        <v>56</v>
      </c>
      <c r="D445" s="213" t="s">
        <v>24</v>
      </c>
      <c r="E445" s="219"/>
      <c r="F445" s="220"/>
      <c r="G445" s="216" t="s">
        <v>467</v>
      </c>
      <c r="H445" s="216"/>
      <c r="I445" s="216" t="s">
        <v>1</v>
      </c>
      <c r="J445" s="216"/>
      <c r="K445" s="216"/>
      <c r="L445" s="216"/>
      <c r="M445" s="216"/>
      <c r="N445" s="216" t="s">
        <v>1</v>
      </c>
      <c r="O445" s="216"/>
      <c r="P445" s="216"/>
      <c r="Q445" s="216"/>
      <c r="R445" s="216"/>
      <c r="S445" s="216" t="s">
        <v>1</v>
      </c>
      <c r="T445" s="216"/>
      <c r="U445" s="216"/>
      <c r="V445" s="216"/>
      <c r="W445" s="216" t="s">
        <v>0</v>
      </c>
      <c r="X445" s="216"/>
      <c r="Y445" s="216"/>
      <c r="Z445" s="216"/>
      <c r="AA445" s="216"/>
      <c r="AB445" s="216"/>
      <c r="AC445" s="216" t="s">
        <v>1</v>
      </c>
      <c r="AD445" s="216"/>
      <c r="AE445" s="216"/>
      <c r="AF445" s="216"/>
      <c r="AG445" s="217"/>
      <c r="AH445" s="217"/>
      <c r="AI445" s="217"/>
      <c r="AJ445" s="217" t="s">
        <v>3</v>
      </c>
      <c r="AK445" s="216"/>
      <c r="AL445" s="217"/>
      <c r="AM445" s="217"/>
      <c r="AN445" s="217"/>
      <c r="AO445" s="217" t="s">
        <v>3</v>
      </c>
      <c r="AP445" s="217"/>
      <c r="AQ445" s="217"/>
      <c r="AR445" s="217"/>
      <c r="AS445" s="217"/>
      <c r="AT445" s="217" t="s">
        <v>3</v>
      </c>
      <c r="AU445" s="217"/>
      <c r="AV445" s="218"/>
      <c r="AW445" s="218"/>
      <c r="AX445" s="218"/>
      <c r="AY445" s="218" t="s">
        <v>3</v>
      </c>
      <c r="AZ445" s="218"/>
      <c r="BA445" s="163"/>
      <c r="BB445" s="163" t="s">
        <v>1</v>
      </c>
      <c r="BC445" s="163"/>
      <c r="BD445" s="163"/>
      <c r="BE445" s="170"/>
      <c r="BF445" s="163"/>
      <c r="BG445" s="163" t="s">
        <v>1</v>
      </c>
      <c r="BH445" s="163"/>
      <c r="BI445" s="163"/>
      <c r="BJ445" s="171"/>
      <c r="BK445" s="163"/>
      <c r="BL445" s="163"/>
      <c r="BM445" s="163"/>
      <c r="BN445" s="163" t="s">
        <v>3</v>
      </c>
      <c r="BO445" s="172"/>
      <c r="BP445" s="163"/>
      <c r="BQ445" s="163" t="s">
        <v>1</v>
      </c>
      <c r="BR445" s="163"/>
      <c r="BS445" s="163"/>
      <c r="BT445" s="173"/>
      <c r="BU445" s="163"/>
      <c r="BV445" s="163"/>
      <c r="BW445" s="163"/>
      <c r="BX445" s="163" t="s">
        <v>3</v>
      </c>
      <c r="BZ445" s="163"/>
      <c r="CA445" s="163"/>
      <c r="CB445" s="163"/>
      <c r="CC445" s="163"/>
    </row>
    <row r="446" spans="1:82" s="91" customFormat="1" x14ac:dyDescent="0.2">
      <c r="A446" s="76">
        <f t="shared" si="23"/>
        <v>390</v>
      </c>
      <c r="B446" s="188" t="s">
        <v>48</v>
      </c>
      <c r="C446" s="189" t="s">
        <v>56</v>
      </c>
      <c r="D446" s="213" t="s">
        <v>26</v>
      </c>
      <c r="E446" s="219"/>
      <c r="F446" s="220"/>
      <c r="G446" s="216" t="s">
        <v>468</v>
      </c>
      <c r="H446" s="216" t="s">
        <v>0</v>
      </c>
      <c r="I446" s="216"/>
      <c r="J446" s="216"/>
      <c r="K446" s="216"/>
      <c r="L446" s="216"/>
      <c r="M446" s="216" t="s">
        <v>0</v>
      </c>
      <c r="N446" s="216"/>
      <c r="O446" s="216"/>
      <c r="P446" s="216"/>
      <c r="Q446" s="216"/>
      <c r="R446" s="216" t="s">
        <v>0</v>
      </c>
      <c r="S446" s="216"/>
      <c r="T446" s="216"/>
      <c r="U446" s="216"/>
      <c r="V446" s="216"/>
      <c r="W446" s="216" t="s">
        <v>0</v>
      </c>
      <c r="X446" s="216"/>
      <c r="Y446" s="216"/>
      <c r="Z446" s="216"/>
      <c r="AA446" s="216"/>
      <c r="AB446" s="216" t="s">
        <v>0</v>
      </c>
      <c r="AC446" s="216"/>
      <c r="AD446" s="216"/>
      <c r="AE446" s="216"/>
      <c r="AF446" s="216"/>
      <c r="AG446" s="217"/>
      <c r="AH446" s="217" t="s">
        <v>1</v>
      </c>
      <c r="AI446" s="217"/>
      <c r="AJ446" s="217"/>
      <c r="AK446" s="216"/>
      <c r="AL446" s="217"/>
      <c r="AM446" s="217" t="s">
        <v>1</v>
      </c>
      <c r="AN446" s="217"/>
      <c r="AO446" s="217"/>
      <c r="AP446" s="217"/>
      <c r="AQ446" s="217"/>
      <c r="AR446" s="217"/>
      <c r="AS446" s="217"/>
      <c r="AT446" s="217" t="s">
        <v>3</v>
      </c>
      <c r="AU446" s="217"/>
      <c r="AV446" s="218"/>
      <c r="AW446" s="218" t="s">
        <v>1</v>
      </c>
      <c r="AX446" s="218"/>
      <c r="AY446" s="218"/>
      <c r="AZ446" s="218"/>
      <c r="BA446" s="163"/>
      <c r="BB446" s="163" t="s">
        <v>1</v>
      </c>
      <c r="BC446" s="163"/>
      <c r="BD446" s="163"/>
      <c r="BE446" s="170"/>
      <c r="BF446" s="163"/>
      <c r="BG446" s="163" t="s">
        <v>1</v>
      </c>
      <c r="BH446" s="163"/>
      <c r="BI446" s="163"/>
      <c r="BJ446" s="171"/>
      <c r="BK446" s="163"/>
      <c r="BL446" s="163" t="s">
        <v>1</v>
      </c>
      <c r="BM446" s="163"/>
      <c r="BN446" s="163"/>
      <c r="BO446" s="172"/>
      <c r="BP446" s="163"/>
      <c r="BQ446" s="163" t="s">
        <v>1</v>
      </c>
      <c r="BR446" s="163"/>
      <c r="BS446" s="163"/>
      <c r="BT446" s="173"/>
      <c r="BU446" s="163"/>
      <c r="BV446" s="163" t="s">
        <v>1</v>
      </c>
      <c r="BW446" s="163"/>
      <c r="BX446" s="163"/>
      <c r="BZ446" s="163" t="s">
        <v>0</v>
      </c>
      <c r="CA446" s="163"/>
      <c r="CB446" s="163"/>
      <c r="CC446" s="163"/>
    </row>
    <row r="447" spans="1:82" s="91" customFormat="1" x14ac:dyDescent="0.2">
      <c r="A447" s="76">
        <f t="shared" si="23"/>
        <v>391</v>
      </c>
      <c r="B447" s="188" t="s">
        <v>48</v>
      </c>
      <c r="C447" s="189" t="s">
        <v>56</v>
      </c>
      <c r="D447" s="213" t="s">
        <v>28</v>
      </c>
      <c r="E447" s="219"/>
      <c r="F447" s="220"/>
      <c r="G447" s="216" t="s">
        <v>469</v>
      </c>
      <c r="H447" s="216" t="s">
        <v>0</v>
      </c>
      <c r="I447" s="216"/>
      <c r="J447" s="216"/>
      <c r="K447" s="216"/>
      <c r="L447" s="216"/>
      <c r="M447" s="216" t="s">
        <v>0</v>
      </c>
      <c r="N447" s="216"/>
      <c r="O447" s="216"/>
      <c r="P447" s="216"/>
      <c r="Q447" s="216"/>
      <c r="R447" s="216" t="s">
        <v>0</v>
      </c>
      <c r="S447" s="216"/>
      <c r="T447" s="216"/>
      <c r="U447" s="216"/>
      <c r="V447" s="216"/>
      <c r="W447" s="216" t="s">
        <v>0</v>
      </c>
      <c r="X447" s="216"/>
      <c r="Y447" s="216"/>
      <c r="Z447" s="216"/>
      <c r="AA447" s="216"/>
      <c r="AB447" s="216" t="s">
        <v>0</v>
      </c>
      <c r="AC447" s="216"/>
      <c r="AD447" s="216"/>
      <c r="AE447" s="216"/>
      <c r="AF447" s="216"/>
      <c r="AG447" s="217" t="s">
        <v>0</v>
      </c>
      <c r="AH447" s="217"/>
      <c r="AI447" s="217"/>
      <c r="AJ447" s="217"/>
      <c r="AK447" s="216"/>
      <c r="AL447" s="217" t="s">
        <v>0</v>
      </c>
      <c r="AM447" s="217"/>
      <c r="AN447" s="217"/>
      <c r="AO447" s="217"/>
      <c r="AP447" s="217"/>
      <c r="AQ447" s="217"/>
      <c r="AR447" s="217" t="s">
        <v>1</v>
      </c>
      <c r="AS447" s="217"/>
      <c r="AT447" s="217"/>
      <c r="AU447" s="217"/>
      <c r="AV447" s="218"/>
      <c r="AW447" s="218" t="s">
        <v>1</v>
      </c>
      <c r="AX447" s="218"/>
      <c r="AY447" s="218"/>
      <c r="AZ447" s="218"/>
      <c r="BA447" s="163" t="s">
        <v>0</v>
      </c>
      <c r="BB447" s="163"/>
      <c r="BC447" s="163"/>
      <c r="BD447" s="163"/>
      <c r="BE447" s="170"/>
      <c r="BF447" s="163"/>
      <c r="BG447" s="163" t="s">
        <v>1</v>
      </c>
      <c r="BH447" s="163"/>
      <c r="BI447" s="163"/>
      <c r="BJ447" s="171"/>
      <c r="BK447" s="163"/>
      <c r="BL447" s="163" t="s">
        <v>1</v>
      </c>
      <c r="BM447" s="163"/>
      <c r="BN447" s="163"/>
      <c r="BO447" s="172"/>
      <c r="BP447" s="163"/>
      <c r="BQ447" s="163" t="s">
        <v>1</v>
      </c>
      <c r="BR447" s="163"/>
      <c r="BS447" s="163"/>
      <c r="BT447" s="173"/>
      <c r="BU447" s="163"/>
      <c r="BV447" s="163" t="s">
        <v>1</v>
      </c>
      <c r="BW447" s="163"/>
      <c r="BX447" s="163"/>
      <c r="BZ447" s="163"/>
      <c r="CA447" s="163"/>
      <c r="CB447" s="163"/>
      <c r="CC447" s="163"/>
    </row>
    <row r="448" spans="1:82" s="91" customFormat="1" x14ac:dyDescent="0.2">
      <c r="A448" s="76">
        <f t="shared" si="23"/>
        <v>392</v>
      </c>
      <c r="B448" s="188" t="s">
        <v>48</v>
      </c>
      <c r="C448" s="189" t="s">
        <v>56</v>
      </c>
      <c r="D448" s="213" t="s">
        <v>30</v>
      </c>
      <c r="E448" s="219"/>
      <c r="F448" s="220"/>
      <c r="G448" s="216" t="s">
        <v>470</v>
      </c>
      <c r="H448" s="216" t="s">
        <v>0</v>
      </c>
      <c r="I448" s="216"/>
      <c r="J448" s="216"/>
      <c r="K448" s="216"/>
      <c r="L448" s="216"/>
      <c r="M448" s="216" t="s">
        <v>0</v>
      </c>
      <c r="N448" s="216"/>
      <c r="O448" s="216"/>
      <c r="P448" s="216"/>
      <c r="Q448" s="216"/>
      <c r="R448" s="216" t="s">
        <v>0</v>
      </c>
      <c r="S448" s="216"/>
      <c r="T448" s="216"/>
      <c r="U448" s="216"/>
      <c r="V448" s="216"/>
      <c r="W448" s="216" t="s">
        <v>0</v>
      </c>
      <c r="X448" s="216"/>
      <c r="Y448" s="216"/>
      <c r="Z448" s="216"/>
      <c r="AA448" s="216"/>
      <c r="AB448" s="216" t="s">
        <v>0</v>
      </c>
      <c r="AC448" s="216"/>
      <c r="AD448" s="216"/>
      <c r="AE448" s="216"/>
      <c r="AF448" s="216"/>
      <c r="AG448" s="217" t="s">
        <v>0</v>
      </c>
      <c r="AH448" s="217"/>
      <c r="AI448" s="217"/>
      <c r="AJ448" s="217"/>
      <c r="AK448" s="216"/>
      <c r="AL448" s="217" t="s">
        <v>0</v>
      </c>
      <c r="AM448" s="217"/>
      <c r="AN448" s="217"/>
      <c r="AO448" s="217"/>
      <c r="AP448" s="217"/>
      <c r="AQ448" s="217"/>
      <c r="AR448" s="217" t="s">
        <v>1</v>
      </c>
      <c r="AS448" s="217"/>
      <c r="AT448" s="217"/>
      <c r="AU448" s="217"/>
      <c r="AV448" s="218"/>
      <c r="AW448" s="218" t="s">
        <v>1</v>
      </c>
      <c r="AX448" s="218"/>
      <c r="AY448" s="218"/>
      <c r="AZ448" s="218"/>
      <c r="BA448" s="163"/>
      <c r="BB448" s="163"/>
      <c r="BC448" s="163"/>
      <c r="BD448" s="163" t="s">
        <v>3</v>
      </c>
      <c r="BE448" s="170"/>
      <c r="BF448" s="163"/>
      <c r="BG448" s="163"/>
      <c r="BH448" s="163"/>
      <c r="BI448" s="163" t="s">
        <v>3</v>
      </c>
      <c r="BJ448" s="171"/>
      <c r="BK448" s="163"/>
      <c r="BL448" s="163"/>
      <c r="BM448" s="163"/>
      <c r="BN448" s="163" t="s">
        <v>3</v>
      </c>
      <c r="BO448" s="172"/>
      <c r="BP448" s="163"/>
      <c r="BQ448" s="163"/>
      <c r="BR448" s="163"/>
      <c r="BS448" s="163" t="s">
        <v>3</v>
      </c>
      <c r="BT448" s="173"/>
      <c r="BU448" s="163"/>
      <c r="BV448" s="163"/>
      <c r="BW448" s="163"/>
      <c r="BX448" s="163" t="s">
        <v>3</v>
      </c>
      <c r="BZ448" s="163"/>
      <c r="CA448" s="163"/>
      <c r="CB448" s="163"/>
      <c r="CC448" s="163" t="s">
        <v>3</v>
      </c>
    </row>
    <row r="449" spans="1:82" s="91" customFormat="1" x14ac:dyDescent="0.2">
      <c r="A449" s="76">
        <f t="shared" si="23"/>
        <v>393</v>
      </c>
      <c r="B449" s="188" t="s">
        <v>48</v>
      </c>
      <c r="C449" s="189" t="s">
        <v>56</v>
      </c>
      <c r="D449" s="213" t="s">
        <v>32</v>
      </c>
      <c r="E449" s="219"/>
      <c r="F449" s="220"/>
      <c r="G449" s="216" t="s">
        <v>471</v>
      </c>
      <c r="H449" s="216" t="s">
        <v>0</v>
      </c>
      <c r="I449" s="216"/>
      <c r="J449" s="216"/>
      <c r="K449" s="216"/>
      <c r="L449" s="216"/>
      <c r="M449" s="216" t="s">
        <v>0</v>
      </c>
      <c r="N449" s="216"/>
      <c r="O449" s="216"/>
      <c r="P449" s="216"/>
      <c r="Q449" s="216"/>
      <c r="R449" s="216" t="s">
        <v>0</v>
      </c>
      <c r="S449" s="216"/>
      <c r="T449" s="216"/>
      <c r="U449" s="216"/>
      <c r="V449" s="216"/>
      <c r="W449" s="216" t="s">
        <v>0</v>
      </c>
      <c r="X449" s="216"/>
      <c r="Y449" s="216"/>
      <c r="Z449" s="216"/>
      <c r="AA449" s="216"/>
      <c r="AB449" s="216" t="s">
        <v>0</v>
      </c>
      <c r="AC449" s="216"/>
      <c r="AD449" s="216"/>
      <c r="AE449" s="216"/>
      <c r="AF449" s="216"/>
      <c r="AG449" s="217" t="s">
        <v>0</v>
      </c>
      <c r="AH449" s="217"/>
      <c r="AI449" s="217"/>
      <c r="AJ449" s="217"/>
      <c r="AK449" s="216"/>
      <c r="AL449" s="217" t="s">
        <v>0</v>
      </c>
      <c r="AM449" s="217"/>
      <c r="AN449" s="217"/>
      <c r="AO449" s="217"/>
      <c r="AP449" s="217"/>
      <c r="AQ449" s="217" t="s">
        <v>0</v>
      </c>
      <c r="AR449" s="217"/>
      <c r="AS449" s="217"/>
      <c r="AT449" s="217"/>
      <c r="AU449" s="217"/>
      <c r="AV449" s="218"/>
      <c r="AW449" s="218" t="s">
        <v>1</v>
      </c>
      <c r="AX449" s="218"/>
      <c r="AY449" s="218"/>
      <c r="AZ449" s="218"/>
      <c r="BA449" s="163"/>
      <c r="BB449" s="163" t="s">
        <v>1</v>
      </c>
      <c r="BC449" s="163"/>
      <c r="BD449" s="163"/>
      <c r="BE449" s="170"/>
      <c r="BF449" s="163"/>
      <c r="BG449" s="163" t="s">
        <v>1</v>
      </c>
      <c r="BH449" s="163"/>
      <c r="BI449" s="163"/>
      <c r="BJ449" s="171"/>
      <c r="BK449" s="163"/>
      <c r="BL449" s="163" t="s">
        <v>1</v>
      </c>
      <c r="BM449" s="163"/>
      <c r="BN449" s="163"/>
      <c r="BO449" s="172"/>
      <c r="BP449" s="163"/>
      <c r="BQ449" s="163" t="s">
        <v>1</v>
      </c>
      <c r="BR449" s="163"/>
      <c r="BS449" s="163"/>
      <c r="BT449" s="173"/>
      <c r="BU449" s="163"/>
      <c r="BV449" s="163" t="s">
        <v>1</v>
      </c>
      <c r="BW449" s="163"/>
      <c r="BX449" s="163"/>
      <c r="BZ449" s="163" t="s">
        <v>0</v>
      </c>
      <c r="CA449" s="163"/>
      <c r="CB449" s="163"/>
      <c r="CC449" s="163"/>
    </row>
    <row r="450" spans="1:82" s="91" customFormat="1" x14ac:dyDescent="0.2">
      <c r="A450" s="76">
        <f t="shared" si="23"/>
        <v>394</v>
      </c>
      <c r="B450" s="188" t="s">
        <v>48</v>
      </c>
      <c r="C450" s="189" t="s">
        <v>56</v>
      </c>
      <c r="D450" s="213" t="s">
        <v>34</v>
      </c>
      <c r="E450" s="219"/>
      <c r="F450" s="220"/>
      <c r="G450" s="216" t="s">
        <v>472</v>
      </c>
      <c r="H450" s="216" t="s">
        <v>0</v>
      </c>
      <c r="I450" s="216"/>
      <c r="J450" s="216"/>
      <c r="K450" s="216"/>
      <c r="L450" s="216"/>
      <c r="M450" s="216" t="s">
        <v>0</v>
      </c>
      <c r="N450" s="216"/>
      <c r="O450" s="216"/>
      <c r="P450" s="216"/>
      <c r="Q450" s="216"/>
      <c r="R450" s="216" t="s">
        <v>0</v>
      </c>
      <c r="S450" s="216"/>
      <c r="T450" s="216"/>
      <c r="U450" s="216"/>
      <c r="V450" s="216"/>
      <c r="W450" s="216" t="s">
        <v>0</v>
      </c>
      <c r="X450" s="216"/>
      <c r="Y450" s="216"/>
      <c r="Z450" s="216"/>
      <c r="AA450" s="216"/>
      <c r="AB450" s="216" t="s">
        <v>0</v>
      </c>
      <c r="AC450" s="216"/>
      <c r="AD450" s="216"/>
      <c r="AE450" s="216"/>
      <c r="AF450" s="216"/>
      <c r="AG450" s="217" t="s">
        <v>0</v>
      </c>
      <c r="AH450" s="217"/>
      <c r="AI450" s="217"/>
      <c r="AJ450" s="217"/>
      <c r="AK450" s="216"/>
      <c r="AL450" s="217" t="s">
        <v>0</v>
      </c>
      <c r="AM450" s="217"/>
      <c r="AN450" s="217"/>
      <c r="AO450" s="217"/>
      <c r="AP450" s="217"/>
      <c r="AQ450" s="217" t="s">
        <v>0</v>
      </c>
      <c r="AR450" s="217"/>
      <c r="AS450" s="217"/>
      <c r="AT450" s="217"/>
      <c r="AU450" s="217"/>
      <c r="AV450" s="218"/>
      <c r="AW450" s="218" t="s">
        <v>1</v>
      </c>
      <c r="AX450" s="218"/>
      <c r="AY450" s="218"/>
      <c r="AZ450" s="218"/>
      <c r="BA450" s="163"/>
      <c r="BB450" s="163" t="s">
        <v>1</v>
      </c>
      <c r="BC450" s="163"/>
      <c r="BD450" s="163"/>
      <c r="BE450" s="170"/>
      <c r="BF450" s="163"/>
      <c r="BG450" s="163" t="s">
        <v>1</v>
      </c>
      <c r="BH450" s="163"/>
      <c r="BI450" s="163"/>
      <c r="BJ450" s="171"/>
      <c r="BK450" s="163"/>
      <c r="BL450" s="163" t="s">
        <v>1</v>
      </c>
      <c r="BM450" s="163"/>
      <c r="BN450" s="163"/>
      <c r="BO450" s="172"/>
      <c r="BP450" s="163"/>
      <c r="BQ450" s="163" t="s">
        <v>1</v>
      </c>
      <c r="BR450" s="163"/>
      <c r="BS450" s="163"/>
      <c r="BT450" s="173"/>
      <c r="BU450" s="163"/>
      <c r="BV450" s="163" t="s">
        <v>1</v>
      </c>
      <c r="BW450" s="163"/>
      <c r="BX450" s="163"/>
      <c r="BZ450" s="163"/>
      <c r="CA450" s="163" t="s">
        <v>1</v>
      </c>
      <c r="CB450" s="163"/>
      <c r="CC450" s="163"/>
    </row>
    <row r="451" spans="1:82" s="91" customFormat="1" x14ac:dyDescent="0.2">
      <c r="A451" s="76">
        <f t="shared" si="23"/>
        <v>395</v>
      </c>
      <c r="B451" s="188" t="s">
        <v>48</v>
      </c>
      <c r="C451" s="189" t="s">
        <v>56</v>
      </c>
      <c r="D451" s="213" t="s">
        <v>36</v>
      </c>
      <c r="E451" s="219"/>
      <c r="F451" s="220"/>
      <c r="G451" s="216" t="s">
        <v>473</v>
      </c>
      <c r="H451" s="216" t="s">
        <v>0</v>
      </c>
      <c r="I451" s="216"/>
      <c r="J451" s="216"/>
      <c r="K451" s="216"/>
      <c r="L451" s="216"/>
      <c r="M451" s="216" t="s">
        <v>0</v>
      </c>
      <c r="N451" s="216"/>
      <c r="O451" s="216"/>
      <c r="P451" s="216"/>
      <c r="Q451" s="216"/>
      <c r="R451" s="216" t="s">
        <v>0</v>
      </c>
      <c r="S451" s="216"/>
      <c r="T451" s="216"/>
      <c r="U451" s="216"/>
      <c r="V451" s="216"/>
      <c r="W451" s="216" t="s">
        <v>0</v>
      </c>
      <c r="X451" s="216"/>
      <c r="Y451" s="216"/>
      <c r="Z451" s="216"/>
      <c r="AA451" s="216"/>
      <c r="AB451" s="216"/>
      <c r="AC451" s="216" t="s">
        <v>1</v>
      </c>
      <c r="AD451" s="216"/>
      <c r="AE451" s="216"/>
      <c r="AF451" s="216"/>
      <c r="AG451" s="217"/>
      <c r="AH451" s="217"/>
      <c r="AI451" s="217"/>
      <c r="AJ451" s="217" t="s">
        <v>3</v>
      </c>
      <c r="AK451" s="216"/>
      <c r="AL451" s="217"/>
      <c r="AM451" s="217"/>
      <c r="AN451" s="217"/>
      <c r="AO451" s="217" t="s">
        <v>3</v>
      </c>
      <c r="AP451" s="217"/>
      <c r="AQ451" s="217"/>
      <c r="AR451" s="217"/>
      <c r="AS451" s="217"/>
      <c r="AT451" s="217" t="s">
        <v>3</v>
      </c>
      <c r="AU451" s="217"/>
      <c r="AV451" s="218"/>
      <c r="AW451" s="218"/>
      <c r="AX451" s="218"/>
      <c r="AY451" s="218" t="s">
        <v>3</v>
      </c>
      <c r="AZ451" s="218"/>
      <c r="BA451" s="163"/>
      <c r="BB451" s="163"/>
      <c r="BC451" s="163"/>
      <c r="BD451" s="163" t="s">
        <v>3</v>
      </c>
      <c r="BE451" s="170"/>
      <c r="BF451" s="163"/>
      <c r="BG451" s="163" t="s">
        <v>1</v>
      </c>
      <c r="BH451" s="163"/>
      <c r="BI451" s="163"/>
      <c r="BJ451" s="171"/>
      <c r="BK451" s="163"/>
      <c r="BL451" s="163"/>
      <c r="BM451" s="163"/>
      <c r="BN451" s="163" t="s">
        <v>3</v>
      </c>
      <c r="BO451" s="172"/>
      <c r="BP451" s="163"/>
      <c r="BQ451" s="163" t="s">
        <v>1</v>
      </c>
      <c r="BR451" s="163"/>
      <c r="BS451" s="163"/>
      <c r="BT451" s="173"/>
      <c r="BU451" s="163"/>
      <c r="BV451" s="163"/>
      <c r="BW451" s="163"/>
      <c r="BX451" s="163" t="s">
        <v>3</v>
      </c>
      <c r="BZ451" s="163"/>
      <c r="CA451" s="163"/>
      <c r="CB451" s="163"/>
      <c r="CC451" s="163"/>
    </row>
    <row r="452" spans="1:82" s="91" customFormat="1" x14ac:dyDescent="0.2">
      <c r="A452" s="76">
        <f t="shared" si="23"/>
        <v>396</v>
      </c>
      <c r="B452" s="188" t="s">
        <v>48</v>
      </c>
      <c r="C452" s="189" t="s">
        <v>56</v>
      </c>
      <c r="D452" s="213" t="s">
        <v>38</v>
      </c>
      <c r="E452" s="219"/>
      <c r="F452" s="220"/>
      <c r="G452" s="216" t="s">
        <v>474</v>
      </c>
      <c r="H452" s="216" t="s">
        <v>0</v>
      </c>
      <c r="I452" s="216"/>
      <c r="J452" s="216"/>
      <c r="K452" s="216"/>
      <c r="L452" s="216"/>
      <c r="M452" s="216" t="s">
        <v>0</v>
      </c>
      <c r="N452" s="216"/>
      <c r="O452" s="216"/>
      <c r="P452" s="216"/>
      <c r="Q452" s="216"/>
      <c r="R452" s="216" t="s">
        <v>0</v>
      </c>
      <c r="S452" s="216"/>
      <c r="T452" s="216"/>
      <c r="U452" s="216"/>
      <c r="V452" s="216"/>
      <c r="W452" s="216" t="s">
        <v>0</v>
      </c>
      <c r="X452" s="216"/>
      <c r="Y452" s="216"/>
      <c r="Z452" s="216"/>
      <c r="AA452" s="216"/>
      <c r="AB452" s="216" t="s">
        <v>657</v>
      </c>
      <c r="AC452" s="216" t="s">
        <v>1</v>
      </c>
      <c r="AD452" s="216"/>
      <c r="AE452" s="216"/>
      <c r="AF452" s="216"/>
      <c r="AG452" s="217"/>
      <c r="AH452" s="217" t="s">
        <v>1</v>
      </c>
      <c r="AI452" s="217"/>
      <c r="AJ452" s="217"/>
      <c r="AK452" s="216"/>
      <c r="AL452" s="217"/>
      <c r="AM452" s="217" t="s">
        <v>1</v>
      </c>
      <c r="AN452" s="217"/>
      <c r="AO452" s="217"/>
      <c r="AP452" s="217"/>
      <c r="AQ452" s="217"/>
      <c r="AR452" s="217" t="s">
        <v>1</v>
      </c>
      <c r="AS452" s="217"/>
      <c r="AT452" s="217"/>
      <c r="AU452" s="217"/>
      <c r="AV452" s="218"/>
      <c r="AW452" s="218" t="s">
        <v>1</v>
      </c>
      <c r="AX452" s="218"/>
      <c r="AY452" s="218"/>
      <c r="AZ452" s="218"/>
      <c r="BA452" s="163"/>
      <c r="BB452" s="163" t="s">
        <v>1</v>
      </c>
      <c r="BC452" s="163"/>
      <c r="BD452" s="163"/>
      <c r="BE452" s="170"/>
      <c r="BF452" s="163"/>
      <c r="BG452" s="163" t="s">
        <v>1</v>
      </c>
      <c r="BH452" s="163"/>
      <c r="BI452" s="163"/>
      <c r="BJ452" s="171"/>
      <c r="BK452" s="163"/>
      <c r="BL452" s="163" t="s">
        <v>1</v>
      </c>
      <c r="BM452" s="163"/>
      <c r="BN452" s="163"/>
      <c r="BO452" s="172"/>
      <c r="BP452" s="163"/>
      <c r="BQ452" s="163" t="s">
        <v>1</v>
      </c>
      <c r="BR452" s="163"/>
      <c r="BS452" s="163"/>
      <c r="BT452" s="173"/>
      <c r="BU452" s="163"/>
      <c r="BV452" s="163" t="s">
        <v>1</v>
      </c>
      <c r="BW452" s="163"/>
      <c r="BX452" s="163"/>
      <c r="BZ452" s="163"/>
      <c r="CA452" s="163" t="s">
        <v>1</v>
      </c>
      <c r="CB452" s="163"/>
      <c r="CC452" s="163"/>
    </row>
    <row r="453" spans="1:82" s="91" customFormat="1" x14ac:dyDescent="0.2">
      <c r="A453" s="76">
        <f t="shared" si="23"/>
        <v>397</v>
      </c>
      <c r="B453" s="188" t="s">
        <v>48</v>
      </c>
      <c r="C453" s="189" t="s">
        <v>56</v>
      </c>
      <c r="D453" s="213" t="s">
        <v>40</v>
      </c>
      <c r="E453" s="219"/>
      <c r="F453" s="220"/>
      <c r="G453" s="216" t="s">
        <v>475</v>
      </c>
      <c r="H453" s="216" t="s">
        <v>0</v>
      </c>
      <c r="I453" s="216"/>
      <c r="J453" s="216"/>
      <c r="K453" s="216"/>
      <c r="L453" s="216"/>
      <c r="M453" s="216" t="s">
        <v>0</v>
      </c>
      <c r="N453" s="216"/>
      <c r="O453" s="216"/>
      <c r="P453" s="216"/>
      <c r="Q453" s="216"/>
      <c r="R453" s="216" t="s">
        <v>0</v>
      </c>
      <c r="S453" s="216"/>
      <c r="T453" s="216"/>
      <c r="U453" s="216"/>
      <c r="V453" s="216"/>
      <c r="W453" s="216" t="s">
        <v>0</v>
      </c>
      <c r="X453" s="216"/>
      <c r="Y453" s="216"/>
      <c r="Z453" s="216"/>
      <c r="AA453" s="216"/>
      <c r="AB453" s="216" t="s">
        <v>657</v>
      </c>
      <c r="AC453" s="216" t="s">
        <v>1</v>
      </c>
      <c r="AD453" s="216"/>
      <c r="AE453" s="216"/>
      <c r="AF453" s="216"/>
      <c r="AG453" s="217"/>
      <c r="AH453" s="217" t="s">
        <v>1</v>
      </c>
      <c r="AI453" s="217"/>
      <c r="AJ453" s="217"/>
      <c r="AK453" s="216"/>
      <c r="AL453" s="217"/>
      <c r="AM453" s="217" t="s">
        <v>1</v>
      </c>
      <c r="AN453" s="217"/>
      <c r="AO453" s="217"/>
      <c r="AP453" s="217"/>
      <c r="AQ453" s="217"/>
      <c r="AR453" s="217" t="s">
        <v>1</v>
      </c>
      <c r="AS453" s="217"/>
      <c r="AT453" s="217"/>
      <c r="AU453" s="217"/>
      <c r="AV453" s="218"/>
      <c r="AW453" s="218" t="s">
        <v>1</v>
      </c>
      <c r="AX453" s="218"/>
      <c r="AY453" s="218"/>
      <c r="AZ453" s="218"/>
      <c r="BA453" s="163"/>
      <c r="BB453" s="163" t="s">
        <v>1</v>
      </c>
      <c r="BC453" s="163"/>
      <c r="BD453" s="163"/>
      <c r="BE453" s="170"/>
      <c r="BF453" s="163"/>
      <c r="BG453" s="163" t="s">
        <v>1</v>
      </c>
      <c r="BH453" s="163"/>
      <c r="BI453" s="163"/>
      <c r="BJ453" s="171"/>
      <c r="BK453" s="163"/>
      <c r="BL453" s="163" t="s">
        <v>1</v>
      </c>
      <c r="BM453" s="163"/>
      <c r="BN453" s="163"/>
      <c r="BO453" s="172"/>
      <c r="BP453" s="163"/>
      <c r="BQ453" s="163" t="s">
        <v>1</v>
      </c>
      <c r="BR453" s="163"/>
      <c r="BS453" s="163"/>
      <c r="BT453" s="173"/>
      <c r="BU453" s="163"/>
      <c r="BV453" s="163" t="s">
        <v>1</v>
      </c>
      <c r="BW453" s="163"/>
      <c r="BX453" s="163"/>
      <c r="BZ453" s="163"/>
      <c r="CA453" s="163" t="s">
        <v>1</v>
      </c>
      <c r="CB453" s="163"/>
      <c r="CC453" s="163"/>
    </row>
    <row r="454" spans="1:82" s="91" customFormat="1" x14ac:dyDescent="0.2">
      <c r="A454" s="76">
        <f t="shared" si="23"/>
        <v>398</v>
      </c>
      <c r="B454" s="188" t="s">
        <v>48</v>
      </c>
      <c r="C454" s="189" t="s">
        <v>56</v>
      </c>
      <c r="D454" s="213" t="s">
        <v>42</v>
      </c>
      <c r="E454" s="219"/>
      <c r="F454" s="220"/>
      <c r="G454" s="216" t="s">
        <v>476</v>
      </c>
      <c r="H454" s="216" t="s">
        <v>0</v>
      </c>
      <c r="I454" s="216"/>
      <c r="J454" s="216"/>
      <c r="K454" s="216"/>
      <c r="L454" s="216"/>
      <c r="M454" s="216" t="s">
        <v>0</v>
      </c>
      <c r="N454" s="216"/>
      <c r="O454" s="216"/>
      <c r="P454" s="216"/>
      <c r="Q454" s="216"/>
      <c r="R454" s="216" t="s">
        <v>0</v>
      </c>
      <c r="S454" s="216"/>
      <c r="T454" s="216"/>
      <c r="U454" s="216"/>
      <c r="V454" s="216"/>
      <c r="W454" s="216" t="s">
        <v>0</v>
      </c>
      <c r="X454" s="216"/>
      <c r="Y454" s="216"/>
      <c r="Z454" s="216"/>
      <c r="AA454" s="216"/>
      <c r="AB454" s="216" t="s">
        <v>0</v>
      </c>
      <c r="AC454" s="216"/>
      <c r="AD454" s="216"/>
      <c r="AE454" s="216"/>
      <c r="AF454" s="216"/>
      <c r="AG454" s="217" t="s">
        <v>0</v>
      </c>
      <c r="AH454" s="217"/>
      <c r="AI454" s="217"/>
      <c r="AJ454" s="217"/>
      <c r="AK454" s="216"/>
      <c r="AL454" s="217"/>
      <c r="AM454" s="217" t="s">
        <v>1</v>
      </c>
      <c r="AN454" s="217"/>
      <c r="AO454" s="217"/>
      <c r="AP454" s="217"/>
      <c r="AQ454" s="217"/>
      <c r="AR454" s="217"/>
      <c r="AS454" s="217"/>
      <c r="AT454" s="217" t="s">
        <v>3</v>
      </c>
      <c r="AU454" s="217"/>
      <c r="AV454" s="218"/>
      <c r="AW454" s="218" t="s">
        <v>1</v>
      </c>
      <c r="AX454" s="218"/>
      <c r="AY454" s="218"/>
      <c r="AZ454" s="218"/>
      <c r="BA454" s="163"/>
      <c r="BB454" s="163" t="s">
        <v>1</v>
      </c>
      <c r="BC454" s="163"/>
      <c r="BD454" s="163"/>
      <c r="BE454" s="170"/>
      <c r="BF454" s="163"/>
      <c r="BG454" s="163" t="s">
        <v>1</v>
      </c>
      <c r="BH454" s="163"/>
      <c r="BI454" s="163"/>
      <c r="BJ454" s="171"/>
      <c r="BK454" s="163"/>
      <c r="BL454" s="163" t="s">
        <v>1</v>
      </c>
      <c r="BM454" s="163"/>
      <c r="BN454" s="163"/>
      <c r="BO454" s="172"/>
      <c r="BP454" s="163"/>
      <c r="BQ454" s="163" t="s">
        <v>1</v>
      </c>
      <c r="BR454" s="163"/>
      <c r="BS454" s="163"/>
      <c r="BT454" s="173"/>
      <c r="BU454" s="163"/>
      <c r="BV454" s="163" t="s">
        <v>1</v>
      </c>
      <c r="BW454" s="163"/>
      <c r="BX454" s="163"/>
      <c r="BZ454" s="163"/>
      <c r="CA454" s="163" t="s">
        <v>1</v>
      </c>
      <c r="CB454" s="163"/>
      <c r="CC454" s="163"/>
    </row>
    <row r="455" spans="1:82" s="91" customFormat="1" x14ac:dyDescent="0.2">
      <c r="A455" s="76">
        <f t="shared" si="23"/>
        <v>399</v>
      </c>
      <c r="B455" s="188" t="s">
        <v>48</v>
      </c>
      <c r="C455" s="189" t="s">
        <v>56</v>
      </c>
      <c r="D455" s="213" t="s">
        <v>44</v>
      </c>
      <c r="E455" s="219"/>
      <c r="F455" s="220"/>
      <c r="G455" s="216" t="s">
        <v>477</v>
      </c>
      <c r="H455" s="216"/>
      <c r="I455" s="216" t="s">
        <v>1</v>
      </c>
      <c r="J455" s="216"/>
      <c r="K455" s="216"/>
      <c r="L455" s="216"/>
      <c r="M455" s="216"/>
      <c r="N455" s="216" t="s">
        <v>1</v>
      </c>
      <c r="O455" s="216"/>
      <c r="P455" s="216"/>
      <c r="Q455" s="216"/>
      <c r="R455" s="216"/>
      <c r="S455" s="216" t="s">
        <v>1</v>
      </c>
      <c r="T455" s="216"/>
      <c r="U455" s="216"/>
      <c r="V455" s="216"/>
      <c r="W455" s="216"/>
      <c r="X455" s="216" t="s">
        <v>1</v>
      </c>
      <c r="Y455" s="216"/>
      <c r="Z455" s="216"/>
      <c r="AA455" s="216"/>
      <c r="AB455" s="216"/>
      <c r="AC455" s="216" t="s">
        <v>1</v>
      </c>
      <c r="AD455" s="216"/>
      <c r="AE455" s="216"/>
      <c r="AF455" s="216"/>
      <c r="AG455" s="217"/>
      <c r="AH455" s="217" t="s">
        <v>1</v>
      </c>
      <c r="AI455" s="217"/>
      <c r="AJ455" s="217"/>
      <c r="AK455" s="216"/>
      <c r="AL455" s="217"/>
      <c r="AM455" s="217"/>
      <c r="AN455" s="217"/>
      <c r="AO455" s="217" t="s">
        <v>3</v>
      </c>
      <c r="AP455" s="217"/>
      <c r="AQ455" s="217"/>
      <c r="AR455" s="217"/>
      <c r="AS455" s="217"/>
      <c r="AT455" s="217" t="s">
        <v>3</v>
      </c>
      <c r="AU455" s="217"/>
      <c r="AV455" s="218"/>
      <c r="AW455" s="218"/>
      <c r="AX455" s="218"/>
      <c r="AY455" s="218" t="s">
        <v>3</v>
      </c>
      <c r="AZ455" s="218"/>
      <c r="BA455" s="163"/>
      <c r="BB455" s="163"/>
      <c r="BC455" s="163"/>
      <c r="BD455" s="163" t="s">
        <v>3</v>
      </c>
      <c r="BE455" s="170"/>
      <c r="BF455" s="163"/>
      <c r="BG455" s="163" t="s">
        <v>1</v>
      </c>
      <c r="BH455" s="163"/>
      <c r="BI455" s="163"/>
      <c r="BJ455" s="171"/>
      <c r="BK455" s="163"/>
      <c r="BL455" s="163" t="s">
        <v>1</v>
      </c>
      <c r="BM455" s="163"/>
      <c r="BN455" s="163"/>
      <c r="BO455" s="172"/>
      <c r="BP455" s="163"/>
      <c r="BQ455" s="163" t="s">
        <v>1</v>
      </c>
      <c r="BR455" s="163"/>
      <c r="BS455" s="163"/>
      <c r="BT455" s="173"/>
      <c r="BU455" s="163"/>
      <c r="BV455" s="163" t="s">
        <v>1</v>
      </c>
      <c r="BW455" s="163"/>
      <c r="BX455" s="163"/>
      <c r="BZ455" s="163"/>
      <c r="CA455" s="163" t="s">
        <v>1</v>
      </c>
      <c r="CB455" s="163"/>
      <c r="CC455" s="163"/>
    </row>
    <row r="456" spans="1:82" s="221" customFormat="1" x14ac:dyDescent="0.2">
      <c r="A456" s="222">
        <f t="shared" si="23"/>
        <v>400</v>
      </c>
      <c r="B456" s="229" t="s">
        <v>48</v>
      </c>
      <c r="C456" s="230" t="s">
        <v>56</v>
      </c>
      <c r="D456" s="213" t="s">
        <v>46</v>
      </c>
      <c r="E456" s="219"/>
      <c r="F456" s="220"/>
      <c r="G456" s="216" t="s">
        <v>478</v>
      </c>
      <c r="H456" s="216"/>
      <c r="I456" s="216" t="s">
        <v>1</v>
      </c>
      <c r="J456" s="216"/>
      <c r="K456" s="216"/>
      <c r="L456" s="216"/>
      <c r="M456" s="216"/>
      <c r="N456" s="216" t="s">
        <v>1</v>
      </c>
      <c r="O456" s="216"/>
      <c r="P456" s="216"/>
      <c r="Q456" s="216"/>
      <c r="R456" s="216"/>
      <c r="S456" s="216" t="s">
        <v>1</v>
      </c>
      <c r="T456" s="216"/>
      <c r="U456" s="216"/>
      <c r="V456" s="216"/>
      <c r="W456" s="216"/>
      <c r="X456" s="216" t="s">
        <v>1</v>
      </c>
      <c r="Y456" s="216"/>
      <c r="Z456" s="216"/>
      <c r="AA456" s="216"/>
      <c r="AB456" s="216"/>
      <c r="AC456" s="216"/>
      <c r="AD456" s="216" t="s">
        <v>2</v>
      </c>
      <c r="AE456" s="216"/>
      <c r="AF456" s="216"/>
      <c r="AG456" s="217"/>
      <c r="AH456" s="217" t="s">
        <v>1</v>
      </c>
      <c r="AI456" s="217"/>
      <c r="AJ456" s="217"/>
      <c r="AK456" s="216"/>
      <c r="AL456" s="217"/>
      <c r="AM456" s="217" t="s">
        <v>1</v>
      </c>
      <c r="AN456" s="217"/>
      <c r="AO456" s="217"/>
      <c r="AP456" s="217"/>
      <c r="AQ456" s="217"/>
      <c r="AR456" s="217" t="s">
        <v>1</v>
      </c>
      <c r="AS456" s="217"/>
      <c r="AT456" s="217"/>
      <c r="AU456" s="217"/>
      <c r="AV456" s="223"/>
      <c r="AW456" s="223"/>
      <c r="AX456" s="223"/>
      <c r="AY456" s="223" t="s">
        <v>3</v>
      </c>
      <c r="AZ456" s="223"/>
      <c r="BA456" s="224"/>
      <c r="BB456" s="224" t="s">
        <v>1</v>
      </c>
      <c r="BC456" s="224"/>
      <c r="BD456" s="224"/>
      <c r="BE456" s="225"/>
      <c r="BF456" s="224"/>
      <c r="BG456" s="224" t="s">
        <v>1</v>
      </c>
      <c r="BH456" s="224"/>
      <c r="BI456" s="224"/>
      <c r="BJ456" s="226"/>
      <c r="BK456" s="224"/>
      <c r="BL456" s="224" t="s">
        <v>1</v>
      </c>
      <c r="BM456" s="224"/>
      <c r="BN456" s="224"/>
      <c r="BO456" s="227"/>
      <c r="BP456" s="224"/>
      <c r="BQ456" s="224" t="s">
        <v>1</v>
      </c>
      <c r="BR456" s="224"/>
      <c r="BS456" s="224"/>
      <c r="BT456" s="228"/>
      <c r="BU456" s="224"/>
      <c r="BV456" s="224" t="s">
        <v>1</v>
      </c>
      <c r="BW456" s="224"/>
      <c r="BX456" s="224"/>
      <c r="BZ456" s="224"/>
      <c r="CA456" s="224" t="s">
        <v>1</v>
      </c>
      <c r="CB456" s="224"/>
      <c r="CC456" s="224"/>
    </row>
    <row r="457" spans="1:82" s="91" customFormat="1" x14ac:dyDescent="0.2">
      <c r="A457" s="76">
        <f t="shared" si="23"/>
        <v>401</v>
      </c>
      <c r="B457" s="188" t="s">
        <v>48</v>
      </c>
      <c r="C457" s="189" t="s">
        <v>56</v>
      </c>
      <c r="D457" s="213" t="s">
        <v>48</v>
      </c>
      <c r="E457" s="219"/>
      <c r="F457" s="220"/>
      <c r="G457" s="216" t="s">
        <v>479</v>
      </c>
      <c r="H457" s="216" t="s">
        <v>0</v>
      </c>
      <c r="I457" s="216"/>
      <c r="J457" s="216"/>
      <c r="K457" s="216"/>
      <c r="L457" s="216"/>
      <c r="M457" s="216" t="s">
        <v>0</v>
      </c>
      <c r="N457" s="216"/>
      <c r="O457" s="216"/>
      <c r="P457" s="216"/>
      <c r="Q457" s="216"/>
      <c r="R457" s="216" t="s">
        <v>0</v>
      </c>
      <c r="S457" s="216"/>
      <c r="T457" s="216"/>
      <c r="U457" s="216"/>
      <c r="V457" s="216"/>
      <c r="W457" s="216" t="s">
        <v>0</v>
      </c>
      <c r="X457" s="216"/>
      <c r="Y457" s="216"/>
      <c r="Z457" s="216"/>
      <c r="AA457" s="216"/>
      <c r="AB457" s="216" t="s">
        <v>0</v>
      </c>
      <c r="AC457" s="216"/>
      <c r="AD457" s="216"/>
      <c r="AE457" s="216"/>
      <c r="AF457" s="216"/>
      <c r="AG457" s="217"/>
      <c r="AH457" s="217" t="s">
        <v>1</v>
      </c>
      <c r="AI457" s="217"/>
      <c r="AJ457" s="217"/>
      <c r="AK457" s="216"/>
      <c r="AL457" s="217"/>
      <c r="AM457" s="217" t="s">
        <v>1</v>
      </c>
      <c r="AN457" s="217"/>
      <c r="AO457" s="217"/>
      <c r="AP457" s="217"/>
      <c r="AQ457" s="217" t="s">
        <v>0</v>
      </c>
      <c r="AR457" s="217"/>
      <c r="AS457" s="217"/>
      <c r="AT457" s="217"/>
      <c r="AU457" s="217"/>
      <c r="AV457" s="218"/>
      <c r="AW457" s="218" t="s">
        <v>1</v>
      </c>
      <c r="AX457" s="218"/>
      <c r="AY457" s="218"/>
      <c r="AZ457" s="218"/>
      <c r="BA457" s="163"/>
      <c r="BB457" s="163" t="s">
        <v>1</v>
      </c>
      <c r="BC457" s="163"/>
      <c r="BD457" s="163"/>
      <c r="BE457" s="170"/>
      <c r="BF457" s="163"/>
      <c r="BG457" s="163" t="s">
        <v>1</v>
      </c>
      <c r="BH457" s="163"/>
      <c r="BI457" s="163"/>
      <c r="BJ457" s="171"/>
      <c r="BK457" s="163"/>
      <c r="BL457" s="163" t="s">
        <v>1</v>
      </c>
      <c r="BM457" s="163"/>
      <c r="BN457" s="163"/>
      <c r="BO457" s="172"/>
      <c r="BP457" s="163"/>
      <c r="BQ457" s="163" t="s">
        <v>1</v>
      </c>
      <c r="BR457" s="163"/>
      <c r="BS457" s="163"/>
      <c r="BT457" s="173"/>
      <c r="BU457" s="163"/>
      <c r="BV457" s="163" t="s">
        <v>1</v>
      </c>
      <c r="BW457" s="163"/>
      <c r="BX457" s="163"/>
      <c r="BZ457" s="163" t="s">
        <v>0</v>
      </c>
      <c r="CA457" s="163"/>
      <c r="CB457" s="163"/>
      <c r="CC457" s="163"/>
    </row>
    <row r="458" spans="1:82" s="91" customFormat="1" x14ac:dyDescent="0.2">
      <c r="A458" s="76">
        <f t="shared" si="23"/>
        <v>402</v>
      </c>
      <c r="B458" s="188" t="s">
        <v>48</v>
      </c>
      <c r="C458" s="189" t="s">
        <v>56</v>
      </c>
      <c r="D458" s="213" t="s">
        <v>50</v>
      </c>
      <c r="E458" s="219"/>
      <c r="F458" s="220"/>
      <c r="G458" s="216" t="s">
        <v>480</v>
      </c>
      <c r="H458" s="216" t="s">
        <v>0</v>
      </c>
      <c r="I458" s="216"/>
      <c r="J458" s="216"/>
      <c r="K458" s="216"/>
      <c r="L458" s="216"/>
      <c r="M458" s="216"/>
      <c r="N458" s="216" t="s">
        <v>1</v>
      </c>
      <c r="O458" s="216"/>
      <c r="P458" s="216"/>
      <c r="Q458" s="216"/>
      <c r="R458" s="216" t="s">
        <v>0</v>
      </c>
      <c r="S458" s="216"/>
      <c r="T458" s="216"/>
      <c r="U458" s="216"/>
      <c r="V458" s="216"/>
      <c r="W458" s="216" t="s">
        <v>0</v>
      </c>
      <c r="X458" s="216"/>
      <c r="Y458" s="216"/>
      <c r="Z458" s="216"/>
      <c r="AA458" s="216"/>
      <c r="AB458" s="216" t="s">
        <v>0</v>
      </c>
      <c r="AC458" s="216"/>
      <c r="AD458" s="216"/>
      <c r="AE458" s="216"/>
      <c r="AF458" s="216"/>
      <c r="AG458" s="217"/>
      <c r="AH458" s="217" t="s">
        <v>1</v>
      </c>
      <c r="AI458" s="217"/>
      <c r="AJ458" s="217"/>
      <c r="AK458" s="216"/>
      <c r="AL458" s="217"/>
      <c r="AM458" s="217" t="s">
        <v>1</v>
      </c>
      <c r="AN458" s="217"/>
      <c r="AO458" s="217"/>
      <c r="AP458" s="217"/>
      <c r="AQ458" s="217"/>
      <c r="AR458" s="217"/>
      <c r="AS458" s="217"/>
      <c r="AT458" s="217" t="s">
        <v>3</v>
      </c>
      <c r="AU458" s="217"/>
      <c r="AV458" s="218"/>
      <c r="AW458" s="218"/>
      <c r="AX458" s="218"/>
      <c r="AY458" s="218" t="s">
        <v>3</v>
      </c>
      <c r="AZ458" s="218"/>
      <c r="BA458" s="163"/>
      <c r="BB458" s="163" t="s">
        <v>1</v>
      </c>
      <c r="BC458" s="163"/>
      <c r="BD458" s="163"/>
      <c r="BE458" s="170"/>
      <c r="BF458" s="163"/>
      <c r="BG458" s="163" t="s">
        <v>1</v>
      </c>
      <c r="BH458" s="163"/>
      <c r="BI458" s="163"/>
      <c r="BJ458" s="171"/>
      <c r="BK458" s="163"/>
      <c r="BL458" s="163" t="s">
        <v>1</v>
      </c>
      <c r="BM458" s="163"/>
      <c r="BN458" s="163"/>
      <c r="BO458" s="172"/>
      <c r="BP458" s="163"/>
      <c r="BQ458" s="163" t="s">
        <v>1</v>
      </c>
      <c r="BR458" s="163"/>
      <c r="BS458" s="163"/>
      <c r="BT458" s="173"/>
      <c r="BU458" s="163"/>
      <c r="BV458" s="163" t="s">
        <v>1</v>
      </c>
      <c r="BW458" s="163"/>
      <c r="BX458" s="163"/>
      <c r="BZ458" s="163"/>
      <c r="CA458" s="163" t="s">
        <v>1</v>
      </c>
      <c r="CB458" s="163"/>
      <c r="CC458" s="163"/>
    </row>
    <row r="459" spans="1:82" s="91" customFormat="1" x14ac:dyDescent="0.2">
      <c r="A459" s="76">
        <f t="shared" si="23"/>
        <v>403</v>
      </c>
      <c r="B459" s="188" t="s">
        <v>48</v>
      </c>
      <c r="C459" s="189" t="s">
        <v>56</v>
      </c>
      <c r="D459" s="213" t="s">
        <v>52</v>
      </c>
      <c r="E459" s="219"/>
      <c r="F459" s="220"/>
      <c r="G459" s="216" t="s">
        <v>481</v>
      </c>
      <c r="H459" s="216" t="s">
        <v>0</v>
      </c>
      <c r="I459" s="216"/>
      <c r="J459" s="216"/>
      <c r="K459" s="216"/>
      <c r="L459" s="216"/>
      <c r="M459" s="216" t="s">
        <v>0</v>
      </c>
      <c r="N459" s="216"/>
      <c r="O459" s="216"/>
      <c r="P459" s="216"/>
      <c r="Q459" s="216"/>
      <c r="R459" s="216" t="s">
        <v>0</v>
      </c>
      <c r="S459" s="216"/>
      <c r="T459" s="216"/>
      <c r="U459" s="216"/>
      <c r="V459" s="216"/>
      <c r="W459" s="216" t="s">
        <v>0</v>
      </c>
      <c r="X459" s="216"/>
      <c r="Y459" s="216"/>
      <c r="Z459" s="216"/>
      <c r="AA459" s="216"/>
      <c r="AB459" s="216" t="s">
        <v>0</v>
      </c>
      <c r="AC459" s="216"/>
      <c r="AD459" s="216"/>
      <c r="AE459" s="216"/>
      <c r="AF459" s="216"/>
      <c r="AG459" s="217"/>
      <c r="AH459" s="217" t="s">
        <v>1</v>
      </c>
      <c r="AI459" s="217"/>
      <c r="AJ459" s="217"/>
      <c r="AK459" s="216"/>
      <c r="AL459" s="217"/>
      <c r="AM459" s="217" t="s">
        <v>1</v>
      </c>
      <c r="AN459" s="217"/>
      <c r="AO459" s="217"/>
      <c r="AP459" s="217"/>
      <c r="AQ459" s="217"/>
      <c r="AR459" s="217" t="s">
        <v>1</v>
      </c>
      <c r="AS459" s="217"/>
      <c r="AT459" s="217"/>
      <c r="AU459" s="217"/>
      <c r="AV459" s="218"/>
      <c r="AW459" s="218" t="s">
        <v>1</v>
      </c>
      <c r="AX459" s="218"/>
      <c r="AY459" s="218"/>
      <c r="AZ459" s="218"/>
      <c r="BA459" s="163"/>
      <c r="BB459" s="163" t="s">
        <v>1</v>
      </c>
      <c r="BC459" s="163"/>
      <c r="BD459" s="163"/>
      <c r="BE459" s="170"/>
      <c r="BF459" s="163"/>
      <c r="BG459" s="163" t="s">
        <v>1</v>
      </c>
      <c r="BH459" s="163"/>
      <c r="BI459" s="163"/>
      <c r="BJ459" s="171"/>
      <c r="BK459" s="163"/>
      <c r="BL459" s="163" t="s">
        <v>1</v>
      </c>
      <c r="BM459" s="163"/>
      <c r="BN459" s="163"/>
      <c r="BO459" s="172"/>
      <c r="BP459" s="163"/>
      <c r="BQ459" s="163" t="s">
        <v>1</v>
      </c>
      <c r="BR459" s="163"/>
      <c r="BS459" s="163"/>
      <c r="BT459" s="173"/>
      <c r="BU459" s="163"/>
      <c r="BV459" s="163" t="s">
        <v>1</v>
      </c>
      <c r="BW459" s="163"/>
      <c r="BX459" s="163"/>
      <c r="BZ459" s="163"/>
      <c r="CA459" s="163" t="s">
        <v>1</v>
      </c>
      <c r="CB459" s="163"/>
      <c r="CC459" s="163"/>
    </row>
    <row r="460" spans="1:82" s="91" customFormat="1" x14ac:dyDescent="0.2">
      <c r="A460" s="76">
        <f t="shared" si="23"/>
        <v>404</v>
      </c>
      <c r="B460" s="188" t="s">
        <v>48</v>
      </c>
      <c r="C460" s="189" t="s">
        <v>56</v>
      </c>
      <c r="D460" s="213" t="s">
        <v>54</v>
      </c>
      <c r="E460" s="219"/>
      <c r="F460" s="220"/>
      <c r="G460" s="216" t="s">
        <v>482</v>
      </c>
      <c r="H460" s="216" t="s">
        <v>0</v>
      </c>
      <c r="I460" s="216"/>
      <c r="J460" s="216"/>
      <c r="K460" s="216"/>
      <c r="L460" s="216"/>
      <c r="M460" s="216" t="s">
        <v>0</v>
      </c>
      <c r="N460" s="216"/>
      <c r="O460" s="216"/>
      <c r="P460" s="216"/>
      <c r="Q460" s="216"/>
      <c r="R460" s="216" t="s">
        <v>0</v>
      </c>
      <c r="S460" s="216"/>
      <c r="T460" s="216"/>
      <c r="U460" s="216"/>
      <c r="V460" s="216"/>
      <c r="W460" s="216" t="s">
        <v>0</v>
      </c>
      <c r="X460" s="216"/>
      <c r="Y460" s="216"/>
      <c r="Z460" s="216"/>
      <c r="AA460" s="216"/>
      <c r="AB460" s="216" t="s">
        <v>0</v>
      </c>
      <c r="AC460" s="216"/>
      <c r="AD460" s="216"/>
      <c r="AE460" s="216"/>
      <c r="AF460" s="216"/>
      <c r="AG460" s="217"/>
      <c r="AH460" s="217" t="s">
        <v>1</v>
      </c>
      <c r="AI460" s="217"/>
      <c r="AJ460" s="217"/>
      <c r="AK460" s="216"/>
      <c r="AL460" s="217"/>
      <c r="AM460" s="217"/>
      <c r="AN460" s="217"/>
      <c r="AO460" s="217" t="s">
        <v>3</v>
      </c>
      <c r="AP460" s="217"/>
      <c r="AQ460" s="217"/>
      <c r="AR460" s="217" t="s">
        <v>1</v>
      </c>
      <c r="AS460" s="217"/>
      <c r="AT460" s="217"/>
      <c r="AU460" s="217"/>
      <c r="AV460" s="218"/>
      <c r="AW460" s="218"/>
      <c r="AX460" s="218"/>
      <c r="AY460" s="218" t="s">
        <v>3</v>
      </c>
      <c r="AZ460" s="218"/>
      <c r="BA460" s="163"/>
      <c r="BB460" s="163"/>
      <c r="BC460" s="163"/>
      <c r="BD460" s="163" t="s">
        <v>3</v>
      </c>
      <c r="BE460" s="170"/>
      <c r="BF460" s="163"/>
      <c r="BG460" s="163"/>
      <c r="BH460" s="163"/>
      <c r="BI460" s="163" t="s">
        <v>3</v>
      </c>
      <c r="BJ460" s="171"/>
      <c r="BK460" s="163"/>
      <c r="BL460" s="163" t="s">
        <v>1</v>
      </c>
      <c r="BM460" s="163"/>
      <c r="BN460" s="163"/>
      <c r="BO460" s="172"/>
      <c r="BP460" s="163"/>
      <c r="BQ460" s="163" t="s">
        <v>1</v>
      </c>
      <c r="BR460" s="163"/>
      <c r="BS460" s="163"/>
      <c r="BT460" s="173"/>
      <c r="BU460" s="163"/>
      <c r="BV460" s="163" t="s">
        <v>1</v>
      </c>
      <c r="BW460" s="163"/>
      <c r="BX460" s="163"/>
      <c r="BZ460" s="163"/>
      <c r="CA460" s="163" t="s">
        <v>1</v>
      </c>
      <c r="CB460" s="163"/>
      <c r="CC460" s="163"/>
    </row>
    <row r="461" spans="1:82" s="91" customFormat="1" x14ac:dyDescent="0.2">
      <c r="A461" s="76">
        <f t="shared" si="23"/>
        <v>405</v>
      </c>
      <c r="B461" s="188" t="s">
        <v>48</v>
      </c>
      <c r="C461" s="189" t="s">
        <v>56</v>
      </c>
      <c r="D461" s="213" t="s">
        <v>56</v>
      </c>
      <c r="E461" s="219"/>
      <c r="F461" s="220"/>
      <c r="G461" s="216" t="s">
        <v>483</v>
      </c>
      <c r="H461" s="216" t="s">
        <v>0</v>
      </c>
      <c r="I461" s="216"/>
      <c r="J461" s="216"/>
      <c r="K461" s="216"/>
      <c r="L461" s="216"/>
      <c r="M461" s="216" t="s">
        <v>0</v>
      </c>
      <c r="N461" s="216"/>
      <c r="O461" s="216"/>
      <c r="P461" s="216"/>
      <c r="Q461" s="216"/>
      <c r="R461" s="216" t="s">
        <v>0</v>
      </c>
      <c r="S461" s="216"/>
      <c r="T461" s="216"/>
      <c r="U461" s="216"/>
      <c r="V461" s="216"/>
      <c r="W461" s="216" t="s">
        <v>0</v>
      </c>
      <c r="X461" s="216"/>
      <c r="Y461" s="216"/>
      <c r="Z461" s="216"/>
      <c r="AA461" s="216"/>
      <c r="AB461" s="216" t="s">
        <v>0</v>
      </c>
      <c r="AC461" s="216"/>
      <c r="AD461" s="216"/>
      <c r="AE461" s="216"/>
      <c r="AF461" s="216"/>
      <c r="AG461" s="217" t="s">
        <v>0</v>
      </c>
      <c r="AH461" s="217"/>
      <c r="AI461" s="217"/>
      <c r="AJ461" s="217"/>
      <c r="AK461" s="216"/>
      <c r="AL461" s="217"/>
      <c r="AM461" s="217" t="s">
        <v>1</v>
      </c>
      <c r="AN461" s="217"/>
      <c r="AO461" s="217"/>
      <c r="AP461" s="217"/>
      <c r="AQ461" s="217" t="s">
        <v>0</v>
      </c>
      <c r="AR461" s="217"/>
      <c r="AS461" s="217"/>
      <c r="AT461" s="217"/>
      <c r="AU461" s="217"/>
      <c r="AV461" s="218" t="s">
        <v>0</v>
      </c>
      <c r="AW461" s="218"/>
      <c r="AX461" s="218"/>
      <c r="AY461" s="218"/>
      <c r="AZ461" s="218"/>
      <c r="BA461" s="163"/>
      <c r="BB461" s="163" t="s">
        <v>1</v>
      </c>
      <c r="BC461" s="163"/>
      <c r="BD461" s="163"/>
      <c r="BE461" s="170"/>
      <c r="BF461" s="163"/>
      <c r="BG461" s="163" t="s">
        <v>1</v>
      </c>
      <c r="BH461" s="163"/>
      <c r="BI461" s="163"/>
      <c r="BJ461" s="171"/>
      <c r="BK461" s="163"/>
      <c r="BL461" s="163" t="s">
        <v>1</v>
      </c>
      <c r="BM461" s="163"/>
      <c r="BN461" s="163"/>
      <c r="BO461" s="172"/>
      <c r="BP461" s="163"/>
      <c r="BQ461" s="163"/>
      <c r="BR461" s="163"/>
      <c r="BS461" s="163" t="s">
        <v>3</v>
      </c>
      <c r="BT461" s="173"/>
      <c r="BU461" s="163"/>
      <c r="BV461" s="163" t="s">
        <v>1</v>
      </c>
      <c r="BW461" s="163"/>
      <c r="BX461" s="163"/>
      <c r="BZ461" s="163"/>
      <c r="CA461" s="163" t="s">
        <v>1</v>
      </c>
      <c r="CB461" s="163"/>
      <c r="CC461" s="163"/>
    </row>
    <row r="462" spans="1:82" s="91" customFormat="1" x14ac:dyDescent="0.2">
      <c r="A462" s="76">
        <f t="shared" si="23"/>
        <v>406</v>
      </c>
      <c r="B462" s="188" t="s">
        <v>48</v>
      </c>
      <c r="C462" s="189" t="s">
        <v>56</v>
      </c>
      <c r="D462" s="213" t="s">
        <v>84</v>
      </c>
      <c r="E462" s="219"/>
      <c r="F462" s="220"/>
      <c r="G462" s="216" t="s">
        <v>484</v>
      </c>
      <c r="H462" s="216" t="s">
        <v>0</v>
      </c>
      <c r="I462" s="216"/>
      <c r="J462" s="216"/>
      <c r="K462" s="216"/>
      <c r="L462" s="216"/>
      <c r="M462" s="216" t="s">
        <v>0</v>
      </c>
      <c r="N462" s="216"/>
      <c r="O462" s="216"/>
      <c r="P462" s="216"/>
      <c r="Q462" s="216"/>
      <c r="R462" s="216" t="s">
        <v>0</v>
      </c>
      <c r="S462" s="216"/>
      <c r="T462" s="216"/>
      <c r="U462" s="216"/>
      <c r="V462" s="216"/>
      <c r="W462" s="216" t="s">
        <v>0</v>
      </c>
      <c r="X462" s="216"/>
      <c r="Y462" s="216"/>
      <c r="Z462" s="216"/>
      <c r="AA462" s="216"/>
      <c r="AB462" s="216" t="s">
        <v>0</v>
      </c>
      <c r="AC462" s="216"/>
      <c r="AD462" s="216"/>
      <c r="AE462" s="216"/>
      <c r="AF462" s="216"/>
      <c r="AG462" s="217"/>
      <c r="AH462" s="217" t="s">
        <v>1</v>
      </c>
      <c r="AI462" s="217"/>
      <c r="AJ462" s="217"/>
      <c r="AK462" s="216"/>
      <c r="AL462" s="217"/>
      <c r="AM462" s="217" t="s">
        <v>1</v>
      </c>
      <c r="AN462" s="217"/>
      <c r="AO462" s="217"/>
      <c r="AP462" s="217"/>
      <c r="AQ462" s="217"/>
      <c r="AR462" s="217" t="s">
        <v>1</v>
      </c>
      <c r="AS462" s="217"/>
      <c r="AT462" s="217"/>
      <c r="AU462" s="217"/>
      <c r="AV462" s="218"/>
      <c r="AW462" s="218" t="s">
        <v>1</v>
      </c>
      <c r="AX462" s="218"/>
      <c r="AY462" s="218"/>
      <c r="AZ462" s="218"/>
      <c r="BA462" s="163"/>
      <c r="BB462" s="163" t="s">
        <v>1</v>
      </c>
      <c r="BC462" s="163"/>
      <c r="BD462" s="163"/>
      <c r="BE462" s="170"/>
      <c r="BF462" s="163"/>
      <c r="BG462" s="163" t="s">
        <v>1</v>
      </c>
      <c r="BH462" s="163"/>
      <c r="BI462" s="163"/>
      <c r="BJ462" s="171"/>
      <c r="BK462" s="163"/>
      <c r="BL462" s="163"/>
      <c r="BM462" s="163"/>
      <c r="BN462" s="163"/>
      <c r="BO462" s="172"/>
      <c r="BP462" s="163"/>
      <c r="BQ462" s="163"/>
      <c r="BR462" s="163"/>
      <c r="BS462" s="163"/>
      <c r="BT462" s="173"/>
      <c r="BU462" s="163"/>
      <c r="BV462" s="163"/>
      <c r="BW462" s="163"/>
      <c r="BX462" s="163"/>
      <c r="BZ462" s="163"/>
      <c r="CA462" s="163"/>
      <c r="CB462" s="163"/>
      <c r="CC462" s="163"/>
    </row>
    <row r="463" spans="1:82" s="91" customFormat="1" x14ac:dyDescent="0.2">
      <c r="A463" s="76"/>
      <c r="B463" s="188"/>
      <c r="C463" s="189"/>
      <c r="D463" s="213"/>
      <c r="E463" s="219"/>
      <c r="F463" s="220"/>
      <c r="G463" s="216"/>
      <c r="H463" s="216"/>
      <c r="I463" s="216"/>
      <c r="J463" s="216"/>
      <c r="K463" s="216"/>
      <c r="L463" s="216"/>
      <c r="M463" s="216"/>
      <c r="N463" s="216"/>
      <c r="O463" s="216"/>
      <c r="P463" s="216"/>
      <c r="Q463" s="216"/>
      <c r="R463" s="216"/>
      <c r="S463" s="216"/>
      <c r="T463" s="216"/>
      <c r="U463" s="216"/>
      <c r="V463" s="216"/>
      <c r="W463" s="216"/>
      <c r="X463" s="216"/>
      <c r="Y463" s="216"/>
      <c r="Z463" s="216"/>
      <c r="AA463" s="216"/>
      <c r="AB463" s="216"/>
      <c r="AC463" s="216"/>
      <c r="AD463" s="216"/>
      <c r="AE463" s="216"/>
      <c r="AF463" s="216"/>
      <c r="AG463" s="217"/>
      <c r="AH463" s="217"/>
      <c r="AI463" s="217"/>
      <c r="AJ463" s="217"/>
      <c r="AK463" s="216"/>
      <c r="AL463" s="217"/>
      <c r="AM463" s="217"/>
      <c r="AN463" s="217"/>
      <c r="AO463" s="217"/>
      <c r="AP463" s="217"/>
      <c r="AQ463" s="217"/>
      <c r="AR463" s="217"/>
      <c r="AS463" s="217"/>
      <c r="AT463" s="217"/>
      <c r="AU463" s="217"/>
      <c r="AV463" s="218"/>
      <c r="AW463" s="218"/>
      <c r="AX463" s="218"/>
      <c r="AY463" s="218"/>
      <c r="AZ463" s="231"/>
      <c r="BA463" s="163"/>
      <c r="BB463" s="163"/>
      <c r="BC463" s="163"/>
      <c r="BD463" s="163"/>
      <c r="BE463" s="170"/>
      <c r="BF463" s="163"/>
      <c r="BG463" s="163"/>
      <c r="BH463" s="163"/>
      <c r="BI463" s="163"/>
      <c r="BJ463" s="171"/>
      <c r="BK463" s="163"/>
      <c r="BL463" s="163"/>
      <c r="BM463" s="163"/>
      <c r="BN463" s="163"/>
      <c r="BO463" s="172"/>
      <c r="BP463" s="163"/>
      <c r="BQ463" s="163"/>
      <c r="BR463" s="163"/>
      <c r="BS463" s="163"/>
      <c r="BT463" s="173"/>
      <c r="BU463" s="163"/>
      <c r="BV463" s="163"/>
      <c r="BW463" s="163"/>
      <c r="BX463" s="163"/>
      <c r="BZ463" s="163"/>
      <c r="CA463" s="163"/>
      <c r="CB463" s="163"/>
      <c r="CC463" s="163"/>
    </row>
    <row r="464" spans="1:82" s="59" customFormat="1" x14ac:dyDescent="0.25">
      <c r="B464" s="195" t="s">
        <v>48</v>
      </c>
      <c r="C464" s="196" t="s">
        <v>84</v>
      </c>
      <c r="D464" s="197"/>
      <c r="E464" s="198"/>
      <c r="F464" s="199" t="s">
        <v>485</v>
      </c>
      <c r="G464" s="200"/>
      <c r="H464" s="201">
        <f>COUNTIF(H465:H471,"WTP")</f>
        <v>6</v>
      </c>
      <c r="I464" s="201">
        <f>COUNTIF(I465:I471,"WDP")</f>
        <v>0</v>
      </c>
      <c r="J464" s="201">
        <f>COUNTIF(J465:J471,"TW")</f>
        <v>0</v>
      </c>
      <c r="K464" s="201">
        <f>COUNTIF(K465:K471,"TMP")</f>
        <v>0</v>
      </c>
      <c r="L464" s="197">
        <f>SUM(H464:K464)</f>
        <v>6</v>
      </c>
      <c r="M464" s="201">
        <f>COUNTIF(M465:M471,"WTP")</f>
        <v>7</v>
      </c>
      <c r="N464" s="201">
        <f>COUNTIF(N465:N471,"WDP")</f>
        <v>0</v>
      </c>
      <c r="O464" s="201">
        <f>COUNTIF(O465:O471,"TW")</f>
        <v>0</v>
      </c>
      <c r="P464" s="201">
        <f>COUNTIF(P465:P471,"TMP")</f>
        <v>0</v>
      </c>
      <c r="Q464" s="197">
        <f>SUM(M464:P464)</f>
        <v>7</v>
      </c>
      <c r="R464" s="201">
        <f>COUNTIF(R465:R471,"WTP")</f>
        <v>7</v>
      </c>
      <c r="S464" s="201">
        <f>COUNTIF(S465:S471,"WDP")</f>
        <v>0</v>
      </c>
      <c r="T464" s="201">
        <f>COUNTIF(T465:T471,"TW")</f>
        <v>0</v>
      </c>
      <c r="U464" s="201">
        <f>COUNTIF(U465:U471,"TMP")</f>
        <v>0</v>
      </c>
      <c r="V464" s="197">
        <f>SUM(R464:U464)</f>
        <v>7</v>
      </c>
      <c r="W464" s="201">
        <f>COUNTIF(W465:W471,"WTP")</f>
        <v>6</v>
      </c>
      <c r="X464" s="201">
        <f>COUNTIF(X465:X471,"WDP")</f>
        <v>1</v>
      </c>
      <c r="Y464" s="201">
        <f>COUNTIF(Y465:Y471,"TW")</f>
        <v>0</v>
      </c>
      <c r="Z464" s="201">
        <f>COUNTIF(Z465:Z471,"TMP")</f>
        <v>0</v>
      </c>
      <c r="AA464" s="197">
        <f>SUM(W464:Z464)</f>
        <v>7</v>
      </c>
      <c r="AB464" s="201">
        <f>COUNTIF(AB465:AB471,"WTP")</f>
        <v>6</v>
      </c>
      <c r="AC464" s="201">
        <f>COUNTIF(AC465:AC471,"WDP")</f>
        <v>1</v>
      </c>
      <c r="AD464" s="201">
        <f>COUNTIF(AD465:AD471,"TW")</f>
        <v>0</v>
      </c>
      <c r="AE464" s="201">
        <f>COUNTIF(AE465:AE471,"TMP")</f>
        <v>0</v>
      </c>
      <c r="AF464" s="197">
        <f>SUM(AB464:AE464)</f>
        <v>7</v>
      </c>
      <c r="AG464" s="201">
        <f>COUNTIF(AG465:AG471,"WTP")</f>
        <v>2</v>
      </c>
      <c r="AH464" s="201">
        <f>COUNTIF(AH465:AH471,"WDP")</f>
        <v>5</v>
      </c>
      <c r="AI464" s="201">
        <f>COUNTIF(AI465:AI471,"TW")</f>
        <v>0</v>
      </c>
      <c r="AJ464" s="201">
        <f>COUNTIF(AJ465:AJ471,"TMP")</f>
        <v>0</v>
      </c>
      <c r="AK464" s="197">
        <f>SUM(AG464:AJ464)</f>
        <v>7</v>
      </c>
      <c r="AL464" s="201">
        <f>COUNTIF(AL465:AL471,"WTP")</f>
        <v>1</v>
      </c>
      <c r="AM464" s="201">
        <f>COUNTIF(AM465:AM471,"WDP")</f>
        <v>4</v>
      </c>
      <c r="AN464" s="201">
        <f>COUNTIF(AN465:AN471,"TW")</f>
        <v>0</v>
      </c>
      <c r="AO464" s="201">
        <f>COUNTIF(AO465:AO471,"TMP")</f>
        <v>1</v>
      </c>
      <c r="AP464" s="197">
        <f>SUM(AL464:AO464)</f>
        <v>6</v>
      </c>
      <c r="AQ464" s="201">
        <f>COUNTIF(AQ465:AQ470,"WTP")</f>
        <v>1</v>
      </c>
      <c r="AR464" s="201">
        <f>COUNTIF(AR465:AR470,"WDP")</f>
        <v>4</v>
      </c>
      <c r="AS464" s="201">
        <f>COUNTIF(AS465:AS470,"TW")</f>
        <v>0</v>
      </c>
      <c r="AT464" s="201">
        <f>COUNTIF(AT465:AT470,"TMP")</f>
        <v>1</v>
      </c>
      <c r="AU464" s="202">
        <f>SUM(AQ464:AT464)</f>
        <v>6</v>
      </c>
      <c r="AV464" s="73">
        <f>COUNTIF(AV465:AV470,"WTP")</f>
        <v>0</v>
      </c>
      <c r="AW464" s="73">
        <f>COUNTIF(AW465:AW470,"WDP")</f>
        <v>6</v>
      </c>
      <c r="AX464" s="73">
        <f>COUNTIF(AX465:AX470,"TW")</f>
        <v>0</v>
      </c>
      <c r="AY464" s="73">
        <f>COUNTIF(AY465:AY470,"TMP")</f>
        <v>0</v>
      </c>
      <c r="AZ464" s="74">
        <f>SUM(AV464:AY464)</f>
        <v>6</v>
      </c>
      <c r="BA464" s="73">
        <f>COUNTIF(BA465:BA470,"WTP")</f>
        <v>0</v>
      </c>
      <c r="BB464" s="73">
        <f>COUNTIF(BB465:BB470,"WDP")</f>
        <v>6</v>
      </c>
      <c r="BC464" s="73">
        <f>COUNTIF(BC465:BC470,"TW")</f>
        <v>0</v>
      </c>
      <c r="BD464" s="73">
        <f>COUNTIF(BD465:BD470,"TMP")</f>
        <v>0</v>
      </c>
      <c r="BE464" s="74">
        <f>SUM(BA464:BD464)</f>
        <v>6</v>
      </c>
      <c r="BF464" s="73">
        <f>COUNTIF(BF465:BF470,"WTP")</f>
        <v>0</v>
      </c>
      <c r="BG464" s="73">
        <f>COUNTIF(BG465:BG470,"WDP")</f>
        <v>6</v>
      </c>
      <c r="BH464" s="73">
        <f>COUNTIF(BH465:BH470,"TW")</f>
        <v>0</v>
      </c>
      <c r="BI464" s="73">
        <f>COUNTIF(BI465:BI470,"TMP")</f>
        <v>0</v>
      </c>
      <c r="BJ464" s="152">
        <f>SUM(BF464:BI464)</f>
        <v>6</v>
      </c>
      <c r="BK464" s="75">
        <f>COUNTIF(BK465:BK470,"WTP")</f>
        <v>0</v>
      </c>
      <c r="BL464" s="75">
        <f>COUNTIF(BL465:BL470,"WDP")</f>
        <v>4</v>
      </c>
      <c r="BM464" s="75">
        <f>COUNTIF(BM465:BM470,"TW")</f>
        <v>0</v>
      </c>
      <c r="BN464" s="75">
        <f>COUNTIF(BN465:BN470,"TMP")</f>
        <v>2</v>
      </c>
      <c r="BO464" s="153">
        <f>SUM(BK464:BN464)</f>
        <v>6</v>
      </c>
      <c r="BP464" s="75">
        <f>COUNTIF(BP465:BP470,"WTP")</f>
        <v>0</v>
      </c>
      <c r="BQ464" s="75">
        <f>COUNTIF(BQ465:BQ470,"WDP")</f>
        <v>5</v>
      </c>
      <c r="BR464" s="75">
        <f>COUNTIF(BR465:BR470,"TW")</f>
        <v>0</v>
      </c>
      <c r="BS464" s="75">
        <f>COUNTIF(BS465:BS470,"TMP")</f>
        <v>1</v>
      </c>
      <c r="BT464" s="154">
        <f>SUM(BP464:BS464)</f>
        <v>6</v>
      </c>
      <c r="BU464" s="75">
        <f>COUNTIF(BU465:BU470,"WTP")</f>
        <v>0</v>
      </c>
      <c r="BV464" s="75">
        <f>COUNTIF(BV465:BV470,"WDP")</f>
        <v>4</v>
      </c>
      <c r="BW464" s="75">
        <f>COUNTIF(BW465:BW470,"TW")</f>
        <v>0</v>
      </c>
      <c r="BX464" s="75">
        <f>COUNTIF(BX465:BX470,"TMP")</f>
        <v>2</v>
      </c>
      <c r="BY464" s="155">
        <f>SUM(BU464:BX464)</f>
        <v>6</v>
      </c>
      <c r="BZ464" s="75">
        <f>COUNTIF(BZ465:BZ470,"WTP")</f>
        <v>0</v>
      </c>
      <c r="CA464" s="75">
        <f>COUNTIF(CA465:CA470,"WDP")</f>
        <v>4</v>
      </c>
      <c r="CB464" s="75">
        <f>COUNTIF(CB465:CB470,"TW")</f>
        <v>0</v>
      </c>
      <c r="CC464" s="75">
        <f>COUNTIF(CC465:CC470,"TMP")</f>
        <v>0</v>
      </c>
      <c r="CD464" s="155">
        <f>SUM(BZ464:CC464)</f>
        <v>4</v>
      </c>
    </row>
    <row r="465" spans="1:82" s="91" customFormat="1" x14ac:dyDescent="0.2">
      <c r="A465" s="76">
        <f>A462+1</f>
        <v>407</v>
      </c>
      <c r="B465" s="188" t="s">
        <v>48</v>
      </c>
      <c r="C465" s="189" t="s">
        <v>84</v>
      </c>
      <c r="D465" s="213" t="s">
        <v>8</v>
      </c>
      <c r="E465" s="214"/>
      <c r="F465" s="215"/>
      <c r="G465" s="216" t="s">
        <v>486</v>
      </c>
      <c r="H465" s="216" t="s">
        <v>0</v>
      </c>
      <c r="I465" s="216"/>
      <c r="J465" s="216"/>
      <c r="K465" s="216"/>
      <c r="L465" s="216"/>
      <c r="M465" s="216" t="s">
        <v>0</v>
      </c>
      <c r="N465" s="216"/>
      <c r="O465" s="216"/>
      <c r="P465" s="216"/>
      <c r="Q465" s="216"/>
      <c r="R465" s="216" t="s">
        <v>0</v>
      </c>
      <c r="S465" s="216"/>
      <c r="T465" s="216"/>
      <c r="U465" s="216"/>
      <c r="V465" s="216"/>
      <c r="W465" s="216" t="s">
        <v>0</v>
      </c>
      <c r="X465" s="216"/>
      <c r="Y465" s="216"/>
      <c r="Z465" s="216"/>
      <c r="AA465" s="216"/>
      <c r="AB465" s="216" t="s">
        <v>0</v>
      </c>
      <c r="AC465" s="216" t="s">
        <v>657</v>
      </c>
      <c r="AD465" s="216"/>
      <c r="AE465" s="216"/>
      <c r="AF465" s="216"/>
      <c r="AG465" s="217" t="s">
        <v>0</v>
      </c>
      <c r="AH465" s="217"/>
      <c r="AI465" s="217"/>
      <c r="AJ465" s="217"/>
      <c r="AK465" s="216"/>
      <c r="AL465" s="217"/>
      <c r="AM465" s="217" t="s">
        <v>1</v>
      </c>
      <c r="AN465" s="217"/>
      <c r="AO465" s="217"/>
      <c r="AP465" s="217"/>
      <c r="AQ465" s="217"/>
      <c r="AR465" s="217" t="s">
        <v>1</v>
      </c>
      <c r="AS465" s="217"/>
      <c r="AT465" s="217"/>
      <c r="AU465" s="217"/>
      <c r="AV465" s="218"/>
      <c r="AW465" s="218" t="s">
        <v>1</v>
      </c>
      <c r="AX465" s="218"/>
      <c r="AY465" s="218"/>
      <c r="AZ465" s="218"/>
      <c r="BA465" s="163"/>
      <c r="BB465" s="163" t="s">
        <v>1</v>
      </c>
      <c r="BC465" s="163"/>
      <c r="BD465" s="163"/>
      <c r="BE465" s="170"/>
      <c r="BF465" s="163"/>
      <c r="BG465" s="163" t="s">
        <v>1</v>
      </c>
      <c r="BH465" s="163"/>
      <c r="BI465" s="163"/>
      <c r="BJ465" s="171"/>
      <c r="BK465" s="163"/>
      <c r="BL465" s="163" t="s">
        <v>1</v>
      </c>
      <c r="BM465" s="163"/>
      <c r="BN465" s="163"/>
      <c r="BO465" s="172"/>
      <c r="BP465" s="163"/>
      <c r="BQ465" s="163" t="s">
        <v>1</v>
      </c>
      <c r="BR465" s="163"/>
      <c r="BS465" s="163"/>
      <c r="BT465" s="173"/>
      <c r="BU465" s="163"/>
      <c r="BV465" s="163" t="s">
        <v>1</v>
      </c>
      <c r="BW465" s="163"/>
      <c r="BX465" s="163"/>
      <c r="BZ465" s="163"/>
      <c r="CA465" s="163" t="s">
        <v>1</v>
      </c>
      <c r="CB465" s="163"/>
      <c r="CC465" s="163"/>
    </row>
    <row r="466" spans="1:82" s="91" customFormat="1" x14ac:dyDescent="0.2">
      <c r="A466" s="76">
        <f>A465+1</f>
        <v>408</v>
      </c>
      <c r="B466" s="188" t="s">
        <v>48</v>
      </c>
      <c r="C466" s="189" t="s">
        <v>84</v>
      </c>
      <c r="D466" s="213" t="s">
        <v>12</v>
      </c>
      <c r="E466" s="219"/>
      <c r="F466" s="220"/>
      <c r="G466" s="216" t="s">
        <v>487</v>
      </c>
      <c r="H466" s="216" t="s">
        <v>0</v>
      </c>
      <c r="I466" s="216"/>
      <c r="J466" s="216"/>
      <c r="K466" s="216"/>
      <c r="L466" s="216"/>
      <c r="M466" s="216" t="s">
        <v>0</v>
      </c>
      <c r="N466" s="216"/>
      <c r="O466" s="216"/>
      <c r="P466" s="216"/>
      <c r="Q466" s="216"/>
      <c r="R466" s="216" t="s">
        <v>0</v>
      </c>
      <c r="S466" s="216"/>
      <c r="T466" s="216"/>
      <c r="U466" s="216"/>
      <c r="V466" s="216"/>
      <c r="W466" s="216" t="s">
        <v>0</v>
      </c>
      <c r="X466" s="216"/>
      <c r="Y466" s="216"/>
      <c r="Z466" s="216"/>
      <c r="AA466" s="216"/>
      <c r="AB466" s="216" t="s">
        <v>0</v>
      </c>
      <c r="AC466" s="216" t="s">
        <v>657</v>
      </c>
      <c r="AD466" s="216"/>
      <c r="AE466" s="216"/>
      <c r="AF466" s="216"/>
      <c r="AG466" s="217"/>
      <c r="AH466" s="217" t="s">
        <v>1</v>
      </c>
      <c r="AI466" s="217"/>
      <c r="AJ466" s="217"/>
      <c r="AK466" s="216"/>
      <c r="AL466" s="217"/>
      <c r="AM466" s="217" t="s">
        <v>1</v>
      </c>
      <c r="AN466" s="217"/>
      <c r="AO466" s="217"/>
      <c r="AP466" s="217"/>
      <c r="AQ466" s="217"/>
      <c r="AR466" s="217" t="s">
        <v>1</v>
      </c>
      <c r="AS466" s="217"/>
      <c r="AT466" s="217"/>
      <c r="AU466" s="217"/>
      <c r="AV466" s="218"/>
      <c r="AW466" s="218" t="s">
        <v>1</v>
      </c>
      <c r="AX466" s="218"/>
      <c r="AY466" s="218"/>
      <c r="AZ466" s="218"/>
      <c r="BA466" s="163"/>
      <c r="BB466" s="163" t="s">
        <v>1</v>
      </c>
      <c r="BC466" s="163"/>
      <c r="BD466" s="163"/>
      <c r="BE466" s="170"/>
      <c r="BF466" s="163"/>
      <c r="BG466" s="163" t="s">
        <v>1</v>
      </c>
      <c r="BH466" s="163"/>
      <c r="BI466" s="163"/>
      <c r="BJ466" s="171"/>
      <c r="BK466" s="163"/>
      <c r="BL466" s="163" t="s">
        <v>1</v>
      </c>
      <c r="BM466" s="163"/>
      <c r="BN466" s="163"/>
      <c r="BO466" s="172"/>
      <c r="BP466" s="163"/>
      <c r="BQ466" s="163" t="s">
        <v>1</v>
      </c>
      <c r="BR466" s="163"/>
      <c r="BS466" s="163"/>
      <c r="BT466" s="173"/>
      <c r="BU466" s="163"/>
      <c r="BV466" s="163" t="s">
        <v>1</v>
      </c>
      <c r="BW466" s="163"/>
      <c r="BX466" s="163"/>
      <c r="BZ466" s="163"/>
      <c r="CA466" s="163" t="s">
        <v>1</v>
      </c>
      <c r="CB466" s="163"/>
      <c r="CC466" s="163"/>
    </row>
    <row r="467" spans="1:82" s="91" customFormat="1" x14ac:dyDescent="0.2">
      <c r="A467" s="76">
        <f t="shared" ref="A467:A471" si="24">A466+1</f>
        <v>409</v>
      </c>
      <c r="B467" s="188" t="s">
        <v>48</v>
      </c>
      <c r="C467" s="189" t="s">
        <v>84</v>
      </c>
      <c r="D467" s="213" t="s">
        <v>14</v>
      </c>
      <c r="E467" s="219"/>
      <c r="F467" s="220"/>
      <c r="G467" s="216" t="s">
        <v>488</v>
      </c>
      <c r="H467" s="216"/>
      <c r="I467" s="216"/>
      <c r="J467" s="216"/>
      <c r="K467" s="216"/>
      <c r="L467" s="216"/>
      <c r="M467" s="216" t="s">
        <v>0</v>
      </c>
      <c r="N467" s="216"/>
      <c r="O467" s="216"/>
      <c r="P467" s="216"/>
      <c r="Q467" s="216"/>
      <c r="R467" s="216" t="s">
        <v>0</v>
      </c>
      <c r="S467" s="216"/>
      <c r="T467" s="216"/>
      <c r="U467" s="216"/>
      <c r="V467" s="216"/>
      <c r="W467" s="216"/>
      <c r="X467" s="216" t="s">
        <v>1</v>
      </c>
      <c r="Y467" s="216"/>
      <c r="Z467" s="216"/>
      <c r="AA467" s="216"/>
      <c r="AB467" s="216" t="s">
        <v>0</v>
      </c>
      <c r="AC467" s="216" t="s">
        <v>657</v>
      </c>
      <c r="AD467" s="216"/>
      <c r="AE467" s="216"/>
      <c r="AF467" s="216"/>
      <c r="AG467" s="217" t="s">
        <v>0</v>
      </c>
      <c r="AH467" s="217"/>
      <c r="AI467" s="217"/>
      <c r="AJ467" s="217"/>
      <c r="AK467" s="216"/>
      <c r="AL467" s="217" t="s">
        <v>0</v>
      </c>
      <c r="AM467" s="217"/>
      <c r="AN467" s="217"/>
      <c r="AO467" s="217"/>
      <c r="AP467" s="217"/>
      <c r="AQ467" s="217" t="s">
        <v>0</v>
      </c>
      <c r="AR467" s="217"/>
      <c r="AS467" s="217"/>
      <c r="AT467" s="217"/>
      <c r="AU467" s="217"/>
      <c r="AV467" s="218"/>
      <c r="AW467" s="218" t="s">
        <v>1</v>
      </c>
      <c r="AX467" s="218"/>
      <c r="AY467" s="218"/>
      <c r="AZ467" s="218"/>
      <c r="BA467" s="163"/>
      <c r="BB467" s="163" t="s">
        <v>1</v>
      </c>
      <c r="BC467" s="163"/>
      <c r="BD467" s="163"/>
      <c r="BE467" s="170"/>
      <c r="BF467" s="163"/>
      <c r="BG467" s="163" t="s">
        <v>1</v>
      </c>
      <c r="BH467" s="163"/>
      <c r="BI467" s="163"/>
      <c r="BJ467" s="171"/>
      <c r="BK467" s="163"/>
      <c r="BL467" s="163" t="s">
        <v>1</v>
      </c>
      <c r="BM467" s="163"/>
      <c r="BN467" s="163"/>
      <c r="BO467" s="172"/>
      <c r="BP467" s="163"/>
      <c r="BQ467" s="163" t="s">
        <v>1</v>
      </c>
      <c r="BR467" s="163"/>
      <c r="BS467" s="163"/>
      <c r="BT467" s="173"/>
      <c r="BU467" s="163"/>
      <c r="BV467" s="163"/>
      <c r="BW467" s="163"/>
      <c r="BX467" s="163" t="s">
        <v>3</v>
      </c>
      <c r="BZ467" s="163"/>
      <c r="CA467" s="163" t="s">
        <v>1</v>
      </c>
      <c r="CB467" s="163"/>
      <c r="CC467" s="163"/>
    </row>
    <row r="468" spans="1:82" s="91" customFormat="1" x14ac:dyDescent="0.2">
      <c r="A468" s="76">
        <f t="shared" si="24"/>
        <v>410</v>
      </c>
      <c r="B468" s="188" t="s">
        <v>48</v>
      </c>
      <c r="C468" s="189" t="s">
        <v>84</v>
      </c>
      <c r="D468" s="213" t="s">
        <v>16</v>
      </c>
      <c r="E468" s="219"/>
      <c r="F468" s="220"/>
      <c r="G468" s="216" t="s">
        <v>489</v>
      </c>
      <c r="H468" s="216" t="s">
        <v>0</v>
      </c>
      <c r="I468" s="216"/>
      <c r="J468" s="216"/>
      <c r="K468" s="216"/>
      <c r="L468" s="216"/>
      <c r="M468" s="216" t="s">
        <v>0</v>
      </c>
      <c r="N468" s="216"/>
      <c r="O468" s="216"/>
      <c r="P468" s="216"/>
      <c r="Q468" s="216"/>
      <c r="R468" s="216" t="s">
        <v>0</v>
      </c>
      <c r="S468" s="216"/>
      <c r="T468" s="216"/>
      <c r="U468" s="216"/>
      <c r="V468" s="216"/>
      <c r="W468" s="216" t="s">
        <v>0</v>
      </c>
      <c r="X468" s="216"/>
      <c r="Y468" s="216"/>
      <c r="Z468" s="216"/>
      <c r="AA468" s="216"/>
      <c r="AB468" s="216"/>
      <c r="AC468" s="216" t="s">
        <v>1</v>
      </c>
      <c r="AD468" s="216"/>
      <c r="AE468" s="216"/>
      <c r="AF468" s="216"/>
      <c r="AG468" s="217"/>
      <c r="AH468" s="217" t="s">
        <v>1</v>
      </c>
      <c r="AI468" s="217"/>
      <c r="AJ468" s="217"/>
      <c r="AK468" s="216"/>
      <c r="AL468" s="217"/>
      <c r="AM468" s="217" t="s">
        <v>1</v>
      </c>
      <c r="AN468" s="217"/>
      <c r="AO468" s="217"/>
      <c r="AP468" s="217"/>
      <c r="AQ468" s="217"/>
      <c r="AR468" s="217" t="s">
        <v>1</v>
      </c>
      <c r="AS468" s="217"/>
      <c r="AT468" s="217"/>
      <c r="AU468" s="217"/>
      <c r="AV468" s="218"/>
      <c r="AW468" s="218" t="s">
        <v>1</v>
      </c>
      <c r="AX468" s="218"/>
      <c r="AY468" s="218"/>
      <c r="AZ468" s="218"/>
      <c r="BA468" s="163"/>
      <c r="BB468" s="163" t="s">
        <v>1</v>
      </c>
      <c r="BC468" s="163"/>
      <c r="BD468" s="163"/>
      <c r="BE468" s="170"/>
      <c r="BF468" s="163"/>
      <c r="BG468" s="163" t="s">
        <v>1</v>
      </c>
      <c r="BH468" s="163"/>
      <c r="BI468" s="163"/>
      <c r="BJ468" s="171"/>
      <c r="BK468" s="163"/>
      <c r="BL468" s="163" t="s">
        <v>1</v>
      </c>
      <c r="BM468" s="163"/>
      <c r="BN468" s="163"/>
      <c r="BO468" s="172"/>
      <c r="BP468" s="163"/>
      <c r="BQ468" s="163" t="s">
        <v>1</v>
      </c>
      <c r="BR468" s="163"/>
      <c r="BS468" s="163"/>
      <c r="BT468" s="173"/>
      <c r="BU468" s="163"/>
      <c r="BV468" s="163"/>
      <c r="BW468" s="163"/>
      <c r="BX468" s="163" t="s">
        <v>3</v>
      </c>
      <c r="BZ468" s="163"/>
      <c r="CA468" s="163"/>
      <c r="CB468" s="163"/>
      <c r="CC468" s="163"/>
    </row>
    <row r="469" spans="1:82" s="91" customFormat="1" x14ac:dyDescent="0.2">
      <c r="A469" s="76">
        <f t="shared" si="24"/>
        <v>411</v>
      </c>
      <c r="B469" s="188" t="s">
        <v>48</v>
      </c>
      <c r="C469" s="189" t="s">
        <v>84</v>
      </c>
      <c r="D469" s="213" t="s">
        <v>18</v>
      </c>
      <c r="E469" s="219"/>
      <c r="F469" s="220"/>
      <c r="G469" s="216" t="s">
        <v>490</v>
      </c>
      <c r="H469" s="216" t="s">
        <v>0</v>
      </c>
      <c r="I469" s="216"/>
      <c r="J469" s="216"/>
      <c r="K469" s="216"/>
      <c r="L469" s="216"/>
      <c r="M469" s="216" t="s">
        <v>0</v>
      </c>
      <c r="N469" s="216"/>
      <c r="O469" s="216"/>
      <c r="P469" s="216"/>
      <c r="Q469" s="216"/>
      <c r="R469" s="216" t="s">
        <v>0</v>
      </c>
      <c r="S469" s="216"/>
      <c r="T469" s="216"/>
      <c r="U469" s="216"/>
      <c r="V469" s="216"/>
      <c r="W469" s="216" t="s">
        <v>0</v>
      </c>
      <c r="X469" s="216"/>
      <c r="Y469" s="216"/>
      <c r="Z469" s="216"/>
      <c r="AA469" s="216"/>
      <c r="AB469" s="216" t="s">
        <v>0</v>
      </c>
      <c r="AC469" s="216"/>
      <c r="AD469" s="216"/>
      <c r="AE469" s="216"/>
      <c r="AF469" s="216"/>
      <c r="AG469" s="217"/>
      <c r="AH469" s="217" t="s">
        <v>1</v>
      </c>
      <c r="AI469" s="217"/>
      <c r="AJ469" s="217"/>
      <c r="AK469" s="216"/>
      <c r="AL469" s="217"/>
      <c r="AM469" s="217"/>
      <c r="AN469" s="217"/>
      <c r="AO469" s="217" t="s">
        <v>3</v>
      </c>
      <c r="AP469" s="217"/>
      <c r="AQ469" s="217"/>
      <c r="AR469" s="217"/>
      <c r="AS469" s="217"/>
      <c r="AT469" s="217" t="s">
        <v>3</v>
      </c>
      <c r="AU469" s="217"/>
      <c r="AV469" s="218"/>
      <c r="AW469" s="218" t="s">
        <v>1</v>
      </c>
      <c r="AX469" s="218"/>
      <c r="AY469" s="218"/>
      <c r="AZ469" s="218"/>
      <c r="BA469" s="163"/>
      <c r="BB469" s="163" t="s">
        <v>1</v>
      </c>
      <c r="BC469" s="163"/>
      <c r="BD469" s="163"/>
      <c r="BE469" s="170"/>
      <c r="BF469" s="163"/>
      <c r="BG469" s="163" t="s">
        <v>1</v>
      </c>
      <c r="BH469" s="163"/>
      <c r="BI469" s="163"/>
      <c r="BJ469" s="171"/>
      <c r="BK469" s="163"/>
      <c r="BL469" s="163"/>
      <c r="BM469" s="163"/>
      <c r="BN469" s="163" t="s">
        <v>3</v>
      </c>
      <c r="BO469" s="172"/>
      <c r="BP469" s="163"/>
      <c r="BQ469" s="163"/>
      <c r="BR469" s="163"/>
      <c r="BS469" s="163" t="s">
        <v>3</v>
      </c>
      <c r="BT469" s="173"/>
      <c r="BU469" s="163"/>
      <c r="BV469" s="163" t="s">
        <v>1</v>
      </c>
      <c r="BW469" s="163"/>
      <c r="BX469" s="163"/>
      <c r="BZ469" s="163"/>
      <c r="CA469" s="163"/>
      <c r="CB469" s="163"/>
      <c r="CC469" s="163"/>
    </row>
    <row r="470" spans="1:82" s="91" customFormat="1" x14ac:dyDescent="0.2">
      <c r="A470" s="76">
        <f t="shared" si="24"/>
        <v>412</v>
      </c>
      <c r="B470" s="188" t="s">
        <v>48</v>
      </c>
      <c r="C470" s="189" t="s">
        <v>84</v>
      </c>
      <c r="D470" s="213" t="s">
        <v>20</v>
      </c>
      <c r="E470" s="219"/>
      <c r="F470" s="220"/>
      <c r="G470" s="216" t="s">
        <v>724</v>
      </c>
      <c r="H470" s="216" t="s">
        <v>0</v>
      </c>
      <c r="I470" s="216"/>
      <c r="J470" s="216"/>
      <c r="K470" s="216"/>
      <c r="L470" s="216"/>
      <c r="M470" s="216" t="s">
        <v>0</v>
      </c>
      <c r="N470" s="216"/>
      <c r="O470" s="216"/>
      <c r="P470" s="216"/>
      <c r="Q470" s="216"/>
      <c r="R470" s="216" t="s">
        <v>0</v>
      </c>
      <c r="S470" s="216"/>
      <c r="T470" s="216"/>
      <c r="U470" s="216"/>
      <c r="V470" s="216"/>
      <c r="W470" s="216" t="s">
        <v>0</v>
      </c>
      <c r="X470" s="216"/>
      <c r="Y470" s="216"/>
      <c r="Z470" s="216"/>
      <c r="AA470" s="216"/>
      <c r="AB470" s="216" t="s">
        <v>0</v>
      </c>
      <c r="AC470" s="216"/>
      <c r="AD470" s="216"/>
      <c r="AE470" s="216"/>
      <c r="AF470" s="216"/>
      <c r="AG470" s="217"/>
      <c r="AH470" s="217" t="s">
        <v>1</v>
      </c>
      <c r="AI470" s="217"/>
      <c r="AJ470" s="217"/>
      <c r="AK470" s="216"/>
      <c r="AL470" s="217"/>
      <c r="AM470" s="217" t="s">
        <v>1</v>
      </c>
      <c r="AN470" s="217"/>
      <c r="AO470" s="217"/>
      <c r="AP470" s="217"/>
      <c r="AQ470" s="217"/>
      <c r="AR470" s="217" t="s">
        <v>1</v>
      </c>
      <c r="AS470" s="217"/>
      <c r="AT470" s="217"/>
      <c r="AU470" s="217"/>
      <c r="AV470" s="218"/>
      <c r="AW470" s="218" t="s">
        <v>1</v>
      </c>
      <c r="AX470" s="218"/>
      <c r="AY470" s="218"/>
      <c r="AZ470" s="218"/>
      <c r="BA470" s="163"/>
      <c r="BB470" s="163" t="s">
        <v>1</v>
      </c>
      <c r="BC470" s="163"/>
      <c r="BD470" s="163"/>
      <c r="BE470" s="170"/>
      <c r="BF470" s="163"/>
      <c r="BG470" s="163" t="s">
        <v>1</v>
      </c>
      <c r="BH470" s="163"/>
      <c r="BI470" s="163"/>
      <c r="BJ470" s="171"/>
      <c r="BK470" s="163"/>
      <c r="BL470" s="163"/>
      <c r="BM470" s="163"/>
      <c r="BN470" s="163" t="s">
        <v>3</v>
      </c>
      <c r="BO470" s="172"/>
      <c r="BP470" s="163"/>
      <c r="BQ470" s="163" t="s">
        <v>1</v>
      </c>
      <c r="BR470" s="163"/>
      <c r="BS470" s="163"/>
      <c r="BT470" s="173"/>
      <c r="BU470" s="163"/>
      <c r="BV470" s="163" t="s">
        <v>1</v>
      </c>
      <c r="BW470" s="163"/>
      <c r="BX470" s="163"/>
      <c r="BZ470" s="163"/>
      <c r="CA470" s="163" t="s">
        <v>1</v>
      </c>
      <c r="CB470" s="163"/>
      <c r="CC470" s="163"/>
    </row>
    <row r="471" spans="1:82" s="91" customFormat="1" x14ac:dyDescent="0.2">
      <c r="A471" s="76">
        <f t="shared" si="24"/>
        <v>413</v>
      </c>
      <c r="B471" s="188"/>
      <c r="C471" s="189"/>
      <c r="D471" s="213" t="s">
        <v>22</v>
      </c>
      <c r="E471" s="219"/>
      <c r="F471" s="220"/>
      <c r="G471" s="216" t="s">
        <v>678</v>
      </c>
      <c r="H471" s="216" t="s">
        <v>0</v>
      </c>
      <c r="I471" s="216"/>
      <c r="J471" s="216"/>
      <c r="K471" s="216"/>
      <c r="L471" s="216"/>
      <c r="M471" s="216" t="s">
        <v>0</v>
      </c>
      <c r="N471" s="216"/>
      <c r="O471" s="216"/>
      <c r="P471" s="216"/>
      <c r="Q471" s="216"/>
      <c r="R471" s="216" t="s">
        <v>0</v>
      </c>
      <c r="S471" s="216"/>
      <c r="T471" s="216"/>
      <c r="U471" s="216"/>
      <c r="V471" s="216"/>
      <c r="W471" s="216" t="s">
        <v>0</v>
      </c>
      <c r="X471" s="216"/>
      <c r="Y471" s="216"/>
      <c r="Z471" s="216"/>
      <c r="AA471" s="216"/>
      <c r="AB471" s="216" t="s">
        <v>0</v>
      </c>
      <c r="AC471" s="216"/>
      <c r="AD471" s="216"/>
      <c r="AE471" s="216"/>
      <c r="AF471" s="216"/>
      <c r="AG471" s="217"/>
      <c r="AH471" s="217" t="s">
        <v>1</v>
      </c>
      <c r="AI471" s="217"/>
      <c r="AJ471" s="217"/>
      <c r="AK471" s="216"/>
      <c r="AL471" s="217"/>
      <c r="AM471" s="217"/>
      <c r="AN471" s="217"/>
      <c r="AO471" s="217"/>
      <c r="AP471" s="217"/>
      <c r="AQ471" s="217"/>
      <c r="AR471" s="217"/>
      <c r="AS471" s="217"/>
      <c r="AT471" s="217"/>
      <c r="AU471" s="217"/>
      <c r="AV471" s="218"/>
      <c r="AW471" s="218"/>
      <c r="AX471" s="218"/>
      <c r="AY471" s="218"/>
      <c r="AZ471" s="231"/>
      <c r="BA471" s="163"/>
      <c r="BB471" s="163"/>
      <c r="BC471" s="163"/>
      <c r="BD471" s="163"/>
      <c r="BE471" s="170"/>
      <c r="BF471" s="163"/>
      <c r="BG471" s="163"/>
      <c r="BH471" s="163"/>
      <c r="BI471" s="163"/>
      <c r="BJ471" s="171"/>
      <c r="BK471" s="163"/>
      <c r="BL471" s="163"/>
      <c r="BM471" s="163"/>
      <c r="BN471" s="163"/>
      <c r="BO471" s="172"/>
      <c r="BP471" s="163"/>
      <c r="BQ471" s="163"/>
      <c r="BR471" s="163"/>
      <c r="BS471" s="163"/>
      <c r="BT471" s="173"/>
      <c r="BU471" s="163"/>
      <c r="BV471" s="163"/>
      <c r="BW471" s="163"/>
      <c r="BX471" s="163"/>
      <c r="BZ471" s="163"/>
      <c r="CA471" s="163"/>
      <c r="CB471" s="163"/>
      <c r="CC471" s="163"/>
    </row>
    <row r="472" spans="1:82" s="59" customFormat="1" x14ac:dyDescent="0.25">
      <c r="B472" s="195"/>
      <c r="C472" s="205"/>
      <c r="D472" s="197"/>
      <c r="E472" s="198"/>
      <c r="F472" s="199"/>
      <c r="G472" s="200"/>
      <c r="H472" s="200"/>
      <c r="I472" s="200"/>
      <c r="J472" s="200"/>
      <c r="K472" s="200"/>
      <c r="L472" s="200"/>
      <c r="M472" s="200"/>
      <c r="N472" s="200"/>
      <c r="O472" s="200"/>
      <c r="P472" s="200"/>
      <c r="Q472" s="200"/>
      <c r="R472" s="200"/>
      <c r="S472" s="200"/>
      <c r="T472" s="200"/>
      <c r="U472" s="200"/>
      <c r="V472" s="200"/>
      <c r="W472" s="200"/>
      <c r="X472" s="200"/>
      <c r="Y472" s="200"/>
      <c r="Z472" s="200"/>
      <c r="AA472" s="200"/>
      <c r="AB472" s="200"/>
      <c r="AC472" s="200"/>
      <c r="AD472" s="200"/>
      <c r="AE472" s="200"/>
      <c r="AF472" s="200"/>
      <c r="AG472" s="197"/>
      <c r="AH472" s="197"/>
      <c r="AI472" s="197"/>
      <c r="AJ472" s="197"/>
      <c r="AK472" s="200"/>
      <c r="AL472" s="197"/>
      <c r="AM472" s="197"/>
      <c r="AN472" s="197"/>
      <c r="AO472" s="197"/>
      <c r="AP472" s="197"/>
      <c r="AQ472" s="197"/>
      <c r="AR472" s="197"/>
      <c r="AS472" s="197"/>
      <c r="AT472" s="197"/>
      <c r="AU472" s="197"/>
      <c r="AV472" s="73"/>
      <c r="AW472" s="73"/>
      <c r="AX472" s="73"/>
      <c r="AY472" s="73"/>
      <c r="AZ472" s="164"/>
      <c r="BA472" s="73"/>
      <c r="BB472" s="73"/>
      <c r="BC472" s="73"/>
      <c r="BD472" s="73"/>
      <c r="BE472" s="164"/>
      <c r="BF472" s="73"/>
      <c r="BG472" s="73"/>
      <c r="BH472" s="73"/>
      <c r="BI472" s="73"/>
      <c r="BJ472" s="165"/>
      <c r="BK472" s="75"/>
      <c r="BL472" s="75"/>
      <c r="BM472" s="75"/>
      <c r="BN472" s="75"/>
      <c r="BO472" s="166"/>
      <c r="BP472" s="75"/>
      <c r="BQ472" s="75"/>
      <c r="BR472" s="75"/>
      <c r="BS472" s="75"/>
      <c r="BT472" s="167"/>
      <c r="BU472" s="75"/>
      <c r="BV472" s="75"/>
      <c r="BW472" s="75"/>
      <c r="BX472" s="75"/>
      <c r="BZ472" s="75"/>
      <c r="CA472" s="75"/>
      <c r="CB472" s="75"/>
      <c r="CC472" s="75"/>
    </row>
    <row r="473" spans="1:82" s="59" customFormat="1" x14ac:dyDescent="0.25">
      <c r="B473" s="195" t="s">
        <v>50</v>
      </c>
      <c r="C473" s="196" t="s">
        <v>86</v>
      </c>
      <c r="D473" s="197"/>
      <c r="E473" s="198"/>
      <c r="F473" s="199" t="s">
        <v>493</v>
      </c>
      <c r="G473" s="200"/>
      <c r="H473" s="201">
        <f>COUNTIF(H474:H491,"WTP")</f>
        <v>12</v>
      </c>
      <c r="I473" s="201">
        <f>COUNTIF(I474:I491,"WDP")</f>
        <v>0</v>
      </c>
      <c r="J473" s="201">
        <f>COUNTIF(J474:J491,"TW")</f>
        <v>0</v>
      </c>
      <c r="K473" s="201">
        <f>COUNTIF(K474:K491,"TMP")</f>
        <v>0</v>
      </c>
      <c r="L473" s="197">
        <f>SUM(H473:K473)</f>
        <v>12</v>
      </c>
      <c r="M473" s="201">
        <f>COUNTIF(M474:M491,"WTP")</f>
        <v>17</v>
      </c>
      <c r="N473" s="201">
        <f>COUNTIF(N474:N491,"WDP")</f>
        <v>1</v>
      </c>
      <c r="O473" s="201">
        <f>COUNTIF(O474:O491,"TW")</f>
        <v>0</v>
      </c>
      <c r="P473" s="201">
        <f>COUNTIF(P474:P491,"TMP")</f>
        <v>0</v>
      </c>
      <c r="Q473" s="197">
        <f>SUM(M473:P473)</f>
        <v>18</v>
      </c>
      <c r="R473" s="201">
        <f>COUNTIF(R474:R491,"WTP")</f>
        <v>15</v>
      </c>
      <c r="S473" s="201">
        <f>COUNTIF(S474:S491,"WDP")</f>
        <v>3</v>
      </c>
      <c r="T473" s="201">
        <f>COUNTIF(T474:T491,"TW")</f>
        <v>0</v>
      </c>
      <c r="U473" s="201">
        <f>COUNTIF(U474:U491,"TMP")</f>
        <v>0</v>
      </c>
      <c r="V473" s="197">
        <f>SUM(R473:U473)</f>
        <v>18</v>
      </c>
      <c r="W473" s="201">
        <f>COUNTIF(W474:W491,"WTP")</f>
        <v>12</v>
      </c>
      <c r="X473" s="201">
        <f>COUNTIF(X474:X491,"WDP")</f>
        <v>6</v>
      </c>
      <c r="Y473" s="201">
        <f>COUNTIF(Y474:Y491,"TW")</f>
        <v>0</v>
      </c>
      <c r="Z473" s="201">
        <f>COUNTIF(Z474:Z491,"TMP")</f>
        <v>0</v>
      </c>
      <c r="AA473" s="197">
        <f>SUM(W473:Z473)</f>
        <v>18</v>
      </c>
      <c r="AB473" s="201">
        <f>COUNTIF(AB474:AB491,"WTP")</f>
        <v>8</v>
      </c>
      <c r="AC473" s="201">
        <f>COUNTIF(AC474:AC491,"WDP")</f>
        <v>9</v>
      </c>
      <c r="AD473" s="201">
        <f>COUNTIF(AD474:AD491,"TW")</f>
        <v>1</v>
      </c>
      <c r="AE473" s="201">
        <f>COUNTIF(AE474:AE491,"TMP")</f>
        <v>0</v>
      </c>
      <c r="AF473" s="197">
        <f>SUM(AB473:AE473)</f>
        <v>18</v>
      </c>
      <c r="AG473" s="201">
        <f>COUNTIF(AG474:AG491,"WTP")</f>
        <v>6</v>
      </c>
      <c r="AH473" s="201">
        <f>COUNTIF(AH474:AH491,"WDP")</f>
        <v>9</v>
      </c>
      <c r="AI473" s="201">
        <f>COUNTIF(AI474:AI491,"TW")</f>
        <v>0</v>
      </c>
      <c r="AJ473" s="201">
        <f>COUNTIF(AJ474:AJ491,"TMP")</f>
        <v>0</v>
      </c>
      <c r="AK473" s="197">
        <f>SUM(AG473:AJ473)</f>
        <v>15</v>
      </c>
      <c r="AL473" s="201">
        <f>COUNTIF(AL474:AL488,"WTP")</f>
        <v>4</v>
      </c>
      <c r="AM473" s="201">
        <f>COUNTIF(AM474:AM488,"WDP")</f>
        <v>9</v>
      </c>
      <c r="AN473" s="201">
        <f>COUNTIF(AN474:AN488,"TW")</f>
        <v>0</v>
      </c>
      <c r="AO473" s="201">
        <f>COUNTIF(AO474:AO488,"TMP")</f>
        <v>0</v>
      </c>
      <c r="AP473" s="197">
        <f>SUM(AL473:AO473)</f>
        <v>13</v>
      </c>
      <c r="AQ473" s="201">
        <f>COUNTIF(AQ474:AQ486,"WTP")</f>
        <v>0</v>
      </c>
      <c r="AR473" s="201">
        <f>COUNTIF(AR474:AR486,"WDP")</f>
        <v>11</v>
      </c>
      <c r="AS473" s="201">
        <f>COUNTIF(AS474:AS486,"TW")</f>
        <v>0</v>
      </c>
      <c r="AT473" s="201">
        <f>COUNTIF(AT474:AT486,"TMP")</f>
        <v>2</v>
      </c>
      <c r="AU473" s="202">
        <f>SUM(AQ473:AT473)</f>
        <v>13</v>
      </c>
      <c r="AV473" s="73">
        <f>COUNTIF(AV474:AV486,"WTP")</f>
        <v>0</v>
      </c>
      <c r="AW473" s="73">
        <f>COUNTIF(AW474:AW486,"WDP")</f>
        <v>10</v>
      </c>
      <c r="AX473" s="73">
        <f>COUNTIF(AX474:AX486,"TW")</f>
        <v>0</v>
      </c>
      <c r="AY473" s="73">
        <f>COUNTIF(AY474:AY486,"TMP")</f>
        <v>3</v>
      </c>
      <c r="AZ473" s="74">
        <f>SUM(AV473:AY473)</f>
        <v>13</v>
      </c>
      <c r="BA473" s="73">
        <f>COUNTIF(BA474:BA486,"WTP")</f>
        <v>1</v>
      </c>
      <c r="BB473" s="73">
        <f>COUNTIF(BB474:BB486,"WDP")</f>
        <v>5</v>
      </c>
      <c r="BC473" s="73">
        <f>COUNTIF(BC474:BC486,"TW")</f>
        <v>0</v>
      </c>
      <c r="BD473" s="73">
        <f>COUNTIF(BD474:BD486,"TMP")</f>
        <v>7</v>
      </c>
      <c r="BE473" s="74">
        <f>SUM(BA473:BD473)</f>
        <v>13</v>
      </c>
      <c r="BF473" s="73">
        <f>COUNTIF(BF474:BF486,"WTP")</f>
        <v>0</v>
      </c>
      <c r="BG473" s="73">
        <f>COUNTIF(BG474:BG486,"WDP")</f>
        <v>3</v>
      </c>
      <c r="BH473" s="73">
        <f>COUNTIF(BH474:BH486,"TW")</f>
        <v>2</v>
      </c>
      <c r="BI473" s="73">
        <f>COUNTIF(BI474:BI486,"TMP")</f>
        <v>8</v>
      </c>
      <c r="BJ473" s="152">
        <f>SUM(BF473:BI473)</f>
        <v>13</v>
      </c>
      <c r="BK473" s="75">
        <f>COUNTIF(BK474:BK486,"WTP")</f>
        <v>0</v>
      </c>
      <c r="BL473" s="75">
        <f>COUNTIF(BL474:BL486,"WDP")</f>
        <v>1</v>
      </c>
      <c r="BM473" s="75">
        <f>COUNTIF(BM474:BM486,"TW")</f>
        <v>4</v>
      </c>
      <c r="BN473" s="75">
        <f>COUNTIF(BN474:BN486,"TMP")</f>
        <v>8</v>
      </c>
      <c r="BO473" s="153">
        <f>SUM(BK473:BN473)</f>
        <v>13</v>
      </c>
      <c r="BP473" s="75">
        <f>COUNTIF(BP474:BP486,"WTP")</f>
        <v>0</v>
      </c>
      <c r="BQ473" s="75">
        <f>COUNTIF(BQ474:BQ486,"WDP")</f>
        <v>4</v>
      </c>
      <c r="BR473" s="75">
        <f>COUNTIF(BR474:BR486,"TW")</f>
        <v>0</v>
      </c>
      <c r="BS473" s="75">
        <f>COUNTIF(BS474:BS486,"TMP")</f>
        <v>6</v>
      </c>
      <c r="BT473" s="154">
        <f>SUM(BP473:BS473)</f>
        <v>10</v>
      </c>
      <c r="BU473" s="75">
        <f>COUNTIF(BU474:BU486,"WTP")</f>
        <v>0</v>
      </c>
      <c r="BV473" s="75">
        <f>COUNTIF(BV474:BV486,"WDP")</f>
        <v>10</v>
      </c>
      <c r="BW473" s="75">
        <f>COUNTIF(BW474:BW486,"TW")</f>
        <v>0</v>
      </c>
      <c r="BX473" s="75">
        <f>COUNTIF(BX474:BX486,"TMP")</f>
        <v>1</v>
      </c>
      <c r="BY473" s="155">
        <f>SUM(BU473:BX473)</f>
        <v>11</v>
      </c>
      <c r="BZ473" s="75">
        <f>COUNTIF(BZ474:BZ486,"WTP")</f>
        <v>2</v>
      </c>
      <c r="CA473" s="75">
        <f>COUNTIF(CA474:CA486,"WDP")</f>
        <v>6</v>
      </c>
      <c r="CB473" s="75">
        <f>COUNTIF(CB474:CB486,"TW")</f>
        <v>0</v>
      </c>
      <c r="CC473" s="75">
        <f>COUNTIF(CC474:CC486,"TMP")</f>
        <v>0</v>
      </c>
      <c r="CD473" s="155">
        <f>SUM(BZ473:CC473)</f>
        <v>8</v>
      </c>
    </row>
    <row r="474" spans="1:82" s="91" customFormat="1" ht="15" x14ac:dyDescent="0.2">
      <c r="A474" s="76">
        <f>A471+1</f>
        <v>414</v>
      </c>
      <c r="B474" s="188" t="s">
        <v>50</v>
      </c>
      <c r="C474" s="189" t="s">
        <v>86</v>
      </c>
      <c r="D474" s="213" t="s">
        <v>8</v>
      </c>
      <c r="E474" s="214"/>
      <c r="F474" s="215"/>
      <c r="G474" s="216" t="s">
        <v>494</v>
      </c>
      <c r="H474" s="216" t="s">
        <v>0</v>
      </c>
      <c r="I474" s="216"/>
      <c r="J474" s="216"/>
      <c r="K474" s="216"/>
      <c r="L474" s="216"/>
      <c r="M474" s="216" t="s">
        <v>0</v>
      </c>
      <c r="N474" s="216"/>
      <c r="O474" s="216"/>
      <c r="P474" s="216"/>
      <c r="Q474" s="216"/>
      <c r="R474" s="216" t="s">
        <v>0</v>
      </c>
      <c r="S474" s="216"/>
      <c r="T474" s="216"/>
      <c r="U474" s="216"/>
      <c r="V474" s="216"/>
      <c r="W474" s="216" t="s">
        <v>0</v>
      </c>
      <c r="X474" s="216"/>
      <c r="Y474" s="216"/>
      <c r="Z474" s="216"/>
      <c r="AA474" s="216"/>
      <c r="AB474" s="216" t="s">
        <v>0</v>
      </c>
      <c r="AC474" s="216"/>
      <c r="AD474" s="216"/>
      <c r="AE474" s="216"/>
      <c r="AF474" s="216"/>
      <c r="AG474" s="217" t="s">
        <v>0</v>
      </c>
      <c r="AH474" s="217"/>
      <c r="AI474" s="217"/>
      <c r="AJ474" s="217"/>
      <c r="AK474" s="216"/>
      <c r="AL474" s="217" t="s">
        <v>0</v>
      </c>
      <c r="AM474" s="217"/>
      <c r="AN474" s="217"/>
      <c r="AO474" s="217"/>
      <c r="AP474" s="217"/>
      <c r="AQ474" s="217"/>
      <c r="AR474" s="217" t="s">
        <v>1</v>
      </c>
      <c r="AS474" s="217"/>
      <c r="AT474" s="217"/>
      <c r="AU474" s="217"/>
      <c r="AV474" s="218"/>
      <c r="AW474" s="218" t="s">
        <v>1</v>
      </c>
      <c r="AX474" s="218"/>
      <c r="AY474" s="218"/>
      <c r="AZ474" s="218"/>
      <c r="BA474" s="163"/>
      <c r="BB474" s="163" t="s">
        <v>1</v>
      </c>
      <c r="BC474" s="163"/>
      <c r="BD474" s="174"/>
      <c r="BE474" s="170"/>
      <c r="BF474" s="163"/>
      <c r="BG474" s="163"/>
      <c r="BH474" s="163"/>
      <c r="BI474" s="175" t="s">
        <v>3</v>
      </c>
      <c r="BJ474" s="171"/>
      <c r="BK474" s="163"/>
      <c r="BL474" s="163"/>
      <c r="BM474" s="163"/>
      <c r="BN474" s="163" t="s">
        <v>3</v>
      </c>
      <c r="BO474" s="172"/>
      <c r="BP474" s="163"/>
      <c r="BQ474" s="163" t="s">
        <v>1</v>
      </c>
      <c r="BR474" s="163"/>
      <c r="BS474" s="163"/>
      <c r="BT474" s="173"/>
      <c r="BU474" s="163"/>
      <c r="BV474" s="163" t="s">
        <v>1</v>
      </c>
      <c r="BW474" s="163"/>
      <c r="BX474" s="163"/>
      <c r="BZ474" s="163" t="s">
        <v>0</v>
      </c>
      <c r="CA474" s="163"/>
      <c r="CB474" s="163"/>
      <c r="CC474" s="163"/>
    </row>
    <row r="475" spans="1:82" s="91" customFormat="1" x14ac:dyDescent="0.2">
      <c r="A475" s="76">
        <f>A474+1</f>
        <v>415</v>
      </c>
      <c r="B475" s="188" t="s">
        <v>50</v>
      </c>
      <c r="C475" s="189" t="s">
        <v>86</v>
      </c>
      <c r="D475" s="213" t="s">
        <v>12</v>
      </c>
      <c r="E475" s="219"/>
      <c r="F475" s="220"/>
      <c r="G475" s="216" t="s">
        <v>495</v>
      </c>
      <c r="H475" s="216" t="s">
        <v>0</v>
      </c>
      <c r="I475" s="216"/>
      <c r="J475" s="216"/>
      <c r="K475" s="216"/>
      <c r="L475" s="216"/>
      <c r="M475" s="216" t="s">
        <v>0</v>
      </c>
      <c r="N475" s="216"/>
      <c r="O475" s="216"/>
      <c r="P475" s="216"/>
      <c r="Q475" s="216"/>
      <c r="R475" s="216" t="s">
        <v>0</v>
      </c>
      <c r="S475" s="216"/>
      <c r="T475" s="216"/>
      <c r="U475" s="216"/>
      <c r="V475" s="216"/>
      <c r="W475" s="216" t="s">
        <v>0</v>
      </c>
      <c r="X475" s="216"/>
      <c r="Y475" s="216"/>
      <c r="Z475" s="216"/>
      <c r="AA475" s="216"/>
      <c r="AB475" s="216" t="s">
        <v>0</v>
      </c>
      <c r="AC475" s="216"/>
      <c r="AD475" s="216"/>
      <c r="AE475" s="216"/>
      <c r="AF475" s="216"/>
      <c r="AG475" s="217" t="s">
        <v>0</v>
      </c>
      <c r="AH475" s="217"/>
      <c r="AI475" s="217"/>
      <c r="AJ475" s="217"/>
      <c r="AK475" s="216"/>
      <c r="AL475" s="217" t="s">
        <v>0</v>
      </c>
      <c r="AM475" s="217"/>
      <c r="AN475" s="217"/>
      <c r="AO475" s="217"/>
      <c r="AP475" s="217"/>
      <c r="AQ475" s="217"/>
      <c r="AR475" s="217" t="s">
        <v>1</v>
      </c>
      <c r="AS475" s="217"/>
      <c r="AT475" s="217"/>
      <c r="AU475" s="217"/>
      <c r="AV475" s="218"/>
      <c r="AW475" s="218" t="s">
        <v>1</v>
      </c>
      <c r="AX475" s="218"/>
      <c r="AY475" s="218"/>
      <c r="AZ475" s="218"/>
      <c r="BA475" s="163" t="s">
        <v>0</v>
      </c>
      <c r="BB475" s="163"/>
      <c r="BC475" s="163"/>
      <c r="BD475" s="163"/>
      <c r="BE475" s="170"/>
      <c r="BF475" s="163"/>
      <c r="BG475" s="163" t="s">
        <v>1</v>
      </c>
      <c r="BH475" s="163"/>
      <c r="BI475" s="163"/>
      <c r="BJ475" s="171"/>
      <c r="BK475" s="163"/>
      <c r="BL475" s="163" t="s">
        <v>1</v>
      </c>
      <c r="BM475" s="163"/>
      <c r="BN475" s="163"/>
      <c r="BO475" s="172"/>
      <c r="BP475" s="163"/>
      <c r="BQ475" s="163" t="s">
        <v>1</v>
      </c>
      <c r="BR475" s="163"/>
      <c r="BS475" s="163"/>
      <c r="BT475" s="173"/>
      <c r="BU475" s="163"/>
      <c r="BV475" s="163" t="s">
        <v>1</v>
      </c>
      <c r="BW475" s="163"/>
      <c r="BX475" s="163"/>
      <c r="BZ475" s="163" t="s">
        <v>0</v>
      </c>
      <c r="CA475" s="163"/>
      <c r="CB475" s="163"/>
      <c r="CC475" s="163"/>
    </row>
    <row r="476" spans="1:82" s="91" customFormat="1" x14ac:dyDescent="0.2">
      <c r="A476" s="76">
        <f t="shared" ref="A476:A491" si="25">A475+1</f>
        <v>416</v>
      </c>
      <c r="B476" s="188" t="s">
        <v>50</v>
      </c>
      <c r="C476" s="189" t="s">
        <v>86</v>
      </c>
      <c r="D476" s="213" t="s">
        <v>14</v>
      </c>
      <c r="E476" s="219"/>
      <c r="F476" s="220"/>
      <c r="G476" s="216" t="s">
        <v>496</v>
      </c>
      <c r="H476" s="216"/>
      <c r="I476" s="216"/>
      <c r="J476" s="216"/>
      <c r="K476" s="216"/>
      <c r="L476" s="216"/>
      <c r="M476" s="216" t="s">
        <v>0</v>
      </c>
      <c r="N476" s="216"/>
      <c r="O476" s="216"/>
      <c r="P476" s="216"/>
      <c r="Q476" s="216"/>
      <c r="R476" s="216" t="s">
        <v>0</v>
      </c>
      <c r="S476" s="216"/>
      <c r="T476" s="216"/>
      <c r="U476" s="216"/>
      <c r="V476" s="216"/>
      <c r="W476" s="216" t="s">
        <v>0</v>
      </c>
      <c r="X476" s="216"/>
      <c r="Y476" s="216"/>
      <c r="Z476" s="216"/>
      <c r="AA476" s="216"/>
      <c r="AB476" s="216" t="s">
        <v>0</v>
      </c>
      <c r="AC476" s="216"/>
      <c r="AD476" s="216"/>
      <c r="AE476" s="216"/>
      <c r="AF476" s="216"/>
      <c r="AG476" s="217"/>
      <c r="AH476" s="217" t="s">
        <v>1</v>
      </c>
      <c r="AI476" s="217"/>
      <c r="AJ476" s="217"/>
      <c r="AK476" s="216"/>
      <c r="AL476" s="217"/>
      <c r="AM476" s="217" t="s">
        <v>1</v>
      </c>
      <c r="AN476" s="217"/>
      <c r="AO476" s="217"/>
      <c r="AP476" s="217"/>
      <c r="AQ476" s="217"/>
      <c r="AR476" s="217" t="s">
        <v>1</v>
      </c>
      <c r="AS476" s="217"/>
      <c r="AT476" s="217"/>
      <c r="AU476" s="217"/>
      <c r="AV476" s="218"/>
      <c r="AW476" s="218" t="s">
        <v>1</v>
      </c>
      <c r="AX476" s="218"/>
      <c r="AY476" s="218"/>
      <c r="AZ476" s="218"/>
      <c r="BA476" s="163"/>
      <c r="BB476" s="163"/>
      <c r="BC476" s="163"/>
      <c r="BD476" s="163" t="s">
        <v>3</v>
      </c>
      <c r="BE476" s="170"/>
      <c r="BF476" s="163"/>
      <c r="BG476" s="163"/>
      <c r="BH476" s="163"/>
      <c r="BI476" s="163" t="s">
        <v>3</v>
      </c>
      <c r="BJ476" s="171"/>
      <c r="BK476" s="163"/>
      <c r="BL476" s="163"/>
      <c r="BM476" s="163"/>
      <c r="BN476" s="163" t="s">
        <v>3</v>
      </c>
      <c r="BO476" s="172"/>
      <c r="BP476" s="163"/>
      <c r="BQ476" s="163"/>
      <c r="BR476" s="163"/>
      <c r="BS476" s="163" t="s">
        <v>3</v>
      </c>
      <c r="BT476" s="173"/>
      <c r="BU476" s="163"/>
      <c r="BV476" s="163" t="s">
        <v>1</v>
      </c>
      <c r="BW476" s="163"/>
      <c r="BX476" s="163"/>
      <c r="BZ476" s="163"/>
      <c r="CA476" s="163" t="s">
        <v>1</v>
      </c>
      <c r="CB476" s="163"/>
      <c r="CC476" s="163"/>
    </row>
    <row r="477" spans="1:82" s="91" customFormat="1" ht="15" x14ac:dyDescent="0.2">
      <c r="A477" s="76">
        <f t="shared" si="25"/>
        <v>417</v>
      </c>
      <c r="B477" s="188" t="s">
        <v>50</v>
      </c>
      <c r="C477" s="189" t="s">
        <v>86</v>
      </c>
      <c r="D477" s="213" t="s">
        <v>16</v>
      </c>
      <c r="E477" s="219"/>
      <c r="F477" s="220"/>
      <c r="G477" s="216" t="s">
        <v>497</v>
      </c>
      <c r="H477" s="216" t="s">
        <v>0</v>
      </c>
      <c r="I477" s="216"/>
      <c r="J477" s="216"/>
      <c r="K477" s="216"/>
      <c r="L477" s="216"/>
      <c r="M477" s="216" t="s">
        <v>0</v>
      </c>
      <c r="N477" s="216"/>
      <c r="O477" s="216"/>
      <c r="P477" s="216"/>
      <c r="Q477" s="216"/>
      <c r="R477" s="216" t="s">
        <v>0</v>
      </c>
      <c r="S477" s="216"/>
      <c r="T477" s="216"/>
      <c r="U477" s="216"/>
      <c r="V477" s="216"/>
      <c r="W477" s="216" t="s">
        <v>0</v>
      </c>
      <c r="X477" s="216"/>
      <c r="Y477" s="216"/>
      <c r="Z477" s="216"/>
      <c r="AA477" s="216"/>
      <c r="AB477" s="216"/>
      <c r="AC477" s="216" t="s">
        <v>1</v>
      </c>
      <c r="AD477" s="216"/>
      <c r="AE477" s="216"/>
      <c r="AF477" s="216"/>
      <c r="AG477" s="217"/>
      <c r="AH477" s="217" t="s">
        <v>1</v>
      </c>
      <c r="AI477" s="217"/>
      <c r="AJ477" s="217"/>
      <c r="AK477" s="216"/>
      <c r="AL477" s="217"/>
      <c r="AM477" s="217" t="s">
        <v>1</v>
      </c>
      <c r="AN477" s="217"/>
      <c r="AO477" s="217"/>
      <c r="AP477" s="217"/>
      <c r="AQ477" s="217"/>
      <c r="AR477" s="217" t="s">
        <v>1</v>
      </c>
      <c r="AS477" s="217"/>
      <c r="AT477" s="217"/>
      <c r="AU477" s="217"/>
      <c r="AV477" s="218"/>
      <c r="AW477" s="218" t="s">
        <v>1</v>
      </c>
      <c r="AX477" s="218"/>
      <c r="AY477" s="218"/>
      <c r="AZ477" s="218"/>
      <c r="BA477" s="163"/>
      <c r="BB477" s="163" t="s">
        <v>1</v>
      </c>
      <c r="BC477" s="174"/>
      <c r="BD477" s="163"/>
      <c r="BE477" s="170"/>
      <c r="BF477" s="163"/>
      <c r="BG477" s="163"/>
      <c r="BH477" s="175" t="s">
        <v>2</v>
      </c>
      <c r="BI477" s="163"/>
      <c r="BJ477" s="171"/>
      <c r="BK477" s="163"/>
      <c r="BL477" s="163"/>
      <c r="BM477" s="163" t="s">
        <v>2</v>
      </c>
      <c r="BN477" s="163"/>
      <c r="BO477" s="172"/>
      <c r="BP477" s="163"/>
      <c r="BQ477" s="163"/>
      <c r="BR477" s="163"/>
      <c r="BS477" s="163" t="s">
        <v>3</v>
      </c>
      <c r="BT477" s="173"/>
      <c r="BU477" s="163"/>
      <c r="BV477" s="163" t="s">
        <v>1</v>
      </c>
      <c r="BW477" s="163"/>
      <c r="BX477" s="163"/>
      <c r="BZ477" s="163"/>
      <c r="CA477" s="163" t="s">
        <v>1</v>
      </c>
      <c r="CB477" s="163"/>
      <c r="CC477" s="163"/>
    </row>
    <row r="478" spans="1:82" s="91" customFormat="1" x14ac:dyDescent="0.2">
      <c r="A478" s="76">
        <f t="shared" si="25"/>
        <v>418</v>
      </c>
      <c r="B478" s="188" t="s">
        <v>50</v>
      </c>
      <c r="C478" s="189" t="s">
        <v>86</v>
      </c>
      <c r="D478" s="213" t="s">
        <v>18</v>
      </c>
      <c r="E478" s="219"/>
      <c r="F478" s="220"/>
      <c r="G478" s="216" t="s">
        <v>498</v>
      </c>
      <c r="H478" s="216" t="s">
        <v>657</v>
      </c>
      <c r="I478" s="216"/>
      <c r="J478" s="216"/>
      <c r="K478" s="216"/>
      <c r="L478" s="216"/>
      <c r="M478" s="216" t="s">
        <v>0</v>
      </c>
      <c r="N478" s="216"/>
      <c r="O478" s="216"/>
      <c r="P478" s="216"/>
      <c r="Q478" s="216"/>
      <c r="R478" s="216" t="s">
        <v>0</v>
      </c>
      <c r="S478" s="216"/>
      <c r="T478" s="216"/>
      <c r="U478" s="216"/>
      <c r="V478" s="216"/>
      <c r="W478" s="216" t="s">
        <v>0</v>
      </c>
      <c r="X478" s="216"/>
      <c r="Y478" s="216"/>
      <c r="Z478" s="216"/>
      <c r="AA478" s="216"/>
      <c r="AB478" s="216"/>
      <c r="AC478" s="216" t="s">
        <v>1</v>
      </c>
      <c r="AD478" s="216"/>
      <c r="AE478" s="216"/>
      <c r="AF478" s="216"/>
      <c r="AG478" s="217"/>
      <c r="AH478" s="217" t="s">
        <v>1</v>
      </c>
      <c r="AI478" s="217"/>
      <c r="AJ478" s="217"/>
      <c r="AK478" s="216"/>
      <c r="AL478" s="217"/>
      <c r="AM478" s="217" t="s">
        <v>1</v>
      </c>
      <c r="AN478" s="217"/>
      <c r="AO478" s="217"/>
      <c r="AP478" s="217"/>
      <c r="AQ478" s="217"/>
      <c r="AR478" s="217" t="s">
        <v>1</v>
      </c>
      <c r="AS478" s="217"/>
      <c r="AT478" s="217"/>
      <c r="AU478" s="217"/>
      <c r="AV478" s="218"/>
      <c r="AW478" s="218" t="s">
        <v>1</v>
      </c>
      <c r="AX478" s="218"/>
      <c r="AY478" s="218"/>
      <c r="AZ478" s="218"/>
      <c r="BA478" s="163"/>
      <c r="BB478" s="163"/>
      <c r="BC478" s="163"/>
      <c r="BD478" s="163" t="s">
        <v>3</v>
      </c>
      <c r="BE478" s="170"/>
      <c r="BF478" s="163"/>
      <c r="BG478" s="163"/>
      <c r="BH478" s="163"/>
      <c r="BI478" s="163" t="s">
        <v>3</v>
      </c>
      <c r="BJ478" s="171"/>
      <c r="BK478" s="163"/>
      <c r="BL478" s="163"/>
      <c r="BM478" s="163"/>
      <c r="BN478" s="163" t="s">
        <v>3</v>
      </c>
      <c r="BO478" s="172"/>
      <c r="BP478" s="163"/>
      <c r="BQ478" s="163" t="s">
        <v>1</v>
      </c>
      <c r="BR478" s="163"/>
      <c r="BS478" s="163"/>
      <c r="BT478" s="173"/>
      <c r="BU478" s="163"/>
      <c r="BV478" s="163" t="s">
        <v>1</v>
      </c>
      <c r="BW478" s="163"/>
      <c r="BX478" s="163"/>
      <c r="BZ478" s="163"/>
      <c r="CA478" s="163" t="s">
        <v>1</v>
      </c>
      <c r="CB478" s="163"/>
      <c r="CC478" s="163"/>
    </row>
    <row r="479" spans="1:82" s="91" customFormat="1" ht="15" x14ac:dyDescent="0.2">
      <c r="A479" s="76">
        <f t="shared" si="25"/>
        <v>419</v>
      </c>
      <c r="B479" s="188" t="s">
        <v>50</v>
      </c>
      <c r="C479" s="189" t="s">
        <v>86</v>
      </c>
      <c r="D479" s="213" t="s">
        <v>20</v>
      </c>
      <c r="E479" s="219"/>
      <c r="F479" s="220"/>
      <c r="G479" s="216" t="s">
        <v>499</v>
      </c>
      <c r="H479" s="216" t="s">
        <v>0</v>
      </c>
      <c r="I479" s="216"/>
      <c r="J479" s="216"/>
      <c r="K479" s="216"/>
      <c r="L479" s="216"/>
      <c r="M479" s="216" t="s">
        <v>0</v>
      </c>
      <c r="N479" s="216"/>
      <c r="O479" s="216"/>
      <c r="P479" s="216"/>
      <c r="Q479" s="216"/>
      <c r="R479" s="216" t="s">
        <v>0</v>
      </c>
      <c r="S479" s="216"/>
      <c r="T479" s="216"/>
      <c r="U479" s="216"/>
      <c r="V479" s="216"/>
      <c r="W479" s="216" t="s">
        <v>0</v>
      </c>
      <c r="X479" s="216"/>
      <c r="Y479" s="216"/>
      <c r="Z479" s="216"/>
      <c r="AA479" s="216"/>
      <c r="AB479" s="216" t="s">
        <v>0</v>
      </c>
      <c r="AC479" s="216"/>
      <c r="AD479" s="216"/>
      <c r="AE479" s="216"/>
      <c r="AF479" s="216"/>
      <c r="AG479" s="217" t="s">
        <v>0</v>
      </c>
      <c r="AH479" s="217"/>
      <c r="AI479" s="217"/>
      <c r="AJ479" s="217"/>
      <c r="AK479" s="216"/>
      <c r="AL479" s="217" t="s">
        <v>0</v>
      </c>
      <c r="AM479" s="217"/>
      <c r="AN479" s="217"/>
      <c r="AO479" s="217"/>
      <c r="AP479" s="217"/>
      <c r="AQ479" s="217"/>
      <c r="AR479" s="217" t="s">
        <v>1</v>
      </c>
      <c r="AS479" s="217"/>
      <c r="AT479" s="217"/>
      <c r="AU479" s="217"/>
      <c r="AV479" s="218"/>
      <c r="AW479" s="218" t="s">
        <v>1</v>
      </c>
      <c r="AX479" s="218"/>
      <c r="AY479" s="218"/>
      <c r="AZ479" s="218"/>
      <c r="BA479" s="163"/>
      <c r="BB479" s="174" t="s">
        <v>1</v>
      </c>
      <c r="BC479" s="163"/>
      <c r="BD479" s="163"/>
      <c r="BE479" s="170"/>
      <c r="BF479" s="163"/>
      <c r="BG479" s="175" t="s">
        <v>1</v>
      </c>
      <c r="BH479" s="163"/>
      <c r="BI479" s="163"/>
      <c r="BJ479" s="171"/>
      <c r="BK479" s="163"/>
      <c r="BL479" s="163"/>
      <c r="BM479" s="163" t="s">
        <v>2</v>
      </c>
      <c r="BN479" s="163"/>
      <c r="BO479" s="172"/>
      <c r="BP479" s="163"/>
      <c r="BQ479" s="163"/>
      <c r="BR479" s="163"/>
      <c r="BS479" s="163" t="s">
        <v>3</v>
      </c>
      <c r="BT479" s="173"/>
      <c r="BU479" s="163"/>
      <c r="BV479" s="163" t="s">
        <v>1</v>
      </c>
      <c r="BW479" s="163"/>
      <c r="BX479" s="163"/>
      <c r="BZ479" s="163"/>
      <c r="CA479" s="163" t="s">
        <v>1</v>
      </c>
      <c r="CB479" s="163"/>
      <c r="CC479" s="163"/>
    </row>
    <row r="480" spans="1:82" s="91" customFormat="1" x14ac:dyDescent="0.2">
      <c r="A480" s="76">
        <f t="shared" si="25"/>
        <v>420</v>
      </c>
      <c r="B480" s="188" t="s">
        <v>50</v>
      </c>
      <c r="C480" s="189" t="s">
        <v>86</v>
      </c>
      <c r="D480" s="213" t="s">
        <v>22</v>
      </c>
      <c r="E480" s="219"/>
      <c r="F480" s="220"/>
      <c r="G480" s="216" t="s">
        <v>500</v>
      </c>
      <c r="H480" s="216" t="s">
        <v>0</v>
      </c>
      <c r="I480" s="216"/>
      <c r="J480" s="216"/>
      <c r="K480" s="216"/>
      <c r="L480" s="216"/>
      <c r="M480" s="216" t="s">
        <v>0</v>
      </c>
      <c r="N480" s="216"/>
      <c r="O480" s="216"/>
      <c r="P480" s="216"/>
      <c r="Q480" s="216"/>
      <c r="R480" s="216" t="s">
        <v>0</v>
      </c>
      <c r="S480" s="216"/>
      <c r="T480" s="216"/>
      <c r="U480" s="216"/>
      <c r="V480" s="216"/>
      <c r="W480" s="216" t="s">
        <v>0</v>
      </c>
      <c r="X480" s="216"/>
      <c r="Y480" s="216"/>
      <c r="Z480" s="216"/>
      <c r="AA480" s="216"/>
      <c r="AB480" s="216" t="s">
        <v>0</v>
      </c>
      <c r="AC480" s="216"/>
      <c r="AD480" s="216"/>
      <c r="AE480" s="216"/>
      <c r="AF480" s="216"/>
      <c r="AG480" s="217"/>
      <c r="AH480" s="217" t="s">
        <v>1</v>
      </c>
      <c r="AI480" s="217"/>
      <c r="AJ480" s="217"/>
      <c r="AK480" s="216"/>
      <c r="AL480" s="217"/>
      <c r="AM480" s="217" t="s">
        <v>1</v>
      </c>
      <c r="AN480" s="217"/>
      <c r="AO480" s="217"/>
      <c r="AP480" s="217"/>
      <c r="AQ480" s="217"/>
      <c r="AR480" s="217" t="s">
        <v>1</v>
      </c>
      <c r="AS480" s="217"/>
      <c r="AT480" s="217"/>
      <c r="AU480" s="217"/>
      <c r="AV480" s="218"/>
      <c r="AW480" s="218" t="s">
        <v>1</v>
      </c>
      <c r="AX480" s="218"/>
      <c r="AY480" s="218"/>
      <c r="AZ480" s="218"/>
      <c r="BA480" s="163"/>
      <c r="BB480" s="163"/>
      <c r="BC480" s="163"/>
      <c r="BD480" s="163" t="s">
        <v>3</v>
      </c>
      <c r="BE480" s="170"/>
      <c r="BF480" s="163"/>
      <c r="BG480" s="163"/>
      <c r="BH480" s="163"/>
      <c r="BI480" s="163" t="s">
        <v>3</v>
      </c>
      <c r="BJ480" s="171"/>
      <c r="BK480" s="163"/>
      <c r="BL480" s="163"/>
      <c r="BM480" s="163" t="s">
        <v>2</v>
      </c>
      <c r="BN480" s="163"/>
      <c r="BO480" s="172"/>
      <c r="BP480" s="163"/>
      <c r="BQ480" s="163" t="s">
        <v>1</v>
      </c>
      <c r="BR480" s="163"/>
      <c r="BS480" s="163"/>
      <c r="BT480" s="173"/>
      <c r="BU480" s="163"/>
      <c r="BV480" s="163" t="s">
        <v>1</v>
      </c>
      <c r="BW480" s="163"/>
      <c r="BX480" s="163"/>
      <c r="BZ480" s="163"/>
      <c r="CA480" s="163" t="s">
        <v>1</v>
      </c>
      <c r="CB480" s="163"/>
      <c r="CC480" s="163"/>
    </row>
    <row r="481" spans="1:82" s="91" customFormat="1" x14ac:dyDescent="0.2">
      <c r="A481" s="76">
        <f t="shared" si="25"/>
        <v>421</v>
      </c>
      <c r="B481" s="188" t="s">
        <v>50</v>
      </c>
      <c r="C481" s="189" t="s">
        <v>86</v>
      </c>
      <c r="D481" s="213" t="s">
        <v>24</v>
      </c>
      <c r="E481" s="219"/>
      <c r="F481" s="220"/>
      <c r="G481" s="216" t="s">
        <v>501</v>
      </c>
      <c r="H481" s="216"/>
      <c r="I481" s="216"/>
      <c r="J481" s="216"/>
      <c r="K481" s="216"/>
      <c r="L481" s="216"/>
      <c r="M481" s="216" t="s">
        <v>0</v>
      </c>
      <c r="N481" s="216"/>
      <c r="O481" s="216"/>
      <c r="P481" s="216"/>
      <c r="Q481" s="216"/>
      <c r="R481" s="216" t="s">
        <v>0</v>
      </c>
      <c r="S481" s="216"/>
      <c r="T481" s="216"/>
      <c r="U481" s="216"/>
      <c r="V481" s="216"/>
      <c r="W481" s="216" t="s">
        <v>0</v>
      </c>
      <c r="X481" s="216"/>
      <c r="Y481" s="216"/>
      <c r="Z481" s="216"/>
      <c r="AA481" s="216"/>
      <c r="AB481" s="216"/>
      <c r="AC481" s="216" t="s">
        <v>1</v>
      </c>
      <c r="AD481" s="216"/>
      <c r="AE481" s="216"/>
      <c r="AF481" s="216"/>
      <c r="AG481" s="217"/>
      <c r="AH481" s="217" t="s">
        <v>1</v>
      </c>
      <c r="AI481" s="217"/>
      <c r="AJ481" s="217"/>
      <c r="AK481" s="216"/>
      <c r="AL481" s="217"/>
      <c r="AM481" s="217" t="s">
        <v>1</v>
      </c>
      <c r="AN481" s="217"/>
      <c r="AO481" s="217"/>
      <c r="AP481" s="217"/>
      <c r="AQ481" s="217"/>
      <c r="AR481" s="217" t="s">
        <v>1</v>
      </c>
      <c r="AS481" s="217"/>
      <c r="AT481" s="217"/>
      <c r="AU481" s="217"/>
      <c r="AV481" s="218"/>
      <c r="AW481" s="218" t="s">
        <v>1</v>
      </c>
      <c r="AX481" s="218"/>
      <c r="AY481" s="218"/>
      <c r="AZ481" s="218"/>
      <c r="BA481" s="163"/>
      <c r="BB481" s="163"/>
      <c r="BC481" s="163"/>
      <c r="BD481" s="163" t="s">
        <v>3</v>
      </c>
      <c r="BE481" s="170"/>
      <c r="BF481" s="163"/>
      <c r="BG481" s="163"/>
      <c r="BH481" s="163"/>
      <c r="BI481" s="163" t="s">
        <v>3</v>
      </c>
      <c r="BJ481" s="171"/>
      <c r="BK481" s="163"/>
      <c r="BL481" s="163"/>
      <c r="BM481" s="163"/>
      <c r="BN481" s="163" t="s">
        <v>3</v>
      </c>
      <c r="BO481" s="172"/>
      <c r="BP481" s="163"/>
      <c r="BQ481" s="163"/>
      <c r="BR481" s="163"/>
      <c r="BS481" s="163"/>
      <c r="BT481" s="173"/>
      <c r="BU481" s="163"/>
      <c r="BV481" s="163" t="s">
        <v>1</v>
      </c>
      <c r="BW481" s="163"/>
      <c r="BX481" s="163"/>
      <c r="BZ481" s="163"/>
      <c r="CA481" s="163" t="s">
        <v>1</v>
      </c>
      <c r="CB481" s="163"/>
      <c r="CC481" s="163"/>
    </row>
    <row r="482" spans="1:82" s="91" customFormat="1" x14ac:dyDescent="0.2">
      <c r="A482" s="76">
        <f t="shared" si="25"/>
        <v>422</v>
      </c>
      <c r="B482" s="188" t="s">
        <v>50</v>
      </c>
      <c r="C482" s="189" t="s">
        <v>86</v>
      </c>
      <c r="D482" s="213" t="s">
        <v>26</v>
      </c>
      <c r="E482" s="219"/>
      <c r="F482" s="220"/>
      <c r="G482" s="216" t="s">
        <v>502</v>
      </c>
      <c r="H482" s="216" t="s">
        <v>0</v>
      </c>
      <c r="I482" s="216"/>
      <c r="J482" s="216"/>
      <c r="K482" s="216"/>
      <c r="L482" s="216"/>
      <c r="M482" s="216" t="s">
        <v>0</v>
      </c>
      <c r="N482" s="216"/>
      <c r="O482" s="216"/>
      <c r="P482" s="216"/>
      <c r="Q482" s="216"/>
      <c r="R482" s="216" t="s">
        <v>0</v>
      </c>
      <c r="S482" s="216"/>
      <c r="T482" s="216"/>
      <c r="U482" s="216"/>
      <c r="V482" s="216"/>
      <c r="W482" s="216" t="s">
        <v>0</v>
      </c>
      <c r="X482" s="216"/>
      <c r="Y482" s="216"/>
      <c r="Z482" s="216"/>
      <c r="AA482" s="216"/>
      <c r="AB482" s="216" t="s">
        <v>0</v>
      </c>
      <c r="AC482" s="216"/>
      <c r="AD482" s="216"/>
      <c r="AE482" s="216"/>
      <c r="AF482" s="216"/>
      <c r="AG482" s="217" t="s">
        <v>0</v>
      </c>
      <c r="AH482" s="217"/>
      <c r="AI482" s="217"/>
      <c r="AJ482" s="217"/>
      <c r="AK482" s="216"/>
      <c r="AL482" s="217" t="s">
        <v>0</v>
      </c>
      <c r="AM482" s="217"/>
      <c r="AN482" s="217"/>
      <c r="AO482" s="217"/>
      <c r="AP482" s="217"/>
      <c r="AQ482" s="217"/>
      <c r="AR482" s="217" t="s">
        <v>1</v>
      </c>
      <c r="AS482" s="217"/>
      <c r="AT482" s="217"/>
      <c r="AU482" s="217"/>
      <c r="AV482" s="218"/>
      <c r="AW482" s="218"/>
      <c r="AX482" s="218"/>
      <c r="AY482" s="163" t="s">
        <v>3</v>
      </c>
      <c r="AZ482" s="218"/>
      <c r="BA482" s="163"/>
      <c r="BB482" s="163"/>
      <c r="BC482" s="163"/>
      <c r="BD482" s="163" t="s">
        <v>3</v>
      </c>
      <c r="BE482" s="170"/>
      <c r="BF482" s="163"/>
      <c r="BG482" s="163"/>
      <c r="BH482" s="163"/>
      <c r="BI482" s="163" t="s">
        <v>3</v>
      </c>
      <c r="BJ482" s="171"/>
      <c r="BK482" s="163"/>
      <c r="BL482" s="163"/>
      <c r="BM482" s="163"/>
      <c r="BN482" s="163" t="s">
        <v>3</v>
      </c>
      <c r="BO482" s="172"/>
      <c r="BP482" s="163"/>
      <c r="BQ482" s="163"/>
      <c r="BR482" s="163"/>
      <c r="BS482" s="163" t="s">
        <v>3</v>
      </c>
      <c r="BT482" s="173"/>
      <c r="BU482" s="163"/>
      <c r="BV482" s="163"/>
      <c r="BW482" s="163"/>
      <c r="BX482" s="163" t="s">
        <v>3</v>
      </c>
      <c r="BZ482" s="163"/>
      <c r="CA482" s="163"/>
      <c r="CB482" s="163"/>
      <c r="CC482" s="163"/>
    </row>
    <row r="483" spans="1:82" s="91" customFormat="1" x14ac:dyDescent="0.2">
      <c r="A483" s="76">
        <f t="shared" si="25"/>
        <v>423</v>
      </c>
      <c r="B483" s="188" t="s">
        <v>50</v>
      </c>
      <c r="C483" s="189" t="s">
        <v>86</v>
      </c>
      <c r="D483" s="213" t="s">
        <v>28</v>
      </c>
      <c r="E483" s="219"/>
      <c r="F483" s="220"/>
      <c r="G483" s="216" t="s">
        <v>503</v>
      </c>
      <c r="H483" s="216" t="s">
        <v>0</v>
      </c>
      <c r="I483" s="216"/>
      <c r="J483" s="216"/>
      <c r="K483" s="216"/>
      <c r="L483" s="216"/>
      <c r="M483" s="216" t="s">
        <v>0</v>
      </c>
      <c r="N483" s="216"/>
      <c r="O483" s="216"/>
      <c r="P483" s="216"/>
      <c r="Q483" s="216"/>
      <c r="R483" s="216" t="s">
        <v>0</v>
      </c>
      <c r="S483" s="216"/>
      <c r="T483" s="216"/>
      <c r="U483" s="216"/>
      <c r="V483" s="216"/>
      <c r="W483" s="216" t="s">
        <v>0</v>
      </c>
      <c r="X483" s="216"/>
      <c r="Y483" s="216"/>
      <c r="Z483" s="216"/>
      <c r="AA483" s="216"/>
      <c r="AB483" s="216" t="s">
        <v>0</v>
      </c>
      <c r="AC483" s="216"/>
      <c r="AD483" s="216"/>
      <c r="AE483" s="216"/>
      <c r="AF483" s="216"/>
      <c r="AG483" s="217" t="s">
        <v>0</v>
      </c>
      <c r="AH483" s="217"/>
      <c r="AI483" s="217"/>
      <c r="AJ483" s="217"/>
      <c r="AK483" s="216"/>
      <c r="AL483" s="217"/>
      <c r="AM483" s="217" t="s">
        <v>1</v>
      </c>
      <c r="AN483" s="217"/>
      <c r="AO483" s="217"/>
      <c r="AP483" s="217"/>
      <c r="AQ483" s="217"/>
      <c r="AR483" s="217" t="s">
        <v>1</v>
      </c>
      <c r="AS483" s="217"/>
      <c r="AT483" s="217"/>
      <c r="AU483" s="217"/>
      <c r="AV483" s="218"/>
      <c r="AW483" s="218" t="s">
        <v>1</v>
      </c>
      <c r="AX483" s="218"/>
      <c r="AY483" s="218"/>
      <c r="AZ483" s="218"/>
      <c r="BA483" s="163"/>
      <c r="BB483" s="163" t="s">
        <v>1</v>
      </c>
      <c r="BC483" s="163"/>
      <c r="BD483" s="163"/>
      <c r="BE483" s="170"/>
      <c r="BF483" s="163"/>
      <c r="BG483" s="163"/>
      <c r="BH483" s="163" t="s">
        <v>2</v>
      </c>
      <c r="BI483" s="163"/>
      <c r="BJ483" s="171"/>
      <c r="BK483" s="163"/>
      <c r="BL483" s="163"/>
      <c r="BM483" s="163"/>
      <c r="BN483" s="163" t="s">
        <v>3</v>
      </c>
      <c r="BO483" s="172"/>
      <c r="BP483" s="163"/>
      <c r="BQ483" s="163"/>
      <c r="BR483" s="163"/>
      <c r="BS483" s="163" t="s">
        <v>3</v>
      </c>
      <c r="BT483" s="173"/>
      <c r="BU483" s="163"/>
      <c r="BV483" s="163" t="s">
        <v>1</v>
      </c>
      <c r="BW483" s="163"/>
      <c r="BX483" s="163"/>
      <c r="BZ483" s="163"/>
      <c r="CA483" s="163"/>
      <c r="CB483" s="163"/>
      <c r="CC483" s="163"/>
    </row>
    <row r="484" spans="1:82" s="91" customFormat="1" x14ac:dyDescent="0.2">
      <c r="A484" s="76">
        <f t="shared" si="25"/>
        <v>424</v>
      </c>
      <c r="B484" s="188" t="s">
        <v>50</v>
      </c>
      <c r="C484" s="189" t="s">
        <v>86</v>
      </c>
      <c r="D484" s="213" t="s">
        <v>30</v>
      </c>
      <c r="E484" s="219"/>
      <c r="F484" s="220"/>
      <c r="G484" s="216" t="s">
        <v>504</v>
      </c>
      <c r="H484" s="216" t="s">
        <v>0</v>
      </c>
      <c r="I484" s="216"/>
      <c r="J484" s="216"/>
      <c r="K484" s="216"/>
      <c r="L484" s="216"/>
      <c r="M484" s="216" t="s">
        <v>0</v>
      </c>
      <c r="N484" s="216"/>
      <c r="O484" s="216"/>
      <c r="P484" s="216"/>
      <c r="Q484" s="216"/>
      <c r="R484" s="216" t="s">
        <v>0</v>
      </c>
      <c r="S484" s="216"/>
      <c r="T484" s="216"/>
      <c r="U484" s="216"/>
      <c r="V484" s="216"/>
      <c r="W484" s="216" t="s">
        <v>0</v>
      </c>
      <c r="X484" s="216"/>
      <c r="Y484" s="216"/>
      <c r="Z484" s="216"/>
      <c r="AA484" s="216"/>
      <c r="AB484" s="216" t="s">
        <v>0</v>
      </c>
      <c r="AC484" s="216"/>
      <c r="AD484" s="216"/>
      <c r="AE484" s="216"/>
      <c r="AF484" s="216"/>
      <c r="AG484" s="217" t="s">
        <v>0</v>
      </c>
      <c r="AH484" s="217"/>
      <c r="AI484" s="217"/>
      <c r="AJ484" s="217"/>
      <c r="AK484" s="216"/>
      <c r="AL484" s="217"/>
      <c r="AM484" s="217" t="s">
        <v>1</v>
      </c>
      <c r="AN484" s="217"/>
      <c r="AO484" s="217"/>
      <c r="AP484" s="217"/>
      <c r="AQ484" s="217"/>
      <c r="AR484" s="217" t="s">
        <v>1</v>
      </c>
      <c r="AS484" s="217"/>
      <c r="AT484" s="217"/>
      <c r="AU484" s="217"/>
      <c r="AV484" s="218"/>
      <c r="AW484" s="218" t="s">
        <v>1</v>
      </c>
      <c r="AX484" s="218"/>
      <c r="AY484" s="218"/>
      <c r="AZ484" s="218"/>
      <c r="BA484" s="163"/>
      <c r="BB484" s="163" t="s">
        <v>1</v>
      </c>
      <c r="BC484" s="163"/>
      <c r="BD484" s="163"/>
      <c r="BE484" s="170"/>
      <c r="BF484" s="163"/>
      <c r="BG484" s="163" t="s">
        <v>1</v>
      </c>
      <c r="BH484" s="163"/>
      <c r="BI484" s="163"/>
      <c r="BJ484" s="171"/>
      <c r="BK484" s="163"/>
      <c r="BL484" s="163"/>
      <c r="BM484" s="163" t="s">
        <v>2</v>
      </c>
      <c r="BN484" s="163"/>
      <c r="BO484" s="172"/>
      <c r="BP484" s="163"/>
      <c r="BQ484" s="163"/>
      <c r="BR484" s="163"/>
      <c r="BS484" s="163" t="s">
        <v>3</v>
      </c>
      <c r="BT484" s="173"/>
      <c r="BU484" s="163"/>
      <c r="BV484" s="163" t="s">
        <v>1</v>
      </c>
      <c r="BW484" s="163"/>
      <c r="BX484" s="163"/>
      <c r="BZ484" s="163"/>
      <c r="CA484" s="163"/>
      <c r="CB484" s="163"/>
      <c r="CC484" s="163"/>
    </row>
    <row r="485" spans="1:82" s="221" customFormat="1" x14ac:dyDescent="0.2">
      <c r="A485" s="222">
        <f t="shared" si="25"/>
        <v>425</v>
      </c>
      <c r="B485" s="188" t="s">
        <v>50</v>
      </c>
      <c r="C485" s="189" t="s">
        <v>86</v>
      </c>
      <c r="D485" s="213" t="s">
        <v>32</v>
      </c>
      <c r="E485" s="219"/>
      <c r="F485" s="220"/>
      <c r="G485" s="216" t="s">
        <v>505</v>
      </c>
      <c r="H485" s="216" t="s">
        <v>0</v>
      </c>
      <c r="I485" s="216"/>
      <c r="J485" s="216"/>
      <c r="K485" s="216"/>
      <c r="L485" s="216"/>
      <c r="M485" s="216" t="s">
        <v>0</v>
      </c>
      <c r="N485" s="216"/>
      <c r="O485" s="216"/>
      <c r="P485" s="216"/>
      <c r="Q485" s="216"/>
      <c r="R485" s="216" t="s">
        <v>0</v>
      </c>
      <c r="S485" s="216"/>
      <c r="T485" s="216"/>
      <c r="U485" s="216"/>
      <c r="V485" s="216"/>
      <c r="W485" s="216"/>
      <c r="X485" s="216" t="s">
        <v>1</v>
      </c>
      <c r="Y485" s="216"/>
      <c r="Z485" s="216"/>
      <c r="AA485" s="216"/>
      <c r="AB485" s="216"/>
      <c r="AC485" s="216"/>
      <c r="AD485" s="216" t="s">
        <v>2</v>
      </c>
      <c r="AE485" s="216"/>
      <c r="AF485" s="216"/>
      <c r="AG485" s="217"/>
      <c r="AH485" s="217" t="s">
        <v>1</v>
      </c>
      <c r="AI485" s="217"/>
      <c r="AJ485" s="217"/>
      <c r="AK485" s="216"/>
      <c r="AL485" s="217"/>
      <c r="AM485" s="217" t="s">
        <v>1</v>
      </c>
      <c r="AN485" s="217"/>
      <c r="AO485" s="217"/>
      <c r="AP485" s="217"/>
      <c r="AQ485" s="217"/>
      <c r="AR485" s="217"/>
      <c r="AS485" s="217"/>
      <c r="AT485" s="217" t="s">
        <v>3</v>
      </c>
      <c r="AU485" s="217"/>
      <c r="AV485" s="223"/>
      <c r="AW485" s="223"/>
      <c r="AX485" s="223"/>
      <c r="AY485" s="223" t="s">
        <v>3</v>
      </c>
      <c r="AZ485" s="223"/>
      <c r="BA485" s="224"/>
      <c r="BB485" s="224"/>
      <c r="BC485" s="224"/>
      <c r="BD485" s="224" t="s">
        <v>3</v>
      </c>
      <c r="BE485" s="225"/>
      <c r="BF485" s="224"/>
      <c r="BG485" s="224"/>
      <c r="BH485" s="224"/>
      <c r="BI485" s="224" t="s">
        <v>3</v>
      </c>
      <c r="BJ485" s="226"/>
      <c r="BK485" s="224"/>
      <c r="BL485" s="224"/>
      <c r="BM485" s="224"/>
      <c r="BN485" s="224" t="s">
        <v>3</v>
      </c>
      <c r="BO485" s="227"/>
      <c r="BP485" s="224"/>
      <c r="BQ485" s="224"/>
      <c r="BR485" s="224"/>
      <c r="BS485" s="224"/>
      <c r="BT485" s="228"/>
      <c r="BU485" s="224"/>
      <c r="BV485" s="224"/>
      <c r="BW485" s="224"/>
      <c r="BX485" s="224"/>
      <c r="BZ485" s="224"/>
      <c r="CA485" s="224"/>
      <c r="CB485" s="224"/>
      <c r="CC485" s="224"/>
    </row>
    <row r="486" spans="1:82" s="91" customFormat="1" x14ac:dyDescent="0.2">
      <c r="A486" s="76">
        <f t="shared" si="25"/>
        <v>426</v>
      </c>
      <c r="B486" s="188" t="s">
        <v>50</v>
      </c>
      <c r="C486" s="189" t="s">
        <v>86</v>
      </c>
      <c r="D486" s="213" t="s">
        <v>34</v>
      </c>
      <c r="E486" s="219"/>
      <c r="F486" s="220"/>
      <c r="G486" s="216" t="s">
        <v>506</v>
      </c>
      <c r="H486" s="216" t="s">
        <v>0</v>
      </c>
      <c r="I486" s="216"/>
      <c r="J486" s="216"/>
      <c r="K486" s="216"/>
      <c r="L486" s="216"/>
      <c r="M486" s="216" t="s">
        <v>0</v>
      </c>
      <c r="N486" s="216"/>
      <c r="O486" s="216"/>
      <c r="P486" s="216"/>
      <c r="Q486" s="216"/>
      <c r="R486" s="216" t="s">
        <v>0</v>
      </c>
      <c r="S486" s="216"/>
      <c r="T486" s="216"/>
      <c r="U486" s="216"/>
      <c r="V486" s="216"/>
      <c r="W486" s="216"/>
      <c r="X486" s="216" t="s">
        <v>1</v>
      </c>
      <c r="Y486" s="216"/>
      <c r="Z486" s="216"/>
      <c r="AA486" s="216"/>
      <c r="AB486" s="216"/>
      <c r="AC486" s="216" t="s">
        <v>1</v>
      </c>
      <c r="AD486" s="216"/>
      <c r="AE486" s="216"/>
      <c r="AF486" s="216"/>
      <c r="AG486" s="217"/>
      <c r="AH486" s="217" t="s">
        <v>1</v>
      </c>
      <c r="AI486" s="217"/>
      <c r="AJ486" s="217"/>
      <c r="AK486" s="216"/>
      <c r="AL486" s="217"/>
      <c r="AM486" s="217" t="s">
        <v>1</v>
      </c>
      <c r="AN486" s="217"/>
      <c r="AO486" s="217"/>
      <c r="AP486" s="217"/>
      <c r="AQ486" s="217"/>
      <c r="AR486" s="217"/>
      <c r="AS486" s="217"/>
      <c r="AT486" s="217" t="s">
        <v>3</v>
      </c>
      <c r="AU486" s="217"/>
      <c r="AV486" s="218"/>
      <c r="AW486" s="218"/>
      <c r="AX486" s="218"/>
      <c r="AY486" s="163" t="s">
        <v>3</v>
      </c>
      <c r="AZ486" s="218"/>
      <c r="BA486" s="163"/>
      <c r="BB486" s="163"/>
      <c r="BC486" s="163"/>
      <c r="BD486" s="163" t="s">
        <v>3</v>
      </c>
      <c r="BE486" s="170"/>
      <c r="BF486" s="163"/>
      <c r="BG486" s="163"/>
      <c r="BH486" s="163"/>
      <c r="BI486" s="163" t="s">
        <v>3</v>
      </c>
      <c r="BJ486" s="171"/>
      <c r="BK486" s="163"/>
      <c r="BL486" s="163"/>
      <c r="BM486" s="163"/>
      <c r="BN486" s="163" t="s">
        <v>3</v>
      </c>
      <c r="BO486" s="172"/>
      <c r="BP486" s="163"/>
      <c r="BQ486" s="163"/>
      <c r="BR486" s="163"/>
      <c r="BS486" s="163"/>
      <c r="BT486" s="173"/>
      <c r="BU486" s="163"/>
      <c r="BV486" s="163"/>
      <c r="BW486" s="163"/>
      <c r="BX486" s="163"/>
      <c r="BZ486" s="163"/>
      <c r="CA486" s="163"/>
      <c r="CB486" s="163"/>
      <c r="CC486" s="163"/>
    </row>
    <row r="487" spans="1:82" s="91" customFormat="1" x14ac:dyDescent="0.2">
      <c r="A487" s="76">
        <f t="shared" si="25"/>
        <v>427</v>
      </c>
      <c r="B487" s="188" t="s">
        <v>50</v>
      </c>
      <c r="C487" s="189"/>
      <c r="D487" s="213" t="s">
        <v>36</v>
      </c>
      <c r="E487" s="219"/>
      <c r="F487" s="220"/>
      <c r="G487" s="216" t="s">
        <v>679</v>
      </c>
      <c r="H487" s="216"/>
      <c r="I487" s="216"/>
      <c r="J487" s="216"/>
      <c r="K487" s="216"/>
      <c r="L487" s="216"/>
      <c r="M487" s="216"/>
      <c r="N487" s="216" t="s">
        <v>1</v>
      </c>
      <c r="O487" s="216"/>
      <c r="P487" s="216"/>
      <c r="Q487" s="216"/>
      <c r="R487" s="216"/>
      <c r="S487" s="216" t="s">
        <v>1</v>
      </c>
      <c r="T487" s="216"/>
      <c r="U487" s="216"/>
      <c r="V487" s="216"/>
      <c r="W487" s="216"/>
      <c r="X487" s="216" t="s">
        <v>1</v>
      </c>
      <c r="Y487" s="216"/>
      <c r="Z487" s="216"/>
      <c r="AA487" s="216"/>
      <c r="AB487" s="216"/>
      <c r="AC487" s="216" t="s">
        <v>1</v>
      </c>
      <c r="AD487" s="216"/>
      <c r="AE487" s="216"/>
      <c r="AF487" s="216"/>
      <c r="AG487" s="217"/>
      <c r="AH487" s="217" t="s">
        <v>1</v>
      </c>
      <c r="AI487" s="217"/>
      <c r="AJ487" s="217"/>
      <c r="AK487" s="216"/>
      <c r="AL487" s="217"/>
      <c r="AM487" s="217"/>
      <c r="AN487" s="217"/>
      <c r="AO487" s="217"/>
      <c r="AP487" s="217"/>
      <c r="AQ487" s="217"/>
      <c r="AR487" s="217"/>
      <c r="AS487" s="217"/>
      <c r="AT487" s="217"/>
      <c r="AU487" s="217"/>
      <c r="AV487" s="218"/>
      <c r="AW487" s="218"/>
      <c r="AX487" s="218"/>
      <c r="AY487" s="163"/>
      <c r="AZ487" s="231"/>
      <c r="BA487" s="163"/>
      <c r="BB487" s="163"/>
      <c r="BC487" s="163"/>
      <c r="BD487" s="163"/>
      <c r="BE487" s="170"/>
      <c r="BF487" s="163"/>
      <c r="BG487" s="163"/>
      <c r="BH487" s="163"/>
      <c r="BI487" s="163"/>
      <c r="BJ487" s="171"/>
      <c r="BK487" s="163"/>
      <c r="BL487" s="163"/>
      <c r="BM487" s="163"/>
      <c r="BN487" s="163"/>
      <c r="BO487" s="172"/>
      <c r="BP487" s="163"/>
      <c r="BQ487" s="163"/>
      <c r="BR487" s="163"/>
      <c r="BS487" s="163"/>
      <c r="BT487" s="173"/>
      <c r="BU487" s="163"/>
      <c r="BV487" s="163"/>
      <c r="BW487" s="163"/>
      <c r="BX487" s="163"/>
      <c r="BZ487" s="163"/>
      <c r="CA487" s="163"/>
      <c r="CB487" s="163"/>
      <c r="CC487" s="163"/>
    </row>
    <row r="488" spans="1:82" s="91" customFormat="1" x14ac:dyDescent="0.2">
      <c r="A488" s="76">
        <f t="shared" si="25"/>
        <v>428</v>
      </c>
      <c r="B488" s="188" t="s">
        <v>50</v>
      </c>
      <c r="C488" s="189"/>
      <c r="D488" s="213" t="s">
        <v>38</v>
      </c>
      <c r="E488" s="219"/>
      <c r="F488" s="220"/>
      <c r="G488" s="216" t="s">
        <v>680</v>
      </c>
      <c r="H488" s="216"/>
      <c r="I488" s="216"/>
      <c r="J488" s="216"/>
      <c r="K488" s="216"/>
      <c r="L488" s="216"/>
      <c r="M488" s="216" t="s">
        <v>0</v>
      </c>
      <c r="N488" s="216"/>
      <c r="O488" s="216"/>
      <c r="P488" s="216"/>
      <c r="Q488" s="216"/>
      <c r="R488" s="216"/>
      <c r="S488" s="216" t="s">
        <v>1</v>
      </c>
      <c r="T488" s="216"/>
      <c r="U488" s="216"/>
      <c r="V488" s="216"/>
      <c r="W488" s="216"/>
      <c r="X488" s="216" t="s">
        <v>1</v>
      </c>
      <c r="Y488" s="216"/>
      <c r="Z488" s="216"/>
      <c r="AA488" s="216"/>
      <c r="AB488" s="216"/>
      <c r="AC488" s="216" t="s">
        <v>1</v>
      </c>
      <c r="AD488" s="216"/>
      <c r="AE488" s="216"/>
      <c r="AF488" s="216"/>
      <c r="AG488" s="217"/>
      <c r="AH488" s="217" t="s">
        <v>1</v>
      </c>
      <c r="AI488" s="217"/>
      <c r="AJ488" s="217"/>
      <c r="AK488" s="216"/>
      <c r="AL488" s="217"/>
      <c r="AM488" s="217"/>
      <c r="AN488" s="217"/>
      <c r="AO488" s="217"/>
      <c r="AP488" s="217"/>
      <c r="AQ488" s="217"/>
      <c r="AR488" s="217"/>
      <c r="AS488" s="217"/>
      <c r="AT488" s="217"/>
      <c r="AU488" s="217"/>
      <c r="AV488" s="218"/>
      <c r="AW488" s="218"/>
      <c r="AX488" s="218"/>
      <c r="AY488" s="163"/>
      <c r="AZ488" s="231"/>
      <c r="BA488" s="163"/>
      <c r="BB488" s="163"/>
      <c r="BC488" s="163"/>
      <c r="BD488" s="163"/>
      <c r="BE488" s="170"/>
      <c r="BF488" s="163"/>
      <c r="BG488" s="163"/>
      <c r="BH488" s="163"/>
      <c r="BI488" s="163"/>
      <c r="BJ488" s="171"/>
      <c r="BK488" s="163"/>
      <c r="BL488" s="163"/>
      <c r="BM488" s="163"/>
      <c r="BN488" s="163"/>
      <c r="BO488" s="172"/>
      <c r="BP488" s="163"/>
      <c r="BQ488" s="163"/>
      <c r="BR488" s="163"/>
      <c r="BS488" s="163"/>
      <c r="BT488" s="173"/>
      <c r="BU488" s="163"/>
      <c r="BV488" s="163"/>
      <c r="BW488" s="163"/>
      <c r="BX488" s="163"/>
      <c r="BZ488" s="163"/>
      <c r="CA488" s="163"/>
      <c r="CB488" s="163"/>
      <c r="CC488" s="163"/>
    </row>
    <row r="489" spans="1:82" s="91" customFormat="1" x14ac:dyDescent="0.2">
      <c r="A489" s="76">
        <f t="shared" si="25"/>
        <v>429</v>
      </c>
      <c r="B489" s="188" t="s">
        <v>50</v>
      </c>
      <c r="C489" s="189"/>
      <c r="D489" s="213" t="s">
        <v>40</v>
      </c>
      <c r="E489" s="219"/>
      <c r="F489" s="220"/>
      <c r="G489" s="216" t="s">
        <v>705</v>
      </c>
      <c r="H489" s="216"/>
      <c r="I489" s="216"/>
      <c r="J489" s="216"/>
      <c r="K489" s="216"/>
      <c r="L489" s="216"/>
      <c r="M489" s="216" t="s">
        <v>0</v>
      </c>
      <c r="N489" s="216"/>
      <c r="O489" s="216"/>
      <c r="P489" s="216"/>
      <c r="Q489" s="216"/>
      <c r="R489" s="216"/>
      <c r="S489" s="216" t="s">
        <v>1</v>
      </c>
      <c r="T489" s="216"/>
      <c r="U489" s="216"/>
      <c r="V489" s="216"/>
      <c r="W489" s="216"/>
      <c r="X489" s="216" t="s">
        <v>1</v>
      </c>
      <c r="Y489" s="216"/>
      <c r="Z489" s="216"/>
      <c r="AA489" s="216"/>
      <c r="AB489" s="216"/>
      <c r="AC489" s="216" t="s">
        <v>1</v>
      </c>
      <c r="AD489" s="216"/>
      <c r="AE489" s="216"/>
      <c r="AF489" s="216"/>
      <c r="AG489" s="217"/>
      <c r="AH489" s="217"/>
      <c r="AI489" s="217"/>
      <c r="AJ489" s="217"/>
      <c r="AK489" s="216"/>
      <c r="AL489" s="217"/>
      <c r="AM489" s="217"/>
      <c r="AN489" s="217"/>
      <c r="AO489" s="217"/>
      <c r="AP489" s="217"/>
      <c r="AQ489" s="217"/>
      <c r="AR489" s="217"/>
      <c r="AS489" s="217"/>
      <c r="AT489" s="217"/>
      <c r="AU489" s="217"/>
      <c r="AV489" s="218"/>
      <c r="AW489" s="218"/>
      <c r="AX489" s="218"/>
      <c r="AY489" s="163"/>
      <c r="AZ489" s="231"/>
      <c r="BA489" s="163"/>
      <c r="BB489" s="163"/>
      <c r="BC489" s="163"/>
      <c r="BD489" s="163"/>
      <c r="BE489" s="170"/>
      <c r="BF489" s="163"/>
      <c r="BG489" s="163"/>
      <c r="BH489" s="163"/>
      <c r="BI489" s="163"/>
      <c r="BJ489" s="171"/>
      <c r="BK489" s="163"/>
      <c r="BL489" s="163"/>
      <c r="BM489" s="163"/>
      <c r="BN489" s="163"/>
      <c r="BO489" s="172"/>
      <c r="BP489" s="163"/>
      <c r="BQ489" s="163"/>
      <c r="BR489" s="163"/>
      <c r="BS489" s="163"/>
      <c r="BT489" s="173"/>
      <c r="BU489" s="163"/>
      <c r="BV489" s="163"/>
      <c r="BW489" s="163"/>
      <c r="BX489" s="163"/>
      <c r="BZ489" s="163"/>
      <c r="CA489" s="163"/>
      <c r="CB489" s="163"/>
      <c r="CC489" s="163"/>
    </row>
    <row r="490" spans="1:82" s="91" customFormat="1" x14ac:dyDescent="0.2">
      <c r="A490" s="76">
        <f t="shared" si="25"/>
        <v>430</v>
      </c>
      <c r="B490" s="188" t="s">
        <v>50</v>
      </c>
      <c r="C490" s="189"/>
      <c r="D490" s="213" t="s">
        <v>42</v>
      </c>
      <c r="E490" s="219"/>
      <c r="F490" s="220"/>
      <c r="G490" s="216" t="s">
        <v>704</v>
      </c>
      <c r="H490" s="216" t="s">
        <v>0</v>
      </c>
      <c r="I490" s="216"/>
      <c r="J490" s="216"/>
      <c r="K490" s="216"/>
      <c r="L490" s="216"/>
      <c r="M490" s="216" t="s">
        <v>0</v>
      </c>
      <c r="N490" s="216"/>
      <c r="O490" s="216"/>
      <c r="P490" s="216"/>
      <c r="Q490" s="216"/>
      <c r="R490" s="216" t="s">
        <v>0</v>
      </c>
      <c r="S490" s="216"/>
      <c r="T490" s="216"/>
      <c r="U490" s="216"/>
      <c r="V490" s="216"/>
      <c r="W490" s="216"/>
      <c r="X490" s="216" t="s">
        <v>1</v>
      </c>
      <c r="Y490" s="216"/>
      <c r="Z490" s="216"/>
      <c r="AA490" s="216"/>
      <c r="AB490" s="216"/>
      <c r="AC490" s="216" t="s">
        <v>1</v>
      </c>
      <c r="AD490" s="216"/>
      <c r="AE490" s="216"/>
      <c r="AF490" s="216"/>
      <c r="AG490" s="217"/>
      <c r="AH490" s="217"/>
      <c r="AI490" s="217"/>
      <c r="AJ490" s="217"/>
      <c r="AK490" s="216"/>
      <c r="AL490" s="217"/>
      <c r="AM490" s="217"/>
      <c r="AN490" s="217"/>
      <c r="AO490" s="217"/>
      <c r="AP490" s="217"/>
      <c r="AQ490" s="217"/>
      <c r="AR490" s="217"/>
      <c r="AS490" s="217"/>
      <c r="AT490" s="217"/>
      <c r="AU490" s="217"/>
      <c r="AV490" s="218"/>
      <c r="AW490" s="218"/>
      <c r="AX490" s="218"/>
      <c r="AY490" s="163"/>
      <c r="AZ490" s="231"/>
      <c r="BA490" s="163"/>
      <c r="BB490" s="163"/>
      <c r="BC490" s="163"/>
      <c r="BD490" s="163"/>
      <c r="BE490" s="170"/>
      <c r="BF490" s="163"/>
      <c r="BG490" s="163"/>
      <c r="BH490" s="163"/>
      <c r="BI490" s="163"/>
      <c r="BJ490" s="171"/>
      <c r="BK490" s="163"/>
      <c r="BL490" s="163"/>
      <c r="BM490" s="163"/>
      <c r="BN490" s="163"/>
      <c r="BO490" s="172"/>
      <c r="BP490" s="163"/>
      <c r="BQ490" s="163"/>
      <c r="BR490" s="163"/>
      <c r="BS490" s="163"/>
      <c r="BT490" s="173"/>
      <c r="BU490" s="163"/>
      <c r="BV490" s="163"/>
      <c r="BW490" s="163"/>
      <c r="BX490" s="163"/>
      <c r="BZ490" s="163"/>
      <c r="CA490" s="163"/>
      <c r="CB490" s="163"/>
      <c r="CC490" s="163"/>
    </row>
    <row r="491" spans="1:82" s="91" customFormat="1" x14ac:dyDescent="0.2">
      <c r="A491" s="76">
        <f t="shared" si="25"/>
        <v>431</v>
      </c>
      <c r="B491" s="188" t="s">
        <v>50</v>
      </c>
      <c r="C491" s="189"/>
      <c r="D491" s="213" t="s">
        <v>44</v>
      </c>
      <c r="E491" s="219"/>
      <c r="F491" s="220"/>
      <c r="G491" s="216" t="s">
        <v>703</v>
      </c>
      <c r="H491" s="216" t="s">
        <v>0</v>
      </c>
      <c r="I491" s="216"/>
      <c r="J491" s="216"/>
      <c r="K491" s="216"/>
      <c r="L491" s="216"/>
      <c r="M491" s="216" t="s">
        <v>0</v>
      </c>
      <c r="N491" s="216"/>
      <c r="O491" s="216"/>
      <c r="P491" s="216"/>
      <c r="Q491" s="216"/>
      <c r="R491" s="216" t="s">
        <v>0</v>
      </c>
      <c r="S491" s="216"/>
      <c r="T491" s="216"/>
      <c r="U491" s="216"/>
      <c r="V491" s="216"/>
      <c r="W491" s="216" t="s">
        <v>0</v>
      </c>
      <c r="X491" s="216"/>
      <c r="Y491" s="216"/>
      <c r="Z491" s="216"/>
      <c r="AA491" s="216"/>
      <c r="AB491" s="216"/>
      <c r="AC491" s="216" t="s">
        <v>1</v>
      </c>
      <c r="AD491" s="216"/>
      <c r="AE491" s="216"/>
      <c r="AF491" s="216"/>
      <c r="AG491" s="217"/>
      <c r="AH491" s="217"/>
      <c r="AI491" s="217"/>
      <c r="AJ491" s="217"/>
      <c r="AK491" s="216"/>
      <c r="AL491" s="217"/>
      <c r="AM491" s="217"/>
      <c r="AN491" s="217"/>
      <c r="AO491" s="217"/>
      <c r="AP491" s="217"/>
      <c r="AQ491" s="217"/>
      <c r="AR491" s="217"/>
      <c r="AS491" s="217"/>
      <c r="AT491" s="217"/>
      <c r="AU491" s="217"/>
      <c r="AV491" s="218"/>
      <c r="AW491" s="218"/>
      <c r="AX491" s="218"/>
      <c r="AY491" s="163"/>
      <c r="AZ491" s="231"/>
      <c r="BA491" s="163"/>
      <c r="BB491" s="163"/>
      <c r="BC491" s="163"/>
      <c r="BD491" s="163"/>
      <c r="BE491" s="170"/>
      <c r="BF491" s="163"/>
      <c r="BG491" s="163"/>
      <c r="BH491" s="163"/>
      <c r="BI491" s="163"/>
      <c r="BJ491" s="171"/>
      <c r="BK491" s="163"/>
      <c r="BL491" s="163"/>
      <c r="BM491" s="163"/>
      <c r="BN491" s="163"/>
      <c r="BO491" s="172"/>
      <c r="BP491" s="163"/>
      <c r="BQ491" s="163"/>
      <c r="BR491" s="163"/>
      <c r="BS491" s="163"/>
      <c r="BT491" s="173"/>
      <c r="BU491" s="163"/>
      <c r="BV491" s="163"/>
      <c r="BW491" s="163"/>
      <c r="BX491" s="163"/>
      <c r="BZ491" s="163"/>
      <c r="CA491" s="163"/>
      <c r="CB491" s="163"/>
      <c r="CC491" s="163"/>
    </row>
    <row r="492" spans="1:82" s="59" customFormat="1" x14ac:dyDescent="0.25">
      <c r="B492" s="195"/>
      <c r="C492" s="205"/>
      <c r="D492" s="197"/>
      <c r="E492" s="198"/>
      <c r="F492" s="199"/>
      <c r="G492" s="200"/>
      <c r="H492" s="200"/>
      <c r="I492" s="200"/>
      <c r="J492" s="200"/>
      <c r="K492" s="200"/>
      <c r="L492" s="200"/>
      <c r="M492" s="200"/>
      <c r="N492" s="200"/>
      <c r="O492" s="200"/>
      <c r="P492" s="200"/>
      <c r="Q492" s="200"/>
      <c r="R492" s="200"/>
      <c r="S492" s="200"/>
      <c r="T492" s="200"/>
      <c r="U492" s="200"/>
      <c r="V492" s="200"/>
      <c r="W492" s="200"/>
      <c r="X492" s="200"/>
      <c r="Y492" s="200"/>
      <c r="Z492" s="200"/>
      <c r="AA492" s="200"/>
      <c r="AB492" s="200"/>
      <c r="AC492" s="200"/>
      <c r="AD492" s="200"/>
      <c r="AE492" s="200"/>
      <c r="AF492" s="200"/>
      <c r="AG492" s="197"/>
      <c r="AH492" s="197"/>
      <c r="AI492" s="197"/>
      <c r="AJ492" s="197"/>
      <c r="AK492" s="200"/>
      <c r="AL492" s="197"/>
      <c r="AM492" s="197"/>
      <c r="AN492" s="197"/>
      <c r="AO492" s="197"/>
      <c r="AP492" s="197"/>
      <c r="AQ492" s="197"/>
      <c r="AR492" s="197"/>
      <c r="AS492" s="197"/>
      <c r="AT492" s="197"/>
      <c r="AU492" s="197"/>
      <c r="AV492" s="73"/>
      <c r="AW492" s="73"/>
      <c r="AX492" s="73"/>
      <c r="AY492" s="73"/>
      <c r="AZ492" s="164"/>
      <c r="BA492" s="73"/>
      <c r="BB492" s="73"/>
      <c r="BC492" s="73"/>
      <c r="BD492" s="73"/>
      <c r="BE492" s="164"/>
      <c r="BF492" s="73"/>
      <c r="BG492" s="73"/>
      <c r="BH492" s="73"/>
      <c r="BI492" s="73"/>
      <c r="BJ492" s="165"/>
      <c r="BK492" s="75"/>
      <c r="BL492" s="75"/>
      <c r="BM492" s="75"/>
      <c r="BN492" s="75"/>
      <c r="BO492" s="166"/>
      <c r="BP492" s="75"/>
      <c r="BQ492" s="75"/>
      <c r="BR492" s="75"/>
      <c r="BS492" s="75"/>
      <c r="BT492" s="167"/>
      <c r="BU492" s="75"/>
      <c r="BV492" s="75"/>
      <c r="BW492" s="75"/>
      <c r="BX492" s="75"/>
      <c r="BZ492" s="75"/>
      <c r="CA492" s="75"/>
      <c r="CB492" s="75"/>
      <c r="CC492" s="75"/>
    </row>
    <row r="493" spans="1:82" s="59" customFormat="1" x14ac:dyDescent="0.25">
      <c r="B493" s="195" t="s">
        <v>52</v>
      </c>
      <c r="C493" s="196" t="s">
        <v>88</v>
      </c>
      <c r="D493" s="197"/>
      <c r="E493" s="198"/>
      <c r="F493" s="199" t="s">
        <v>508</v>
      </c>
      <c r="G493" s="200"/>
      <c r="H493" s="201">
        <f>COUNTIF(H494:H503,"WTP")</f>
        <v>9</v>
      </c>
      <c r="I493" s="201">
        <f>COUNTIF(I494:I503,"WDP")</f>
        <v>0</v>
      </c>
      <c r="J493" s="201">
        <f>COUNTIF(J494:J503,"TW")</f>
        <v>0</v>
      </c>
      <c r="K493" s="201">
        <f>COUNTIF(K494:K503,"TMP")</f>
        <v>0</v>
      </c>
      <c r="L493" s="197">
        <f>SUM(H493:K493)</f>
        <v>9</v>
      </c>
      <c r="M493" s="201">
        <f>COUNTIF(M494:M503,"WTP")</f>
        <v>10</v>
      </c>
      <c r="N493" s="201">
        <f>COUNTIF(N494:N503,"WDP")</f>
        <v>0</v>
      </c>
      <c r="O493" s="201">
        <f>COUNTIF(O494:O503,"TW")</f>
        <v>0</v>
      </c>
      <c r="P493" s="201">
        <f>COUNTIF(P494:P503,"TMP")</f>
        <v>0</v>
      </c>
      <c r="Q493" s="197">
        <f>SUM(M493:P493)</f>
        <v>10</v>
      </c>
      <c r="R493" s="201">
        <f>COUNTIF(R494:R503,"WTP")</f>
        <v>10</v>
      </c>
      <c r="S493" s="201">
        <f>COUNTIF(S494:S503,"WDP")</f>
        <v>0</v>
      </c>
      <c r="T493" s="201">
        <f>COUNTIF(T494:T503,"TW")</f>
        <v>0</v>
      </c>
      <c r="U493" s="201">
        <f>COUNTIF(U494:U503,"TMP")</f>
        <v>0</v>
      </c>
      <c r="V493" s="197">
        <f>SUM(R493:U493)</f>
        <v>10</v>
      </c>
      <c r="W493" s="201">
        <f>COUNTIF(W494:W503,"WTP")</f>
        <v>10</v>
      </c>
      <c r="X493" s="201">
        <f>COUNTIF(X494:X503,"WDP")</f>
        <v>0</v>
      </c>
      <c r="Y493" s="201">
        <f>COUNTIF(Y494:Y503,"TW")</f>
        <v>0</v>
      </c>
      <c r="Z493" s="201">
        <f>COUNTIF(Z494:Z503,"TMP")</f>
        <v>0</v>
      </c>
      <c r="AA493" s="197">
        <f>SUM(W493:Z493)</f>
        <v>10</v>
      </c>
      <c r="AB493" s="201">
        <f>COUNTIF(AB494:AB503,"WTP")</f>
        <v>9</v>
      </c>
      <c r="AC493" s="201">
        <f>COUNTIF(AC494:AC503,"WDP")</f>
        <v>1</v>
      </c>
      <c r="AD493" s="201">
        <f>COUNTIF(AD494:AD503,"TW")</f>
        <v>0</v>
      </c>
      <c r="AE493" s="201">
        <f>COUNTIF(AE494:AE503,"TMP")</f>
        <v>0</v>
      </c>
      <c r="AF493" s="197">
        <f>SUM(AB493:AE493)</f>
        <v>10</v>
      </c>
      <c r="AG493" s="201">
        <f>COUNTIF(AG494:AG503,"WTP")</f>
        <v>7</v>
      </c>
      <c r="AH493" s="201">
        <f>COUNTIF(AH494:AH503,"WDP")</f>
        <v>3</v>
      </c>
      <c r="AI493" s="201">
        <f>COUNTIF(AI494:AI503,"TW")</f>
        <v>0</v>
      </c>
      <c r="AJ493" s="201">
        <f>COUNTIF(AJ494:AJ503,"TMP")</f>
        <v>0</v>
      </c>
      <c r="AK493" s="197">
        <f>SUM(AG493:AJ493)</f>
        <v>10</v>
      </c>
      <c r="AL493" s="201">
        <f>COUNTIF(AL494:AL503,"WTP")</f>
        <v>2</v>
      </c>
      <c r="AM493" s="201">
        <f>COUNTIF(AM494:AM503,"WDP")</f>
        <v>6</v>
      </c>
      <c r="AN493" s="201">
        <f>COUNTIF(AN494:AN503,"TW")</f>
        <v>1</v>
      </c>
      <c r="AO493" s="201">
        <f>COUNTIF(AO494:AO503,"TMP")</f>
        <v>1</v>
      </c>
      <c r="AP493" s="197">
        <f>SUM(AL493:AO493)</f>
        <v>10</v>
      </c>
      <c r="AQ493" s="201">
        <f>COUNTIF(AQ494:AQ503,"WTP")</f>
        <v>2</v>
      </c>
      <c r="AR493" s="201">
        <f>COUNTIF(AR494:AR503,"WDP")</f>
        <v>7</v>
      </c>
      <c r="AS493" s="201">
        <f>COUNTIF(AS494:AS503,"TW")</f>
        <v>0</v>
      </c>
      <c r="AT493" s="201">
        <f>COUNTIF(AT494:AT503,"TMP")</f>
        <v>1</v>
      </c>
      <c r="AU493" s="202">
        <f>SUM(AQ493:AT493)</f>
        <v>10</v>
      </c>
      <c r="AV493" s="73">
        <f>COUNTIF(AV494:AV503,"WTP")</f>
        <v>1</v>
      </c>
      <c r="AW493" s="73">
        <f>COUNTIF(AW494:AW503,"WDP")</f>
        <v>9</v>
      </c>
      <c r="AX493" s="73">
        <f>COUNTIF(AX494:AX503,"TW")</f>
        <v>0</v>
      </c>
      <c r="AY493" s="73">
        <f>COUNTIF(AY494:AY503,"TMP")</f>
        <v>0</v>
      </c>
      <c r="AZ493" s="74">
        <f>SUM(AV493:AY493)</f>
        <v>10</v>
      </c>
      <c r="BA493" s="73">
        <f>COUNTIF(BA494:BA503,"WTP")</f>
        <v>0</v>
      </c>
      <c r="BB493" s="73">
        <f>COUNTIF(BB494:BB503,"WDP")</f>
        <v>7</v>
      </c>
      <c r="BC493" s="73">
        <f>COUNTIF(BC494:BC503,"TW")</f>
        <v>1</v>
      </c>
      <c r="BD493" s="73">
        <f>COUNTIF(BD494:BD503,"TMP")</f>
        <v>2</v>
      </c>
      <c r="BE493" s="74">
        <f>SUM(BA493:BD493)</f>
        <v>10</v>
      </c>
      <c r="BF493" s="73">
        <f>COUNTIF(BF494:BF503,"WTP")</f>
        <v>0</v>
      </c>
      <c r="BG493" s="73">
        <f>COUNTIF(BG494:BG503,"WDP")</f>
        <v>9</v>
      </c>
      <c r="BH493" s="73">
        <f>COUNTIF(BH494:BH503,"TW")</f>
        <v>1</v>
      </c>
      <c r="BI493" s="73">
        <f>COUNTIF(BI494:BI503,"TMP")</f>
        <v>0</v>
      </c>
      <c r="BJ493" s="152">
        <f>SUM(BF493:BI493)</f>
        <v>10</v>
      </c>
      <c r="BK493" s="75">
        <f>COUNTIF(BK494:BK503,"WTP")</f>
        <v>0</v>
      </c>
      <c r="BL493" s="75">
        <f>COUNTIF(BL494:BL503,"WDP")</f>
        <v>7</v>
      </c>
      <c r="BM493" s="75">
        <f>COUNTIF(BM494:BM503,"TW")</f>
        <v>0</v>
      </c>
      <c r="BN493" s="75">
        <f>COUNTIF(BN494:BN503,"TMP")</f>
        <v>3</v>
      </c>
      <c r="BO493" s="153">
        <f>SUM(BK493:BN493)</f>
        <v>10</v>
      </c>
      <c r="BP493" s="75">
        <f>COUNTIF(BP494:BP503,"WTP")</f>
        <v>0</v>
      </c>
      <c r="BQ493" s="75">
        <f>COUNTIF(BQ494:BQ503,"WDP")</f>
        <v>10</v>
      </c>
      <c r="BR493" s="75">
        <f>COUNTIF(BR494:BR503,"TW")</f>
        <v>0</v>
      </c>
      <c r="BS493" s="75">
        <f>COUNTIF(BS494:BS503,"TMP")</f>
        <v>0</v>
      </c>
      <c r="BT493" s="154">
        <f>SUM(BP493:BS493)</f>
        <v>10</v>
      </c>
      <c r="BU493" s="75">
        <f>COUNTIF(BU494:BU503,"WTP")</f>
        <v>0</v>
      </c>
      <c r="BV493" s="75">
        <f>COUNTIF(BV494:BV503,"WDP")</f>
        <v>10</v>
      </c>
      <c r="BW493" s="75">
        <f>COUNTIF(BW494:BW503,"TW")</f>
        <v>0</v>
      </c>
      <c r="BX493" s="75">
        <f>COUNTIF(BX494:BX503,"TMP")</f>
        <v>0</v>
      </c>
      <c r="BY493" s="155">
        <f>SUM(BU493:BX493)</f>
        <v>10</v>
      </c>
      <c r="BZ493" s="75">
        <f>COUNTIF(BZ494:BZ503,"WTP")</f>
        <v>0</v>
      </c>
      <c r="CA493" s="75">
        <f>COUNTIF(CA494:CA503,"WDP")</f>
        <v>10</v>
      </c>
      <c r="CB493" s="75">
        <f>COUNTIF(CB494:CB503,"TW")</f>
        <v>0</v>
      </c>
      <c r="CC493" s="75">
        <f>COUNTIF(CC494:CC503,"TMP")</f>
        <v>0</v>
      </c>
      <c r="CD493" s="155">
        <f>SUM(BZ493:CC493)</f>
        <v>10</v>
      </c>
    </row>
    <row r="494" spans="1:82" s="91" customFormat="1" x14ac:dyDescent="0.2">
      <c r="A494" s="76">
        <f>A491+1</f>
        <v>432</v>
      </c>
      <c r="B494" s="188" t="s">
        <v>52</v>
      </c>
      <c r="C494" s="189" t="s">
        <v>88</v>
      </c>
      <c r="D494" s="213" t="s">
        <v>8</v>
      </c>
      <c r="E494" s="214"/>
      <c r="F494" s="215"/>
      <c r="G494" s="216" t="s">
        <v>509</v>
      </c>
      <c r="H494" s="216" t="s">
        <v>0</v>
      </c>
      <c r="I494" s="216"/>
      <c r="J494" s="216"/>
      <c r="K494" s="216"/>
      <c r="L494" s="216"/>
      <c r="M494" s="216" t="s">
        <v>0</v>
      </c>
      <c r="N494" s="216"/>
      <c r="O494" s="216"/>
      <c r="P494" s="216"/>
      <c r="Q494" s="216"/>
      <c r="R494" s="216" t="s">
        <v>0</v>
      </c>
      <c r="S494" s="216"/>
      <c r="T494" s="216"/>
      <c r="U494" s="216"/>
      <c r="V494" s="216"/>
      <c r="W494" s="216" t="s">
        <v>0</v>
      </c>
      <c r="X494" s="216"/>
      <c r="Y494" s="216"/>
      <c r="Z494" s="216"/>
      <c r="AA494" s="216"/>
      <c r="AB494" s="216" t="s">
        <v>0</v>
      </c>
      <c r="AC494" s="216"/>
      <c r="AD494" s="216"/>
      <c r="AE494" s="216"/>
      <c r="AF494" s="216"/>
      <c r="AG494" s="217" t="s">
        <v>0</v>
      </c>
      <c r="AH494" s="217"/>
      <c r="AI494" s="217"/>
      <c r="AJ494" s="217"/>
      <c r="AK494" s="216"/>
      <c r="AL494" s="217" t="s">
        <v>0</v>
      </c>
      <c r="AM494" s="217"/>
      <c r="AN494" s="217"/>
      <c r="AO494" s="217"/>
      <c r="AP494" s="217"/>
      <c r="AQ494" s="217"/>
      <c r="AR494" s="217" t="s">
        <v>1</v>
      </c>
      <c r="AS494" s="217"/>
      <c r="AT494" s="217"/>
      <c r="AU494" s="217"/>
      <c r="AV494" s="218"/>
      <c r="AW494" s="218" t="s">
        <v>1</v>
      </c>
      <c r="AX494" s="218"/>
      <c r="AY494" s="218"/>
      <c r="AZ494" s="218"/>
      <c r="BA494" s="163"/>
      <c r="BB494" s="163" t="s">
        <v>1</v>
      </c>
      <c r="BC494" s="163"/>
      <c r="BD494" s="163"/>
      <c r="BE494" s="170"/>
      <c r="BF494" s="163"/>
      <c r="BG494" s="163" t="s">
        <v>1</v>
      </c>
      <c r="BH494" s="163"/>
      <c r="BI494" s="163"/>
      <c r="BJ494" s="171"/>
      <c r="BK494" s="163"/>
      <c r="BL494" s="163"/>
      <c r="BM494" s="163"/>
      <c r="BN494" s="163" t="s">
        <v>3</v>
      </c>
      <c r="BO494" s="172"/>
      <c r="BP494" s="163"/>
      <c r="BQ494" s="163" t="s">
        <v>1</v>
      </c>
      <c r="BR494" s="163"/>
      <c r="BS494" s="163"/>
      <c r="BT494" s="173"/>
      <c r="BU494" s="163"/>
      <c r="BV494" s="163" t="s">
        <v>1</v>
      </c>
      <c r="BW494" s="163"/>
      <c r="BX494" s="163"/>
      <c r="BZ494" s="163"/>
      <c r="CA494" s="163" t="s">
        <v>1</v>
      </c>
      <c r="CB494" s="163"/>
      <c r="CC494" s="163"/>
    </row>
    <row r="495" spans="1:82" s="91" customFormat="1" x14ac:dyDescent="0.2">
      <c r="A495" s="76">
        <f>A494+1</f>
        <v>433</v>
      </c>
      <c r="B495" s="188" t="s">
        <v>52</v>
      </c>
      <c r="C495" s="189" t="s">
        <v>88</v>
      </c>
      <c r="D495" s="213" t="s">
        <v>12</v>
      </c>
      <c r="E495" s="219"/>
      <c r="F495" s="220"/>
      <c r="G495" s="216" t="s">
        <v>510</v>
      </c>
      <c r="H495" s="216" t="s">
        <v>0</v>
      </c>
      <c r="I495" s="216"/>
      <c r="J495" s="216"/>
      <c r="K495" s="216"/>
      <c r="L495" s="216"/>
      <c r="M495" s="216" t="s">
        <v>0</v>
      </c>
      <c r="N495" s="216"/>
      <c r="O495" s="216"/>
      <c r="P495" s="216"/>
      <c r="Q495" s="216"/>
      <c r="R495" s="216" t="s">
        <v>0</v>
      </c>
      <c r="S495" s="216"/>
      <c r="T495" s="216"/>
      <c r="U495" s="216"/>
      <c r="V495" s="216"/>
      <c r="W495" s="216" t="s">
        <v>0</v>
      </c>
      <c r="X495" s="216"/>
      <c r="Y495" s="216"/>
      <c r="Z495" s="216"/>
      <c r="AA495" s="216"/>
      <c r="AB495" s="216" t="s">
        <v>0</v>
      </c>
      <c r="AC495" s="216"/>
      <c r="AD495" s="216"/>
      <c r="AE495" s="216"/>
      <c r="AF495" s="216"/>
      <c r="AG495" s="217" t="s">
        <v>0</v>
      </c>
      <c r="AH495" s="217"/>
      <c r="AI495" s="217"/>
      <c r="AJ495" s="217"/>
      <c r="AK495" s="216"/>
      <c r="AL495" s="217"/>
      <c r="AM495" s="217"/>
      <c r="AN495" s="217" t="s">
        <v>2</v>
      </c>
      <c r="AO495" s="217"/>
      <c r="AP495" s="217"/>
      <c r="AQ495" s="217" t="s">
        <v>0</v>
      </c>
      <c r="AR495" s="217"/>
      <c r="AS495" s="217"/>
      <c r="AT495" s="217"/>
      <c r="AU495" s="217"/>
      <c r="AV495" s="218" t="s">
        <v>0</v>
      </c>
      <c r="AW495" s="218"/>
      <c r="AX495" s="218"/>
      <c r="AY495" s="218"/>
      <c r="AZ495" s="218"/>
      <c r="BA495" s="163"/>
      <c r="BB495" s="163" t="s">
        <v>1</v>
      </c>
      <c r="BC495" s="163"/>
      <c r="BD495" s="163"/>
      <c r="BE495" s="170"/>
      <c r="BF495" s="163"/>
      <c r="BG495" s="163" t="s">
        <v>1</v>
      </c>
      <c r="BH495" s="163"/>
      <c r="BI495" s="163"/>
      <c r="BJ495" s="171"/>
      <c r="BK495" s="163"/>
      <c r="BL495" s="163"/>
      <c r="BM495" s="163"/>
      <c r="BN495" s="163" t="s">
        <v>3</v>
      </c>
      <c r="BO495" s="172"/>
      <c r="BP495" s="163"/>
      <c r="BQ495" s="163" t="s">
        <v>1</v>
      </c>
      <c r="BR495" s="163"/>
      <c r="BS495" s="163"/>
      <c r="BT495" s="173"/>
      <c r="BU495" s="163"/>
      <c r="BV495" s="163" t="s">
        <v>1</v>
      </c>
      <c r="BW495" s="163"/>
      <c r="BX495" s="163"/>
      <c r="BZ495" s="163"/>
      <c r="CA495" s="163" t="s">
        <v>1</v>
      </c>
      <c r="CB495" s="163"/>
      <c r="CC495" s="163"/>
    </row>
    <row r="496" spans="1:82" s="91" customFormat="1" x14ac:dyDescent="0.2">
      <c r="A496" s="76">
        <f t="shared" ref="A496:A503" si="26">A495+1</f>
        <v>434</v>
      </c>
      <c r="B496" s="188" t="s">
        <v>52</v>
      </c>
      <c r="C496" s="189" t="s">
        <v>88</v>
      </c>
      <c r="D496" s="213" t="s">
        <v>14</v>
      </c>
      <c r="E496" s="219"/>
      <c r="F496" s="220"/>
      <c r="G496" s="216" t="s">
        <v>511</v>
      </c>
      <c r="H496" s="216" t="s">
        <v>0</v>
      </c>
      <c r="I496" s="216"/>
      <c r="J496" s="216"/>
      <c r="K496" s="216"/>
      <c r="L496" s="216"/>
      <c r="M496" s="216" t="s">
        <v>0</v>
      </c>
      <c r="N496" s="216"/>
      <c r="O496" s="216"/>
      <c r="P496" s="216"/>
      <c r="Q496" s="216"/>
      <c r="R496" s="216" t="s">
        <v>0</v>
      </c>
      <c r="S496" s="216"/>
      <c r="T496" s="216"/>
      <c r="U496" s="216"/>
      <c r="V496" s="216"/>
      <c r="W496" s="216" t="s">
        <v>0</v>
      </c>
      <c r="X496" s="216"/>
      <c r="Y496" s="216"/>
      <c r="Z496" s="216"/>
      <c r="AA496" s="216"/>
      <c r="AB496" s="216"/>
      <c r="AC496" s="216" t="s">
        <v>1</v>
      </c>
      <c r="AD496" s="216"/>
      <c r="AE496" s="216"/>
      <c r="AF496" s="216"/>
      <c r="AG496" s="217"/>
      <c r="AH496" s="217" t="s">
        <v>1</v>
      </c>
      <c r="AI496" s="217"/>
      <c r="AJ496" s="217"/>
      <c r="AK496" s="216"/>
      <c r="AL496" s="217"/>
      <c r="AM496" s="217"/>
      <c r="AN496" s="217"/>
      <c r="AO496" s="217" t="s">
        <v>3</v>
      </c>
      <c r="AP496" s="217"/>
      <c r="AQ496" s="217"/>
      <c r="AR496" s="217" t="s">
        <v>1</v>
      </c>
      <c r="AS496" s="217"/>
      <c r="AT496" s="217"/>
      <c r="AU496" s="217"/>
      <c r="AV496" s="218"/>
      <c r="AW496" s="218" t="s">
        <v>1</v>
      </c>
      <c r="AX496" s="218"/>
      <c r="AY496" s="218"/>
      <c r="AZ496" s="218"/>
      <c r="BA496" s="163"/>
      <c r="BB496" s="163" t="s">
        <v>1</v>
      </c>
      <c r="BC496" s="163"/>
      <c r="BD496" s="163"/>
      <c r="BE496" s="170"/>
      <c r="BF496" s="163"/>
      <c r="BG496" s="163" t="s">
        <v>1</v>
      </c>
      <c r="BH496" s="163"/>
      <c r="BI496" s="163"/>
      <c r="BJ496" s="171"/>
      <c r="BK496" s="163"/>
      <c r="BL496" s="163" t="s">
        <v>1</v>
      </c>
      <c r="BM496" s="163"/>
      <c r="BN496" s="163"/>
      <c r="BO496" s="172"/>
      <c r="BP496" s="163"/>
      <c r="BQ496" s="163" t="s">
        <v>1</v>
      </c>
      <c r="BR496" s="163"/>
      <c r="BS496" s="163"/>
      <c r="BT496" s="173"/>
      <c r="BU496" s="163"/>
      <c r="BV496" s="163" t="s">
        <v>1</v>
      </c>
      <c r="BW496" s="163"/>
      <c r="BX496" s="163"/>
      <c r="BZ496" s="163"/>
      <c r="CA496" s="163" t="s">
        <v>1</v>
      </c>
      <c r="CB496" s="163"/>
      <c r="CC496" s="163"/>
    </row>
    <row r="497" spans="1:82" s="91" customFormat="1" x14ac:dyDescent="0.2">
      <c r="A497" s="76">
        <f t="shared" si="26"/>
        <v>435</v>
      </c>
      <c r="B497" s="188" t="s">
        <v>52</v>
      </c>
      <c r="C497" s="189" t="s">
        <v>88</v>
      </c>
      <c r="D497" s="213" t="s">
        <v>16</v>
      </c>
      <c r="E497" s="219"/>
      <c r="F497" s="220"/>
      <c r="G497" s="216" t="s">
        <v>512</v>
      </c>
      <c r="H497" s="216" t="s">
        <v>0</v>
      </c>
      <c r="I497" s="216"/>
      <c r="J497" s="216"/>
      <c r="K497" s="216"/>
      <c r="L497" s="216"/>
      <c r="M497" s="216" t="s">
        <v>0</v>
      </c>
      <c r="N497" s="216"/>
      <c r="O497" s="216"/>
      <c r="P497" s="216"/>
      <c r="Q497" s="216"/>
      <c r="R497" s="216" t="s">
        <v>0</v>
      </c>
      <c r="S497" s="216"/>
      <c r="T497" s="216"/>
      <c r="U497" s="216"/>
      <c r="V497" s="216"/>
      <c r="W497" s="216" t="s">
        <v>0</v>
      </c>
      <c r="X497" s="216"/>
      <c r="Y497" s="216"/>
      <c r="Z497" s="216"/>
      <c r="AA497" s="216"/>
      <c r="AB497" s="216" t="s">
        <v>0</v>
      </c>
      <c r="AC497" s="216"/>
      <c r="AD497" s="216"/>
      <c r="AE497" s="216"/>
      <c r="AF497" s="216"/>
      <c r="AG497" s="217" t="s">
        <v>0</v>
      </c>
      <c r="AH497" s="217"/>
      <c r="AI497" s="217"/>
      <c r="AJ497" s="217"/>
      <c r="AK497" s="216"/>
      <c r="AL497" s="217"/>
      <c r="AM497" s="217" t="s">
        <v>1</v>
      </c>
      <c r="AN497" s="217"/>
      <c r="AO497" s="217"/>
      <c r="AP497" s="217"/>
      <c r="AQ497" s="217"/>
      <c r="AR497" s="217" t="s">
        <v>1</v>
      </c>
      <c r="AS497" s="217"/>
      <c r="AT497" s="217"/>
      <c r="AU497" s="217"/>
      <c r="AV497" s="218"/>
      <c r="AW497" s="218" t="s">
        <v>1</v>
      </c>
      <c r="AX497" s="218"/>
      <c r="AY497" s="218"/>
      <c r="AZ497" s="218"/>
      <c r="BA497" s="163"/>
      <c r="BB497" s="163"/>
      <c r="BC497" s="163"/>
      <c r="BD497" s="163" t="s">
        <v>3</v>
      </c>
      <c r="BE497" s="170"/>
      <c r="BF497" s="163"/>
      <c r="BG497" s="163" t="s">
        <v>1</v>
      </c>
      <c r="BH497" s="163"/>
      <c r="BI497" s="163"/>
      <c r="BJ497" s="171"/>
      <c r="BK497" s="163"/>
      <c r="BL497" s="163" t="s">
        <v>1</v>
      </c>
      <c r="BM497" s="163"/>
      <c r="BN497" s="163"/>
      <c r="BO497" s="172"/>
      <c r="BP497" s="163"/>
      <c r="BQ497" s="163" t="s">
        <v>1</v>
      </c>
      <c r="BR497" s="163"/>
      <c r="BS497" s="163"/>
      <c r="BT497" s="173"/>
      <c r="BU497" s="163"/>
      <c r="BV497" s="163" t="s">
        <v>1</v>
      </c>
      <c r="BW497" s="163"/>
      <c r="BX497" s="163"/>
      <c r="BZ497" s="163"/>
      <c r="CA497" s="163" t="s">
        <v>1</v>
      </c>
      <c r="CB497" s="163"/>
      <c r="CC497" s="163"/>
    </row>
    <row r="498" spans="1:82" s="91" customFormat="1" x14ac:dyDescent="0.2">
      <c r="A498" s="76">
        <f t="shared" si="26"/>
        <v>436</v>
      </c>
      <c r="B498" s="188" t="s">
        <v>52</v>
      </c>
      <c r="C498" s="189" t="s">
        <v>88</v>
      </c>
      <c r="D498" s="213" t="s">
        <v>18</v>
      </c>
      <c r="E498" s="219"/>
      <c r="F498" s="220"/>
      <c r="G498" s="216" t="s">
        <v>513</v>
      </c>
      <c r="H498" s="216"/>
      <c r="I498" s="216"/>
      <c r="J498" s="216"/>
      <c r="K498" s="216"/>
      <c r="L498" s="216"/>
      <c r="M498" s="216" t="s">
        <v>0</v>
      </c>
      <c r="N498" s="216"/>
      <c r="O498" s="216"/>
      <c r="P498" s="216"/>
      <c r="Q498" s="216"/>
      <c r="R498" s="216" t="s">
        <v>0</v>
      </c>
      <c r="S498" s="216"/>
      <c r="T498" s="216"/>
      <c r="U498" s="216"/>
      <c r="V498" s="216"/>
      <c r="W498" s="216" t="s">
        <v>0</v>
      </c>
      <c r="X498" s="216"/>
      <c r="Y498" s="216"/>
      <c r="Z498" s="216"/>
      <c r="AA498" s="216"/>
      <c r="AB498" s="216" t="s">
        <v>0</v>
      </c>
      <c r="AC498" s="216"/>
      <c r="AD498" s="216"/>
      <c r="AE498" s="216"/>
      <c r="AF498" s="216"/>
      <c r="AG498" s="217" t="s">
        <v>0</v>
      </c>
      <c r="AH498" s="217"/>
      <c r="AI498" s="217"/>
      <c r="AJ498" s="217"/>
      <c r="AK498" s="216"/>
      <c r="AL498" s="217"/>
      <c r="AM498" s="217" t="s">
        <v>1</v>
      </c>
      <c r="AN498" s="217"/>
      <c r="AO498" s="217"/>
      <c r="AP498" s="217"/>
      <c r="AQ498" s="217"/>
      <c r="AR498" s="217" t="s">
        <v>1</v>
      </c>
      <c r="AS498" s="217"/>
      <c r="AT498" s="217"/>
      <c r="AU498" s="217"/>
      <c r="AV498" s="218"/>
      <c r="AW498" s="218" t="s">
        <v>1</v>
      </c>
      <c r="AX498" s="218"/>
      <c r="AY498" s="218"/>
      <c r="AZ498" s="218"/>
      <c r="BA498" s="163"/>
      <c r="BB498" s="163" t="s">
        <v>1</v>
      </c>
      <c r="BC498" s="163"/>
      <c r="BD498" s="163"/>
      <c r="BE498" s="170"/>
      <c r="BF498" s="163"/>
      <c r="BG498" s="163" t="s">
        <v>1</v>
      </c>
      <c r="BH498" s="163"/>
      <c r="BI498" s="163"/>
      <c r="BJ498" s="171"/>
      <c r="BK498" s="163"/>
      <c r="BL498" s="163" t="s">
        <v>1</v>
      </c>
      <c r="BM498" s="163"/>
      <c r="BN498" s="163"/>
      <c r="BO498" s="172"/>
      <c r="BP498" s="163"/>
      <c r="BQ498" s="163" t="s">
        <v>1</v>
      </c>
      <c r="BR498" s="163"/>
      <c r="BS498" s="163"/>
      <c r="BT498" s="173"/>
      <c r="BU498" s="163"/>
      <c r="BV498" s="163" t="s">
        <v>1</v>
      </c>
      <c r="BW498" s="163"/>
      <c r="BX498" s="163"/>
      <c r="BZ498" s="163"/>
      <c r="CA498" s="163" t="s">
        <v>1</v>
      </c>
      <c r="CB498" s="163"/>
      <c r="CC498" s="163"/>
    </row>
    <row r="499" spans="1:82" s="91" customFormat="1" x14ac:dyDescent="0.2">
      <c r="A499" s="76">
        <f t="shared" si="26"/>
        <v>437</v>
      </c>
      <c r="B499" s="188" t="s">
        <v>52</v>
      </c>
      <c r="C499" s="189" t="s">
        <v>88</v>
      </c>
      <c r="D499" s="213" t="s">
        <v>20</v>
      </c>
      <c r="E499" s="219"/>
      <c r="F499" s="220"/>
      <c r="G499" s="216" t="s">
        <v>514</v>
      </c>
      <c r="H499" s="216" t="s">
        <v>0</v>
      </c>
      <c r="I499" s="216"/>
      <c r="J499" s="216"/>
      <c r="K499" s="216"/>
      <c r="L499" s="216"/>
      <c r="M499" s="216" t="s">
        <v>0</v>
      </c>
      <c r="N499" s="216"/>
      <c r="O499" s="216"/>
      <c r="P499" s="216"/>
      <c r="Q499" s="216"/>
      <c r="R499" s="216" t="s">
        <v>0</v>
      </c>
      <c r="S499" s="216"/>
      <c r="T499" s="216"/>
      <c r="U499" s="216"/>
      <c r="V499" s="216"/>
      <c r="W499" s="216" t="s">
        <v>0</v>
      </c>
      <c r="X499" s="216"/>
      <c r="Y499" s="216"/>
      <c r="Z499" s="216"/>
      <c r="AA499" s="216"/>
      <c r="AB499" s="216" t="s">
        <v>0</v>
      </c>
      <c r="AC499" s="216"/>
      <c r="AD499" s="216"/>
      <c r="AE499" s="216"/>
      <c r="AF499" s="216"/>
      <c r="AG499" s="217" t="s">
        <v>0</v>
      </c>
      <c r="AH499" s="217"/>
      <c r="AI499" s="217"/>
      <c r="AJ499" s="217"/>
      <c r="AK499" s="216"/>
      <c r="AL499" s="217"/>
      <c r="AM499" s="217" t="s">
        <v>1</v>
      </c>
      <c r="AN499" s="217"/>
      <c r="AO499" s="217"/>
      <c r="AP499" s="217"/>
      <c r="AQ499" s="217"/>
      <c r="AR499" s="217" t="s">
        <v>1</v>
      </c>
      <c r="AS499" s="217"/>
      <c r="AT499" s="217"/>
      <c r="AU499" s="217"/>
      <c r="AV499" s="218"/>
      <c r="AW499" s="218" t="s">
        <v>1</v>
      </c>
      <c r="AX499" s="218"/>
      <c r="AY499" s="218"/>
      <c r="AZ499" s="218"/>
      <c r="BA499" s="163"/>
      <c r="BB499" s="163"/>
      <c r="BC499" s="163" t="s">
        <v>2</v>
      </c>
      <c r="BD499" s="163"/>
      <c r="BE499" s="170"/>
      <c r="BF499" s="163"/>
      <c r="BG499" s="163"/>
      <c r="BH499" s="163" t="s">
        <v>2</v>
      </c>
      <c r="BI499" s="163"/>
      <c r="BJ499" s="171"/>
      <c r="BK499" s="163"/>
      <c r="BL499" s="163"/>
      <c r="BM499" s="163"/>
      <c r="BN499" s="163" t="s">
        <v>3</v>
      </c>
      <c r="BO499" s="172"/>
      <c r="BP499" s="163"/>
      <c r="BQ499" s="163" t="s">
        <v>1</v>
      </c>
      <c r="BR499" s="163"/>
      <c r="BS499" s="163"/>
      <c r="BT499" s="173"/>
      <c r="BU499" s="163"/>
      <c r="BV499" s="163" t="s">
        <v>1</v>
      </c>
      <c r="BW499" s="163"/>
      <c r="BX499" s="163"/>
      <c r="BZ499" s="163"/>
      <c r="CA499" s="163" t="s">
        <v>1</v>
      </c>
      <c r="CB499" s="163"/>
      <c r="CC499" s="163"/>
    </row>
    <row r="500" spans="1:82" s="91" customFormat="1" x14ac:dyDescent="0.2">
      <c r="A500" s="76">
        <f t="shared" si="26"/>
        <v>438</v>
      </c>
      <c r="B500" s="188" t="s">
        <v>52</v>
      </c>
      <c r="C500" s="189" t="s">
        <v>88</v>
      </c>
      <c r="D500" s="213" t="s">
        <v>22</v>
      </c>
      <c r="E500" s="219"/>
      <c r="F500" s="220"/>
      <c r="G500" s="216" t="s">
        <v>515</v>
      </c>
      <c r="H500" s="216" t="s">
        <v>0</v>
      </c>
      <c r="I500" s="216"/>
      <c r="J500" s="216"/>
      <c r="K500" s="216"/>
      <c r="L500" s="216"/>
      <c r="M500" s="216" t="s">
        <v>0</v>
      </c>
      <c r="N500" s="216"/>
      <c r="O500" s="216"/>
      <c r="P500" s="216"/>
      <c r="Q500" s="216"/>
      <c r="R500" s="216" t="s">
        <v>0</v>
      </c>
      <c r="S500" s="216"/>
      <c r="T500" s="216"/>
      <c r="U500" s="216"/>
      <c r="V500" s="216"/>
      <c r="W500" s="216" t="s">
        <v>0</v>
      </c>
      <c r="X500" s="216"/>
      <c r="Y500" s="216"/>
      <c r="Z500" s="216"/>
      <c r="AA500" s="216"/>
      <c r="AB500" s="216" t="s">
        <v>0</v>
      </c>
      <c r="AC500" s="216"/>
      <c r="AD500" s="216"/>
      <c r="AE500" s="216"/>
      <c r="AF500" s="216"/>
      <c r="AG500" s="217"/>
      <c r="AH500" s="217" t="s">
        <v>1</v>
      </c>
      <c r="AI500" s="217"/>
      <c r="AJ500" s="217"/>
      <c r="AK500" s="216"/>
      <c r="AL500" s="217"/>
      <c r="AM500" s="217" t="s">
        <v>1</v>
      </c>
      <c r="AN500" s="217"/>
      <c r="AO500" s="217"/>
      <c r="AP500" s="217"/>
      <c r="AQ500" s="217"/>
      <c r="AR500" s="217" t="s">
        <v>1</v>
      </c>
      <c r="AS500" s="217"/>
      <c r="AT500" s="217"/>
      <c r="AU500" s="217"/>
      <c r="AV500" s="218"/>
      <c r="AW500" s="218" t="s">
        <v>1</v>
      </c>
      <c r="AX500" s="218"/>
      <c r="AY500" s="218"/>
      <c r="AZ500" s="218"/>
      <c r="BA500" s="163"/>
      <c r="BB500" s="163"/>
      <c r="BC500" s="163"/>
      <c r="BD500" s="163" t="s">
        <v>3</v>
      </c>
      <c r="BE500" s="170"/>
      <c r="BF500" s="163"/>
      <c r="BG500" s="163" t="s">
        <v>1</v>
      </c>
      <c r="BH500" s="163"/>
      <c r="BI500" s="163"/>
      <c r="BJ500" s="171"/>
      <c r="BK500" s="163"/>
      <c r="BL500" s="163" t="s">
        <v>1</v>
      </c>
      <c r="BM500" s="163"/>
      <c r="BN500" s="163"/>
      <c r="BO500" s="172"/>
      <c r="BP500" s="163"/>
      <c r="BQ500" s="163" t="s">
        <v>1</v>
      </c>
      <c r="BR500" s="163"/>
      <c r="BS500" s="163"/>
      <c r="BT500" s="173"/>
      <c r="BU500" s="163"/>
      <c r="BV500" s="163" t="s">
        <v>1</v>
      </c>
      <c r="BW500" s="163"/>
      <c r="BX500" s="163"/>
      <c r="BZ500" s="163"/>
      <c r="CA500" s="163" t="s">
        <v>1</v>
      </c>
      <c r="CB500" s="163"/>
      <c r="CC500" s="163"/>
    </row>
    <row r="501" spans="1:82" s="91" customFormat="1" x14ac:dyDescent="0.2">
      <c r="A501" s="76">
        <f t="shared" si="26"/>
        <v>439</v>
      </c>
      <c r="B501" s="188" t="s">
        <v>52</v>
      </c>
      <c r="C501" s="189" t="s">
        <v>88</v>
      </c>
      <c r="D501" s="213" t="s">
        <v>24</v>
      </c>
      <c r="E501" s="219"/>
      <c r="F501" s="220"/>
      <c r="G501" s="216" t="s">
        <v>516</v>
      </c>
      <c r="H501" s="216" t="s">
        <v>0</v>
      </c>
      <c r="I501" s="216"/>
      <c r="J501" s="216"/>
      <c r="K501" s="216"/>
      <c r="L501" s="216"/>
      <c r="M501" s="216" t="s">
        <v>0</v>
      </c>
      <c r="N501" s="216"/>
      <c r="O501" s="216"/>
      <c r="P501" s="216"/>
      <c r="Q501" s="216"/>
      <c r="R501" s="216" t="s">
        <v>0</v>
      </c>
      <c r="S501" s="216"/>
      <c r="T501" s="216"/>
      <c r="U501" s="216"/>
      <c r="V501" s="216"/>
      <c r="W501" s="216" t="s">
        <v>0</v>
      </c>
      <c r="X501" s="216"/>
      <c r="Y501" s="216"/>
      <c r="Z501" s="216"/>
      <c r="AA501" s="216"/>
      <c r="AB501" s="216" t="s">
        <v>0</v>
      </c>
      <c r="AC501" s="216"/>
      <c r="AD501" s="216"/>
      <c r="AE501" s="216"/>
      <c r="AF501" s="216"/>
      <c r="AG501" s="217"/>
      <c r="AH501" s="217" t="s">
        <v>1</v>
      </c>
      <c r="AI501" s="217"/>
      <c r="AJ501" s="217"/>
      <c r="AK501" s="216"/>
      <c r="AL501" s="217"/>
      <c r="AM501" s="217" t="s">
        <v>1</v>
      </c>
      <c r="AN501" s="217"/>
      <c r="AO501" s="217"/>
      <c r="AP501" s="217"/>
      <c r="AQ501" s="217"/>
      <c r="AR501" s="217" t="s">
        <v>1</v>
      </c>
      <c r="AS501" s="217"/>
      <c r="AT501" s="217"/>
      <c r="AU501" s="217"/>
      <c r="AV501" s="218"/>
      <c r="AW501" s="218" t="s">
        <v>1</v>
      </c>
      <c r="AX501" s="218"/>
      <c r="AY501" s="218"/>
      <c r="AZ501" s="218"/>
      <c r="BA501" s="163"/>
      <c r="BB501" s="163" t="s">
        <v>1</v>
      </c>
      <c r="BC501" s="163"/>
      <c r="BD501" s="163"/>
      <c r="BE501" s="170"/>
      <c r="BF501" s="163"/>
      <c r="BG501" s="163" t="s">
        <v>1</v>
      </c>
      <c r="BH501" s="163"/>
      <c r="BI501" s="163"/>
      <c r="BJ501" s="171"/>
      <c r="BK501" s="163"/>
      <c r="BL501" s="163" t="s">
        <v>1</v>
      </c>
      <c r="BM501" s="163"/>
      <c r="BN501" s="163"/>
      <c r="BO501" s="172"/>
      <c r="BP501" s="163"/>
      <c r="BQ501" s="163" t="s">
        <v>1</v>
      </c>
      <c r="BR501" s="163"/>
      <c r="BS501" s="163"/>
      <c r="BT501" s="173"/>
      <c r="BU501" s="163"/>
      <c r="BV501" s="163" t="s">
        <v>1</v>
      </c>
      <c r="BW501" s="163"/>
      <c r="BX501" s="163"/>
      <c r="BZ501" s="163"/>
      <c r="CA501" s="163" t="s">
        <v>1</v>
      </c>
      <c r="CB501" s="163"/>
      <c r="CC501" s="163"/>
    </row>
    <row r="502" spans="1:82" s="91" customFormat="1" x14ac:dyDescent="0.2">
      <c r="A502" s="76">
        <f t="shared" si="26"/>
        <v>440</v>
      </c>
      <c r="B502" s="188" t="s">
        <v>52</v>
      </c>
      <c r="C502" s="189" t="s">
        <v>88</v>
      </c>
      <c r="D502" s="213" t="s">
        <v>26</v>
      </c>
      <c r="E502" s="219"/>
      <c r="F502" s="220"/>
      <c r="G502" s="216" t="s">
        <v>517</v>
      </c>
      <c r="H502" s="216" t="s">
        <v>0</v>
      </c>
      <c r="I502" s="216"/>
      <c r="J502" s="216"/>
      <c r="K502" s="216"/>
      <c r="L502" s="216"/>
      <c r="M502" s="216" t="s">
        <v>0</v>
      </c>
      <c r="N502" s="216"/>
      <c r="O502" s="216"/>
      <c r="P502" s="216"/>
      <c r="Q502" s="216"/>
      <c r="R502" s="216" t="s">
        <v>0</v>
      </c>
      <c r="S502" s="216"/>
      <c r="T502" s="216"/>
      <c r="U502" s="216"/>
      <c r="V502" s="216"/>
      <c r="W502" s="216" t="s">
        <v>0</v>
      </c>
      <c r="X502" s="216"/>
      <c r="Y502" s="216"/>
      <c r="Z502" s="216"/>
      <c r="AA502" s="216"/>
      <c r="AB502" s="216" t="s">
        <v>0</v>
      </c>
      <c r="AC502" s="216"/>
      <c r="AD502" s="216"/>
      <c r="AE502" s="216"/>
      <c r="AF502" s="216"/>
      <c r="AG502" s="217" t="s">
        <v>0</v>
      </c>
      <c r="AH502" s="217"/>
      <c r="AI502" s="217"/>
      <c r="AJ502" s="217"/>
      <c r="AK502" s="216"/>
      <c r="AL502" s="217"/>
      <c r="AM502" s="217" t="s">
        <v>1</v>
      </c>
      <c r="AN502" s="217"/>
      <c r="AO502" s="217"/>
      <c r="AP502" s="217"/>
      <c r="AQ502" s="217"/>
      <c r="AR502" s="217"/>
      <c r="AS502" s="217"/>
      <c r="AT502" s="217" t="s">
        <v>3</v>
      </c>
      <c r="AU502" s="217"/>
      <c r="AV502" s="218"/>
      <c r="AW502" s="218" t="s">
        <v>1</v>
      </c>
      <c r="AX502" s="218"/>
      <c r="AY502" s="218"/>
      <c r="AZ502" s="218"/>
      <c r="BA502" s="163"/>
      <c r="BB502" s="163" t="s">
        <v>1</v>
      </c>
      <c r="BC502" s="163"/>
      <c r="BD502" s="163"/>
      <c r="BE502" s="170"/>
      <c r="BF502" s="163"/>
      <c r="BG502" s="163" t="s">
        <v>1</v>
      </c>
      <c r="BH502" s="163"/>
      <c r="BI502" s="163"/>
      <c r="BJ502" s="171"/>
      <c r="BK502" s="163"/>
      <c r="BL502" s="163" t="s">
        <v>1</v>
      </c>
      <c r="BM502" s="163"/>
      <c r="BN502" s="163"/>
      <c r="BO502" s="172"/>
      <c r="BP502" s="163"/>
      <c r="BQ502" s="163" t="s">
        <v>1</v>
      </c>
      <c r="BR502" s="163"/>
      <c r="BS502" s="163"/>
      <c r="BT502" s="173"/>
      <c r="BU502" s="163"/>
      <c r="BV502" s="163" t="s">
        <v>1</v>
      </c>
      <c r="BW502" s="163"/>
      <c r="BX502" s="163"/>
      <c r="BZ502" s="163"/>
      <c r="CA502" s="163" t="s">
        <v>1</v>
      </c>
      <c r="CB502" s="163"/>
      <c r="CC502" s="163"/>
    </row>
    <row r="503" spans="1:82" s="91" customFormat="1" x14ac:dyDescent="0.2">
      <c r="A503" s="76">
        <f t="shared" si="26"/>
        <v>441</v>
      </c>
      <c r="B503" s="188" t="s">
        <v>52</v>
      </c>
      <c r="C503" s="189" t="s">
        <v>88</v>
      </c>
      <c r="D503" s="213" t="s">
        <v>28</v>
      </c>
      <c r="E503" s="219"/>
      <c r="F503" s="220"/>
      <c r="G503" s="216" t="s">
        <v>518</v>
      </c>
      <c r="H503" s="216" t="s">
        <v>0</v>
      </c>
      <c r="I503" s="216"/>
      <c r="J503" s="216"/>
      <c r="K503" s="216"/>
      <c r="L503" s="216"/>
      <c r="M503" s="216" t="s">
        <v>0</v>
      </c>
      <c r="N503" s="216"/>
      <c r="O503" s="216"/>
      <c r="P503" s="216"/>
      <c r="Q503" s="216"/>
      <c r="R503" s="216" t="s">
        <v>0</v>
      </c>
      <c r="S503" s="216"/>
      <c r="T503" s="216"/>
      <c r="U503" s="216"/>
      <c r="V503" s="216"/>
      <c r="W503" s="216" t="s">
        <v>0</v>
      </c>
      <c r="X503" s="216"/>
      <c r="Y503" s="216"/>
      <c r="Z503" s="216"/>
      <c r="AA503" s="216"/>
      <c r="AB503" s="216" t="s">
        <v>0</v>
      </c>
      <c r="AC503" s="216"/>
      <c r="AD503" s="216"/>
      <c r="AE503" s="216"/>
      <c r="AF503" s="216"/>
      <c r="AG503" s="217" t="s">
        <v>0</v>
      </c>
      <c r="AH503" s="217"/>
      <c r="AI503" s="217"/>
      <c r="AJ503" s="217"/>
      <c r="AK503" s="216"/>
      <c r="AL503" s="217" t="s">
        <v>0</v>
      </c>
      <c r="AM503" s="217"/>
      <c r="AN503" s="217"/>
      <c r="AO503" s="217"/>
      <c r="AP503" s="217"/>
      <c r="AQ503" s="217" t="s">
        <v>0</v>
      </c>
      <c r="AR503" s="217"/>
      <c r="AS503" s="217"/>
      <c r="AT503" s="217"/>
      <c r="AU503" s="217"/>
      <c r="AV503" s="218"/>
      <c r="AW503" s="218" t="s">
        <v>1</v>
      </c>
      <c r="AX503" s="218"/>
      <c r="AY503" s="218"/>
      <c r="AZ503" s="218"/>
      <c r="BA503" s="163"/>
      <c r="BB503" s="163" t="s">
        <v>1</v>
      </c>
      <c r="BC503" s="163"/>
      <c r="BD503" s="163"/>
      <c r="BE503" s="170"/>
      <c r="BF503" s="163"/>
      <c r="BG503" s="163" t="s">
        <v>1</v>
      </c>
      <c r="BH503" s="163"/>
      <c r="BI503" s="163"/>
      <c r="BJ503" s="171"/>
      <c r="BK503" s="163"/>
      <c r="BL503" s="163" t="s">
        <v>1</v>
      </c>
      <c r="BM503" s="163"/>
      <c r="BN503" s="163"/>
      <c r="BO503" s="172"/>
      <c r="BP503" s="163"/>
      <c r="BQ503" s="163" t="s">
        <v>1</v>
      </c>
      <c r="BR503" s="163"/>
      <c r="BS503" s="163"/>
      <c r="BT503" s="173"/>
      <c r="BU503" s="163"/>
      <c r="BV503" s="163" t="s">
        <v>1</v>
      </c>
      <c r="BW503" s="163"/>
      <c r="BX503" s="163"/>
      <c r="BZ503" s="163"/>
      <c r="CA503" s="163" t="s">
        <v>1</v>
      </c>
      <c r="CB503" s="163"/>
      <c r="CC503" s="163"/>
    </row>
    <row r="504" spans="1:82" s="91" customFormat="1" x14ac:dyDescent="0.2">
      <c r="A504" s="76"/>
      <c r="B504" s="188"/>
      <c r="C504" s="189"/>
      <c r="D504" s="213"/>
      <c r="E504" s="219"/>
      <c r="F504" s="220"/>
      <c r="G504" s="216"/>
      <c r="H504" s="216"/>
      <c r="I504" s="216"/>
      <c r="J504" s="216"/>
      <c r="K504" s="216"/>
      <c r="L504" s="216"/>
      <c r="M504" s="216"/>
      <c r="N504" s="216"/>
      <c r="O504" s="216"/>
      <c r="P504" s="216"/>
      <c r="Q504" s="216"/>
      <c r="R504" s="216"/>
      <c r="S504" s="216"/>
      <c r="T504" s="216"/>
      <c r="U504" s="216"/>
      <c r="V504" s="216"/>
      <c r="W504" s="216"/>
      <c r="X504" s="216"/>
      <c r="Y504" s="216"/>
      <c r="Z504" s="216"/>
      <c r="AA504" s="216"/>
      <c r="AB504" s="216"/>
      <c r="AC504" s="216"/>
      <c r="AD504" s="216"/>
      <c r="AE504" s="216"/>
      <c r="AF504" s="216"/>
      <c r="AG504" s="217"/>
      <c r="AH504" s="217"/>
      <c r="AI504" s="217"/>
      <c r="AJ504" s="217"/>
      <c r="AK504" s="216"/>
      <c r="AL504" s="217"/>
      <c r="AM504" s="217"/>
      <c r="AN504" s="217"/>
      <c r="AO504" s="217"/>
      <c r="AP504" s="217"/>
      <c r="AQ504" s="217"/>
      <c r="AR504" s="217"/>
      <c r="AS504" s="217"/>
      <c r="AT504" s="217"/>
      <c r="AU504" s="217"/>
      <c r="AV504" s="218"/>
      <c r="AW504" s="218"/>
      <c r="AX504" s="218"/>
      <c r="AY504" s="218"/>
      <c r="AZ504" s="231"/>
      <c r="BA504" s="163"/>
      <c r="BB504" s="163"/>
      <c r="BC504" s="163"/>
      <c r="BD504" s="163"/>
      <c r="BE504" s="170"/>
      <c r="BF504" s="163"/>
      <c r="BG504" s="163"/>
      <c r="BH504" s="163"/>
      <c r="BI504" s="163"/>
      <c r="BJ504" s="171"/>
      <c r="BK504" s="163"/>
      <c r="BL504" s="163"/>
      <c r="BM504" s="163"/>
      <c r="BN504" s="163"/>
      <c r="BO504" s="172"/>
      <c r="BP504" s="163"/>
      <c r="BQ504" s="163"/>
      <c r="BR504" s="163"/>
      <c r="BS504" s="163"/>
      <c r="BT504" s="173"/>
      <c r="BU504" s="163"/>
      <c r="BV504" s="163"/>
      <c r="BW504" s="163"/>
      <c r="BX504" s="163"/>
      <c r="BZ504" s="163"/>
      <c r="CA504" s="163"/>
      <c r="CB504" s="163"/>
      <c r="CC504" s="163"/>
    </row>
    <row r="505" spans="1:82" s="59" customFormat="1" x14ac:dyDescent="0.25">
      <c r="B505" s="195" t="s">
        <v>52</v>
      </c>
      <c r="C505" s="196" t="s">
        <v>90</v>
      </c>
      <c r="D505" s="197"/>
      <c r="E505" s="198"/>
      <c r="F505" s="199" t="s">
        <v>519</v>
      </c>
      <c r="G505" s="200"/>
      <c r="H505" s="201">
        <f>COUNTIF(H506:H516,"WTP")</f>
        <v>11</v>
      </c>
      <c r="I505" s="201">
        <f>COUNTIF(I506:I516,"WDP")</f>
        <v>0</v>
      </c>
      <c r="J505" s="201">
        <f>COUNTIF(J506:J516,"TW")</f>
        <v>0</v>
      </c>
      <c r="K505" s="201">
        <f>COUNTIF(K506:K516,"TMP")</f>
        <v>0</v>
      </c>
      <c r="L505" s="197">
        <f>SUM(H505:K505)</f>
        <v>11</v>
      </c>
      <c r="M505" s="201">
        <f>COUNTIF(M506:M516,"WTP")</f>
        <v>11</v>
      </c>
      <c r="N505" s="201">
        <f>COUNTIF(N506:N516,"WDP")</f>
        <v>0</v>
      </c>
      <c r="O505" s="201">
        <f>COUNTIF(O506:O516,"TW")</f>
        <v>0</v>
      </c>
      <c r="P505" s="201">
        <f>COUNTIF(P506:P516,"TMP")</f>
        <v>0</v>
      </c>
      <c r="Q505" s="197">
        <f>SUM(M505:P505)</f>
        <v>11</v>
      </c>
      <c r="R505" s="201">
        <f>COUNTIF(R506:R516,"WTP")</f>
        <v>11</v>
      </c>
      <c r="S505" s="201">
        <f>COUNTIF(S506:S516,"WDP")</f>
        <v>0</v>
      </c>
      <c r="T505" s="201">
        <f>COUNTIF(T506:T516,"TW")</f>
        <v>0</v>
      </c>
      <c r="U505" s="201">
        <f>COUNTIF(U506:U516,"TMP")</f>
        <v>0</v>
      </c>
      <c r="V505" s="197">
        <f>SUM(R505:U505)</f>
        <v>11</v>
      </c>
      <c r="W505" s="201">
        <f>COUNTIF(W506:W516,"WTP")</f>
        <v>11</v>
      </c>
      <c r="X505" s="201">
        <f>COUNTIF(X506:X516,"WDP")</f>
        <v>0</v>
      </c>
      <c r="Y505" s="201">
        <f>COUNTIF(Y506:Y516,"TW")</f>
        <v>0</v>
      </c>
      <c r="Z505" s="201">
        <f>COUNTIF(Z506:Z516,"TMP")</f>
        <v>0</v>
      </c>
      <c r="AA505" s="197">
        <f>SUM(W505:Z505)</f>
        <v>11</v>
      </c>
      <c r="AB505" s="201">
        <f>COUNTIF(AB506:AB516,"WTP")</f>
        <v>10</v>
      </c>
      <c r="AC505" s="201">
        <f>COUNTIF(AC506:AC516,"WDP")</f>
        <v>1</v>
      </c>
      <c r="AD505" s="201">
        <f>COUNTIF(AD506:AD516,"TW")</f>
        <v>0</v>
      </c>
      <c r="AE505" s="201">
        <f>COUNTIF(AE506:AE516,"TMP")</f>
        <v>0</v>
      </c>
      <c r="AF505" s="197">
        <f>SUM(AB505:AE505)</f>
        <v>11</v>
      </c>
      <c r="AG505" s="201">
        <f>COUNTIF(AG506:AG516,"WTP")</f>
        <v>9</v>
      </c>
      <c r="AH505" s="201">
        <f>COUNTIF(AH506:AH516,"WDP")</f>
        <v>2</v>
      </c>
      <c r="AI505" s="201">
        <f>COUNTIF(AI506:AI516,"TW")</f>
        <v>0</v>
      </c>
      <c r="AJ505" s="201">
        <f>COUNTIF(AJ506:AJ516,"TMP")</f>
        <v>0</v>
      </c>
      <c r="AK505" s="197">
        <f>SUM(AG505:AJ505)</f>
        <v>11</v>
      </c>
      <c r="AL505" s="201">
        <f>COUNTIF(AL506:AL516,"WTP")</f>
        <v>3</v>
      </c>
      <c r="AM505" s="201">
        <f>COUNTIF(AM506:AM516,"WDP")</f>
        <v>8</v>
      </c>
      <c r="AN505" s="201">
        <f>COUNTIF(AN506:AN516,"TW")</f>
        <v>0</v>
      </c>
      <c r="AO505" s="201">
        <f>COUNTIF(AO506:AO516,"TMP")</f>
        <v>0</v>
      </c>
      <c r="AP505" s="197">
        <f>SUM(AL505:AO505)</f>
        <v>11</v>
      </c>
      <c r="AQ505" s="201">
        <f>COUNTIF(AQ506:AQ516,"WTP")</f>
        <v>3</v>
      </c>
      <c r="AR505" s="201">
        <f>COUNTIF(AR506:AR516,"WDP")</f>
        <v>8</v>
      </c>
      <c r="AS505" s="201">
        <f>COUNTIF(AS506:AS516,"TW")</f>
        <v>0</v>
      </c>
      <c r="AT505" s="201">
        <f>COUNTIF(AT506:AT516,"TMP")</f>
        <v>0</v>
      </c>
      <c r="AU505" s="202">
        <f>SUM(AQ505:AT505)</f>
        <v>11</v>
      </c>
      <c r="AV505" s="73">
        <f>COUNTIF(AV506:AV516,"WTP")</f>
        <v>1</v>
      </c>
      <c r="AW505" s="73">
        <f>COUNTIF(AW506:AW516,"WDP")</f>
        <v>8</v>
      </c>
      <c r="AX505" s="73">
        <f>COUNTIF(AX506:AX516,"TW")</f>
        <v>0</v>
      </c>
      <c r="AY505" s="73">
        <f>COUNTIF(AY506:AY516,"TMP")</f>
        <v>2</v>
      </c>
      <c r="AZ505" s="74">
        <f>SUM(AV505:AY505)</f>
        <v>11</v>
      </c>
      <c r="BA505" s="73">
        <f>COUNTIF(BA506:BA516,"WTP")</f>
        <v>0</v>
      </c>
      <c r="BB505" s="73">
        <f>COUNTIF(BB506:BB516,"WDP")</f>
        <v>8</v>
      </c>
      <c r="BC505" s="73">
        <f>COUNTIF(BC506:BC516,"TW")</f>
        <v>0</v>
      </c>
      <c r="BD505" s="73">
        <f>COUNTIF(BD506:BD516,"TMP")</f>
        <v>3</v>
      </c>
      <c r="BE505" s="74">
        <f>SUM(BA505:BD505)</f>
        <v>11</v>
      </c>
      <c r="BF505" s="73">
        <f>COUNTIF(BF506:BF516,"WTP")</f>
        <v>0</v>
      </c>
      <c r="BG505" s="73">
        <f>COUNTIF(BG506:BG516,"WDP")</f>
        <v>9</v>
      </c>
      <c r="BH505" s="73">
        <f>COUNTIF(BH506:BH516,"TW")</f>
        <v>0</v>
      </c>
      <c r="BI505" s="73">
        <f>COUNTIF(BI506:BI516,"TMP")</f>
        <v>2</v>
      </c>
      <c r="BJ505" s="152">
        <f>SUM(BF505:BI505)</f>
        <v>11</v>
      </c>
      <c r="BK505" s="75">
        <f>COUNTIF(BK506:BK516,"WTP")</f>
        <v>0</v>
      </c>
      <c r="BL505" s="75">
        <f>COUNTIF(BL506:BL516,"WDP")</f>
        <v>8</v>
      </c>
      <c r="BM505" s="75">
        <f>COUNTIF(BM506:BM516,"TW")</f>
        <v>0</v>
      </c>
      <c r="BN505" s="75">
        <f>COUNTIF(BN506:BN516,"TMP")</f>
        <v>2</v>
      </c>
      <c r="BO505" s="153">
        <f>SUM(BK505:BN505)</f>
        <v>10</v>
      </c>
      <c r="BP505" s="75">
        <f>COUNTIF(BP506:BP516,"WTP")</f>
        <v>0</v>
      </c>
      <c r="BQ505" s="75">
        <f>COUNTIF(BQ506:BQ516,"WDP")</f>
        <v>6</v>
      </c>
      <c r="BR505" s="75">
        <f>COUNTIF(BR506:BR516,"TW")</f>
        <v>0</v>
      </c>
      <c r="BS505" s="75">
        <f>COUNTIF(BS506:BS516,"TMP")</f>
        <v>4</v>
      </c>
      <c r="BT505" s="154">
        <f>SUM(BP505:BS505)</f>
        <v>10</v>
      </c>
      <c r="BU505" s="75">
        <f>COUNTIF(BU506:BU516,"WTP")</f>
        <v>0</v>
      </c>
      <c r="BV505" s="75">
        <f>COUNTIF(BV506:BV516,"WDP")</f>
        <v>8</v>
      </c>
      <c r="BW505" s="75">
        <f>COUNTIF(BW506:BW516,"TW")</f>
        <v>0</v>
      </c>
      <c r="BX505" s="75">
        <f>COUNTIF(BX506:BX516,"TMP")</f>
        <v>2</v>
      </c>
      <c r="BY505" s="155">
        <f>SUM(BU505:BX505)</f>
        <v>10</v>
      </c>
      <c r="BZ505" s="75">
        <f>COUNTIF(BZ506:BZ516,"WTP")</f>
        <v>0</v>
      </c>
      <c r="CA505" s="75">
        <f>COUNTIF(CA506:CA516,"WDP")</f>
        <v>7</v>
      </c>
      <c r="CB505" s="75">
        <f>COUNTIF(CB506:CB516,"TW")</f>
        <v>0</v>
      </c>
      <c r="CC505" s="75">
        <f>COUNTIF(CC506:CC516,"TMP")</f>
        <v>0</v>
      </c>
      <c r="CD505" s="155">
        <f>SUM(BZ505:CC505)</f>
        <v>7</v>
      </c>
    </row>
    <row r="506" spans="1:82" s="91" customFormat="1" x14ac:dyDescent="0.2">
      <c r="A506" s="76">
        <f>A503+1</f>
        <v>442</v>
      </c>
      <c r="B506" s="188" t="s">
        <v>52</v>
      </c>
      <c r="C506" s="189" t="s">
        <v>90</v>
      </c>
      <c r="D506" s="213" t="s">
        <v>8</v>
      </c>
      <c r="E506" s="214"/>
      <c r="F506" s="215"/>
      <c r="G506" s="216" t="s">
        <v>520</v>
      </c>
      <c r="H506" s="216" t="s">
        <v>0</v>
      </c>
      <c r="I506" s="216"/>
      <c r="J506" s="216"/>
      <c r="K506" s="216"/>
      <c r="L506" s="216"/>
      <c r="M506" s="216" t="s">
        <v>0</v>
      </c>
      <c r="N506" s="216"/>
      <c r="O506" s="216"/>
      <c r="P506" s="216"/>
      <c r="Q506" s="216"/>
      <c r="R506" s="216" t="s">
        <v>0</v>
      </c>
      <c r="S506" s="216"/>
      <c r="T506" s="216"/>
      <c r="U506" s="216"/>
      <c r="V506" s="216"/>
      <c r="W506" s="216" t="s">
        <v>0</v>
      </c>
      <c r="X506" s="216"/>
      <c r="Y506" s="216"/>
      <c r="Z506" s="216"/>
      <c r="AA506" s="216"/>
      <c r="AB506" s="216" t="s">
        <v>0</v>
      </c>
      <c r="AC506" s="216"/>
      <c r="AD506" s="216"/>
      <c r="AE506" s="216"/>
      <c r="AF506" s="216"/>
      <c r="AG506" s="217" t="s">
        <v>0</v>
      </c>
      <c r="AH506" s="217"/>
      <c r="AI506" s="217"/>
      <c r="AJ506" s="217"/>
      <c r="AK506" s="216"/>
      <c r="AL506" s="217" t="s">
        <v>0</v>
      </c>
      <c r="AM506" s="217"/>
      <c r="AN506" s="217"/>
      <c r="AO506" s="217"/>
      <c r="AP506" s="217"/>
      <c r="AQ506" s="217" t="s">
        <v>0</v>
      </c>
      <c r="AR506" s="217"/>
      <c r="AS506" s="217"/>
      <c r="AT506" s="217"/>
      <c r="AU506" s="217"/>
      <c r="AV506" s="218" t="s">
        <v>0</v>
      </c>
      <c r="AW506" s="218"/>
      <c r="AX506" s="218"/>
      <c r="AY506" s="218"/>
      <c r="AZ506" s="218"/>
      <c r="BA506" s="163"/>
      <c r="BB506" s="163"/>
      <c r="BC506" s="163"/>
      <c r="BD506" s="163" t="s">
        <v>3</v>
      </c>
      <c r="BE506" s="170"/>
      <c r="BF506" s="163"/>
      <c r="BG506" s="163" t="s">
        <v>1</v>
      </c>
      <c r="BH506" s="163"/>
      <c r="BI506" s="163"/>
      <c r="BJ506" s="171"/>
      <c r="BK506" s="163"/>
      <c r="BL506" s="163" t="s">
        <v>1</v>
      </c>
      <c r="BM506" s="163"/>
      <c r="BN506" s="163"/>
      <c r="BO506" s="172"/>
      <c r="BP506" s="163"/>
      <c r="BQ506" s="163"/>
      <c r="BR506" s="163"/>
      <c r="BS506" s="163" t="s">
        <v>3</v>
      </c>
      <c r="BT506" s="173"/>
      <c r="BU506" s="163"/>
      <c r="BV506" s="163" t="s">
        <v>1</v>
      </c>
      <c r="BW506" s="163"/>
      <c r="BX506" s="163"/>
      <c r="BZ506" s="163"/>
      <c r="CA506" s="163" t="s">
        <v>1</v>
      </c>
      <c r="CB506" s="163"/>
      <c r="CC506" s="163"/>
    </row>
    <row r="507" spans="1:82" s="91" customFormat="1" x14ac:dyDescent="0.2">
      <c r="A507" s="76">
        <f>A506+1</f>
        <v>443</v>
      </c>
      <c r="B507" s="188" t="s">
        <v>52</v>
      </c>
      <c r="C507" s="189" t="s">
        <v>90</v>
      </c>
      <c r="D507" s="213" t="s">
        <v>12</v>
      </c>
      <c r="E507" s="219"/>
      <c r="F507" s="220"/>
      <c r="G507" s="216" t="s">
        <v>521</v>
      </c>
      <c r="H507" s="216" t="s">
        <v>0</v>
      </c>
      <c r="I507" s="216"/>
      <c r="J507" s="216"/>
      <c r="K507" s="216"/>
      <c r="L507" s="216"/>
      <c r="M507" s="216" t="s">
        <v>0</v>
      </c>
      <c r="N507" s="216"/>
      <c r="O507" s="216"/>
      <c r="P507" s="216"/>
      <c r="Q507" s="216"/>
      <c r="R507" s="216" t="s">
        <v>0</v>
      </c>
      <c r="S507" s="216"/>
      <c r="T507" s="216"/>
      <c r="U507" s="216"/>
      <c r="V507" s="216"/>
      <c r="W507" s="216" t="s">
        <v>0</v>
      </c>
      <c r="X507" s="216"/>
      <c r="Y507" s="216"/>
      <c r="Z507" s="216"/>
      <c r="AA507" s="216"/>
      <c r="AB507" s="216" t="s">
        <v>0</v>
      </c>
      <c r="AC507" s="216"/>
      <c r="AD507" s="216"/>
      <c r="AE507" s="216"/>
      <c r="AF507" s="216"/>
      <c r="AG507" s="217"/>
      <c r="AH507" s="217" t="s">
        <v>1</v>
      </c>
      <c r="AI507" s="217"/>
      <c r="AJ507" s="217"/>
      <c r="AK507" s="216"/>
      <c r="AL507" s="217"/>
      <c r="AM507" s="217" t="s">
        <v>1</v>
      </c>
      <c r="AN507" s="217"/>
      <c r="AO507" s="217"/>
      <c r="AP507" s="217"/>
      <c r="AQ507" s="217"/>
      <c r="AR507" s="217" t="s">
        <v>1</v>
      </c>
      <c r="AS507" s="217"/>
      <c r="AT507" s="217"/>
      <c r="AU507" s="217"/>
      <c r="AV507" s="218"/>
      <c r="AW507" s="218"/>
      <c r="AX507" s="218"/>
      <c r="AY507" s="218" t="s">
        <v>3</v>
      </c>
      <c r="AZ507" s="218"/>
      <c r="BA507" s="163"/>
      <c r="BB507" s="163" t="s">
        <v>1</v>
      </c>
      <c r="BC507" s="163"/>
      <c r="BD507" s="163"/>
      <c r="BE507" s="170"/>
      <c r="BF507" s="163"/>
      <c r="BG507" s="163" t="s">
        <v>1</v>
      </c>
      <c r="BH507" s="163"/>
      <c r="BI507" s="163"/>
      <c r="BJ507" s="171"/>
      <c r="BK507" s="163"/>
      <c r="BL507" s="163" t="s">
        <v>1</v>
      </c>
      <c r="BM507" s="163"/>
      <c r="BN507" s="163"/>
      <c r="BO507" s="172"/>
      <c r="BP507" s="163"/>
      <c r="BQ507" s="163" t="s">
        <v>1</v>
      </c>
      <c r="BR507" s="163"/>
      <c r="BS507" s="163"/>
      <c r="BT507" s="173"/>
      <c r="BU507" s="163"/>
      <c r="BV507" s="163" t="s">
        <v>1</v>
      </c>
      <c r="BW507" s="163"/>
      <c r="BX507" s="163"/>
      <c r="BZ507" s="163"/>
      <c r="CA507" s="163" t="s">
        <v>1</v>
      </c>
      <c r="CB507" s="163"/>
      <c r="CC507" s="163"/>
    </row>
    <row r="508" spans="1:82" s="91" customFormat="1" x14ac:dyDescent="0.2">
      <c r="A508" s="76">
        <f t="shared" ref="A508:A516" si="27">A507+1</f>
        <v>444</v>
      </c>
      <c r="B508" s="188" t="s">
        <v>52</v>
      </c>
      <c r="C508" s="189" t="s">
        <v>90</v>
      </c>
      <c r="D508" s="213" t="s">
        <v>14</v>
      </c>
      <c r="E508" s="219"/>
      <c r="F508" s="220"/>
      <c r="G508" s="216" t="s">
        <v>522</v>
      </c>
      <c r="H508" s="216" t="s">
        <v>0</v>
      </c>
      <c r="I508" s="216"/>
      <c r="J508" s="216"/>
      <c r="K508" s="216"/>
      <c r="L508" s="216"/>
      <c r="M508" s="216" t="s">
        <v>0</v>
      </c>
      <c r="N508" s="216"/>
      <c r="O508" s="216"/>
      <c r="P508" s="216"/>
      <c r="Q508" s="216"/>
      <c r="R508" s="216" t="s">
        <v>0</v>
      </c>
      <c r="S508" s="216"/>
      <c r="T508" s="216"/>
      <c r="U508" s="216"/>
      <c r="V508" s="216"/>
      <c r="W508" s="216" t="s">
        <v>0</v>
      </c>
      <c r="X508" s="216"/>
      <c r="Y508" s="216"/>
      <c r="Z508" s="216"/>
      <c r="AA508" s="216"/>
      <c r="AB508" s="216" t="s">
        <v>0</v>
      </c>
      <c r="AC508" s="216"/>
      <c r="AD508" s="216"/>
      <c r="AE508" s="216"/>
      <c r="AF508" s="216"/>
      <c r="AG508" s="217" t="s">
        <v>0</v>
      </c>
      <c r="AH508" s="217"/>
      <c r="AI508" s="217"/>
      <c r="AJ508" s="217"/>
      <c r="AK508" s="216"/>
      <c r="AL508" s="217"/>
      <c r="AM508" s="217" t="s">
        <v>1</v>
      </c>
      <c r="AN508" s="217"/>
      <c r="AO508" s="217"/>
      <c r="AP508" s="217"/>
      <c r="AQ508" s="217"/>
      <c r="AR508" s="217" t="s">
        <v>1</v>
      </c>
      <c r="AS508" s="217"/>
      <c r="AT508" s="217"/>
      <c r="AU508" s="217"/>
      <c r="AV508" s="218"/>
      <c r="AW508" s="218"/>
      <c r="AX508" s="218"/>
      <c r="AY508" s="218" t="s">
        <v>3</v>
      </c>
      <c r="AZ508" s="218"/>
      <c r="BA508" s="163"/>
      <c r="BB508" s="163"/>
      <c r="BC508" s="163"/>
      <c r="BD508" s="163" t="s">
        <v>3</v>
      </c>
      <c r="BE508" s="170"/>
      <c r="BF508" s="163"/>
      <c r="BG508" s="163"/>
      <c r="BH508" s="163"/>
      <c r="BI508" s="163" t="s">
        <v>3</v>
      </c>
      <c r="BJ508" s="171"/>
      <c r="BK508" s="163"/>
      <c r="BL508" s="163"/>
      <c r="BM508" s="163"/>
      <c r="BN508" s="163" t="s">
        <v>3</v>
      </c>
      <c r="BO508" s="172"/>
      <c r="BP508" s="163"/>
      <c r="BQ508" s="163"/>
      <c r="BR508" s="163"/>
      <c r="BS508" s="163" t="s">
        <v>3</v>
      </c>
      <c r="BT508" s="173"/>
      <c r="BU508" s="163"/>
      <c r="BV508" s="163"/>
      <c r="BW508" s="163"/>
      <c r="BX508" s="163" t="s">
        <v>3</v>
      </c>
      <c r="BZ508" s="163"/>
      <c r="CA508" s="163" t="s">
        <v>1</v>
      </c>
      <c r="CB508" s="163"/>
      <c r="CC508" s="163"/>
    </row>
    <row r="509" spans="1:82" s="91" customFormat="1" x14ac:dyDescent="0.2">
      <c r="A509" s="76">
        <f t="shared" si="27"/>
        <v>445</v>
      </c>
      <c r="B509" s="188" t="s">
        <v>52</v>
      </c>
      <c r="C509" s="189" t="s">
        <v>90</v>
      </c>
      <c r="D509" s="213" t="s">
        <v>16</v>
      </c>
      <c r="E509" s="219"/>
      <c r="F509" s="220"/>
      <c r="G509" s="216" t="s">
        <v>523</v>
      </c>
      <c r="H509" s="216" t="s">
        <v>0</v>
      </c>
      <c r="I509" s="216"/>
      <c r="J509" s="216"/>
      <c r="K509" s="216"/>
      <c r="L509" s="216"/>
      <c r="M509" s="216" t="s">
        <v>0</v>
      </c>
      <c r="N509" s="216"/>
      <c r="O509" s="216"/>
      <c r="P509" s="216"/>
      <c r="Q509" s="216"/>
      <c r="R509" s="216" t="s">
        <v>0</v>
      </c>
      <c r="S509" s="216"/>
      <c r="T509" s="216"/>
      <c r="U509" s="216"/>
      <c r="V509" s="216"/>
      <c r="W509" s="216" t="s">
        <v>0</v>
      </c>
      <c r="X509" s="216"/>
      <c r="Y509" s="216"/>
      <c r="Z509" s="216"/>
      <c r="AA509" s="216"/>
      <c r="AB509" s="216" t="s">
        <v>0</v>
      </c>
      <c r="AC509" s="216"/>
      <c r="AD509" s="216"/>
      <c r="AE509" s="216"/>
      <c r="AF509" s="216"/>
      <c r="AG509" s="217" t="s">
        <v>0</v>
      </c>
      <c r="AH509" s="217"/>
      <c r="AI509" s="217"/>
      <c r="AJ509" s="217"/>
      <c r="AK509" s="216"/>
      <c r="AL509" s="217"/>
      <c r="AM509" s="217" t="s">
        <v>1</v>
      </c>
      <c r="AN509" s="217"/>
      <c r="AO509" s="217"/>
      <c r="AP509" s="217"/>
      <c r="AQ509" s="217"/>
      <c r="AR509" s="217" t="s">
        <v>1</v>
      </c>
      <c r="AS509" s="217"/>
      <c r="AT509" s="217"/>
      <c r="AU509" s="217"/>
      <c r="AV509" s="218"/>
      <c r="AW509" s="218" t="s">
        <v>1</v>
      </c>
      <c r="AX509" s="218"/>
      <c r="AY509" s="218"/>
      <c r="AZ509" s="218"/>
      <c r="BA509" s="163"/>
      <c r="BB509" s="163" t="s">
        <v>1</v>
      </c>
      <c r="BC509" s="163"/>
      <c r="BD509" s="163"/>
      <c r="BE509" s="170"/>
      <c r="BF509" s="163"/>
      <c r="BG509" s="163" t="s">
        <v>1</v>
      </c>
      <c r="BH509" s="163"/>
      <c r="BI509" s="163"/>
      <c r="BJ509" s="171"/>
      <c r="BK509" s="163"/>
      <c r="BL509" s="163" t="s">
        <v>1</v>
      </c>
      <c r="BM509" s="163"/>
      <c r="BN509" s="163"/>
      <c r="BO509" s="172"/>
      <c r="BP509" s="163"/>
      <c r="BQ509" s="163" t="s">
        <v>1</v>
      </c>
      <c r="BR509" s="163"/>
      <c r="BS509" s="163"/>
      <c r="BT509" s="173"/>
      <c r="BU509" s="163"/>
      <c r="BV509" s="163" t="s">
        <v>1</v>
      </c>
      <c r="BW509" s="163"/>
      <c r="BX509" s="163"/>
      <c r="BZ509" s="163"/>
      <c r="CA509" s="163"/>
      <c r="CB509" s="163"/>
      <c r="CC509" s="163"/>
    </row>
    <row r="510" spans="1:82" s="91" customFormat="1" x14ac:dyDescent="0.2">
      <c r="A510" s="76">
        <f t="shared" si="27"/>
        <v>446</v>
      </c>
      <c r="B510" s="188" t="s">
        <v>52</v>
      </c>
      <c r="C510" s="189" t="s">
        <v>90</v>
      </c>
      <c r="D510" s="213" t="s">
        <v>18</v>
      </c>
      <c r="E510" s="219"/>
      <c r="F510" s="220"/>
      <c r="G510" s="216" t="s">
        <v>524</v>
      </c>
      <c r="H510" s="216" t="s">
        <v>0</v>
      </c>
      <c r="I510" s="216"/>
      <c r="J510" s="216"/>
      <c r="K510" s="216"/>
      <c r="L510" s="216"/>
      <c r="M510" s="216" t="s">
        <v>0</v>
      </c>
      <c r="N510" s="216"/>
      <c r="O510" s="216"/>
      <c r="P510" s="216"/>
      <c r="Q510" s="216"/>
      <c r="R510" s="216" t="s">
        <v>0</v>
      </c>
      <c r="S510" s="216"/>
      <c r="T510" s="216"/>
      <c r="U510" s="216"/>
      <c r="V510" s="216"/>
      <c r="W510" s="216" t="s">
        <v>0</v>
      </c>
      <c r="X510" s="216"/>
      <c r="Y510" s="216"/>
      <c r="Z510" s="216"/>
      <c r="AA510" s="216"/>
      <c r="AB510" s="216" t="s">
        <v>0</v>
      </c>
      <c r="AC510" s="216"/>
      <c r="AD510" s="216"/>
      <c r="AE510" s="216"/>
      <c r="AF510" s="216"/>
      <c r="AG510" s="217" t="s">
        <v>0</v>
      </c>
      <c r="AH510" s="217"/>
      <c r="AI510" s="217"/>
      <c r="AJ510" s="217"/>
      <c r="AK510" s="216"/>
      <c r="AL510" s="217" t="s">
        <v>0</v>
      </c>
      <c r="AM510" s="217"/>
      <c r="AN510" s="217"/>
      <c r="AO510" s="217"/>
      <c r="AP510" s="217"/>
      <c r="AQ510" s="217" t="s">
        <v>0</v>
      </c>
      <c r="AR510" s="217"/>
      <c r="AS510" s="217"/>
      <c r="AT510" s="217"/>
      <c r="AU510" s="217"/>
      <c r="AV510" s="218"/>
      <c r="AW510" s="218" t="s">
        <v>1</v>
      </c>
      <c r="AX510" s="218"/>
      <c r="AY510" s="218"/>
      <c r="AZ510" s="218"/>
      <c r="BA510" s="163"/>
      <c r="BB510" s="163" t="s">
        <v>1</v>
      </c>
      <c r="BC510" s="163"/>
      <c r="BD510" s="163"/>
      <c r="BE510" s="170"/>
      <c r="BF510" s="163"/>
      <c r="BG510" s="163" t="s">
        <v>1</v>
      </c>
      <c r="BH510" s="163"/>
      <c r="BI510" s="163"/>
      <c r="BJ510" s="171"/>
      <c r="BK510" s="163"/>
      <c r="BL510" s="163" t="s">
        <v>1</v>
      </c>
      <c r="BM510" s="163"/>
      <c r="BN510" s="163"/>
      <c r="BO510" s="172"/>
      <c r="BP510" s="163"/>
      <c r="BQ510" s="163" t="s">
        <v>1</v>
      </c>
      <c r="BR510" s="163"/>
      <c r="BS510" s="163"/>
      <c r="BT510" s="173"/>
      <c r="BU510" s="163"/>
      <c r="BV510" s="163" t="s">
        <v>1</v>
      </c>
      <c r="BW510" s="163"/>
      <c r="BX510" s="163"/>
      <c r="BZ510" s="163"/>
      <c r="CA510" s="163" t="s">
        <v>1</v>
      </c>
      <c r="CB510" s="163"/>
      <c r="CC510" s="163"/>
    </row>
    <row r="511" spans="1:82" s="91" customFormat="1" x14ac:dyDescent="0.2">
      <c r="A511" s="76">
        <f t="shared" si="27"/>
        <v>447</v>
      </c>
      <c r="B511" s="188" t="s">
        <v>52</v>
      </c>
      <c r="C511" s="189" t="s">
        <v>90</v>
      </c>
      <c r="D511" s="213" t="s">
        <v>20</v>
      </c>
      <c r="E511" s="219"/>
      <c r="F511" s="220"/>
      <c r="G511" s="216" t="s">
        <v>525</v>
      </c>
      <c r="H511" s="216" t="s">
        <v>0</v>
      </c>
      <c r="I511" s="216"/>
      <c r="J511" s="216"/>
      <c r="K511" s="216"/>
      <c r="L511" s="216"/>
      <c r="M511" s="216" t="s">
        <v>0</v>
      </c>
      <c r="N511" s="216"/>
      <c r="O511" s="216"/>
      <c r="P511" s="216"/>
      <c r="Q511" s="216"/>
      <c r="R511" s="216" t="s">
        <v>0</v>
      </c>
      <c r="S511" s="216"/>
      <c r="T511" s="216"/>
      <c r="U511" s="216"/>
      <c r="V511" s="216"/>
      <c r="W511" s="216" t="s">
        <v>0</v>
      </c>
      <c r="X511" s="216"/>
      <c r="Y511" s="216"/>
      <c r="Z511" s="216"/>
      <c r="AA511" s="216"/>
      <c r="AB511" s="216"/>
      <c r="AC511" s="216" t="s">
        <v>1</v>
      </c>
      <c r="AD511" s="216"/>
      <c r="AE511" s="216"/>
      <c r="AF511" s="216"/>
      <c r="AG511" s="217"/>
      <c r="AH511" s="217" t="s">
        <v>1</v>
      </c>
      <c r="AI511" s="217"/>
      <c r="AJ511" s="217"/>
      <c r="AK511" s="216"/>
      <c r="AL511" s="217"/>
      <c r="AM511" s="217" t="s">
        <v>1</v>
      </c>
      <c r="AN511" s="217"/>
      <c r="AO511" s="217"/>
      <c r="AP511" s="217"/>
      <c r="AQ511" s="217"/>
      <c r="AR511" s="217" t="s">
        <v>1</v>
      </c>
      <c r="AS511" s="217"/>
      <c r="AT511" s="217"/>
      <c r="AU511" s="217"/>
      <c r="AV511" s="218"/>
      <c r="AW511" s="218" t="s">
        <v>1</v>
      </c>
      <c r="AX511" s="218"/>
      <c r="AY511" s="218"/>
      <c r="AZ511" s="218" t="s">
        <v>657</v>
      </c>
      <c r="BA511" s="163"/>
      <c r="BB511" s="163" t="s">
        <v>1</v>
      </c>
      <c r="BC511" s="163"/>
      <c r="BD511" s="163"/>
      <c r="BE511" s="170"/>
      <c r="BF511" s="163"/>
      <c r="BG511" s="163" t="s">
        <v>1</v>
      </c>
      <c r="BH511" s="163"/>
      <c r="BI511" s="163"/>
      <c r="BJ511" s="171"/>
      <c r="BK511" s="163"/>
      <c r="BL511" s="163" t="s">
        <v>1</v>
      </c>
      <c r="BM511" s="163"/>
      <c r="BN511" s="163"/>
      <c r="BO511" s="172"/>
      <c r="BP511" s="163"/>
      <c r="BQ511" s="163" t="s">
        <v>1</v>
      </c>
      <c r="BR511" s="163"/>
      <c r="BS511" s="163"/>
      <c r="BT511" s="173"/>
      <c r="BU511" s="163"/>
      <c r="BV511" s="163" t="s">
        <v>1</v>
      </c>
      <c r="BW511" s="163"/>
      <c r="BX511" s="163"/>
      <c r="BZ511" s="163"/>
      <c r="CA511" s="163" t="s">
        <v>1</v>
      </c>
      <c r="CB511" s="163"/>
      <c r="CC511" s="163"/>
    </row>
    <row r="512" spans="1:82" s="91" customFormat="1" x14ac:dyDescent="0.2">
      <c r="A512" s="76">
        <f t="shared" si="27"/>
        <v>448</v>
      </c>
      <c r="B512" s="188" t="s">
        <v>52</v>
      </c>
      <c r="C512" s="189" t="s">
        <v>90</v>
      </c>
      <c r="D512" s="213" t="s">
        <v>22</v>
      </c>
      <c r="E512" s="219"/>
      <c r="F512" s="220"/>
      <c r="G512" s="216" t="s">
        <v>526</v>
      </c>
      <c r="H512" s="216" t="s">
        <v>0</v>
      </c>
      <c r="I512" s="216"/>
      <c r="J512" s="216"/>
      <c r="K512" s="216"/>
      <c r="L512" s="216"/>
      <c r="M512" s="216" t="s">
        <v>0</v>
      </c>
      <c r="N512" s="216"/>
      <c r="O512" s="216"/>
      <c r="P512" s="216"/>
      <c r="Q512" s="216"/>
      <c r="R512" s="216" t="s">
        <v>0</v>
      </c>
      <c r="S512" s="216"/>
      <c r="T512" s="216"/>
      <c r="U512" s="216"/>
      <c r="V512" s="216"/>
      <c r="W512" s="216" t="s">
        <v>0</v>
      </c>
      <c r="X512" s="216"/>
      <c r="Y512" s="216"/>
      <c r="Z512" s="216"/>
      <c r="AA512" s="216"/>
      <c r="AB512" s="216" t="s">
        <v>0</v>
      </c>
      <c r="AC512" s="216"/>
      <c r="AD512" s="216"/>
      <c r="AE512" s="216"/>
      <c r="AF512" s="216"/>
      <c r="AG512" s="217" t="s">
        <v>0</v>
      </c>
      <c r="AH512" s="217"/>
      <c r="AI512" s="217"/>
      <c r="AJ512" s="217"/>
      <c r="AK512" s="216"/>
      <c r="AL512" s="217" t="s">
        <v>0</v>
      </c>
      <c r="AM512" s="217"/>
      <c r="AN512" s="217"/>
      <c r="AO512" s="217"/>
      <c r="AP512" s="217"/>
      <c r="AQ512" s="217" t="s">
        <v>0</v>
      </c>
      <c r="AR512" s="217"/>
      <c r="AS512" s="217"/>
      <c r="AT512" s="217"/>
      <c r="AU512" s="217"/>
      <c r="AV512" s="218"/>
      <c r="AW512" s="218" t="s">
        <v>1</v>
      </c>
      <c r="AX512" s="218"/>
      <c r="AY512" s="218"/>
      <c r="AZ512" s="218"/>
      <c r="BA512" s="163"/>
      <c r="BB512" s="163" t="s">
        <v>1</v>
      </c>
      <c r="BC512" s="163"/>
      <c r="BD512" s="163"/>
      <c r="BE512" s="170"/>
      <c r="BF512" s="163"/>
      <c r="BG512" s="163" t="s">
        <v>1</v>
      </c>
      <c r="BH512" s="163"/>
      <c r="BI512" s="163"/>
      <c r="BJ512" s="171"/>
      <c r="BK512" s="163"/>
      <c r="BL512" s="163" t="s">
        <v>1</v>
      </c>
      <c r="BM512" s="163"/>
      <c r="BN512" s="163"/>
      <c r="BO512" s="172"/>
      <c r="BP512" s="163"/>
      <c r="BQ512" s="163"/>
      <c r="BR512" s="163"/>
      <c r="BS512" s="163" t="s">
        <v>3</v>
      </c>
      <c r="BT512" s="173"/>
      <c r="BU512" s="163"/>
      <c r="BV512" s="163" t="s">
        <v>1</v>
      </c>
      <c r="BW512" s="163"/>
      <c r="BX512" s="163"/>
      <c r="BZ512" s="163"/>
      <c r="CA512" s="163" t="s">
        <v>1</v>
      </c>
      <c r="CB512" s="163"/>
      <c r="CC512" s="163"/>
    </row>
    <row r="513" spans="1:82" s="91" customFormat="1" x14ac:dyDescent="0.2">
      <c r="A513" s="76">
        <f t="shared" si="27"/>
        <v>449</v>
      </c>
      <c r="B513" s="188" t="s">
        <v>52</v>
      </c>
      <c r="C513" s="189" t="s">
        <v>90</v>
      </c>
      <c r="D513" s="213" t="s">
        <v>24</v>
      </c>
      <c r="E513" s="219"/>
      <c r="F513" s="220"/>
      <c r="G513" s="216" t="s">
        <v>527</v>
      </c>
      <c r="H513" s="216" t="s">
        <v>0</v>
      </c>
      <c r="I513" s="216"/>
      <c r="J513" s="216"/>
      <c r="K513" s="216"/>
      <c r="L513" s="216"/>
      <c r="M513" s="216" t="s">
        <v>0</v>
      </c>
      <c r="N513" s="216"/>
      <c r="O513" s="216"/>
      <c r="P513" s="216"/>
      <c r="Q513" s="216"/>
      <c r="R513" s="216" t="s">
        <v>0</v>
      </c>
      <c r="S513" s="216"/>
      <c r="T513" s="216"/>
      <c r="U513" s="216"/>
      <c r="V513" s="216"/>
      <c r="W513" s="216" t="s">
        <v>0</v>
      </c>
      <c r="X513" s="216"/>
      <c r="Y513" s="216"/>
      <c r="Z513" s="216"/>
      <c r="AA513" s="216"/>
      <c r="AB513" s="216" t="s">
        <v>0</v>
      </c>
      <c r="AC513" s="216"/>
      <c r="AD513" s="216"/>
      <c r="AE513" s="216"/>
      <c r="AF513" s="216"/>
      <c r="AG513" s="217" t="s">
        <v>0</v>
      </c>
      <c r="AH513" s="217"/>
      <c r="AI513" s="217"/>
      <c r="AJ513" s="217"/>
      <c r="AK513" s="216"/>
      <c r="AL513" s="217"/>
      <c r="AM513" s="217" t="s">
        <v>1</v>
      </c>
      <c r="AN513" s="217"/>
      <c r="AO513" s="217"/>
      <c r="AP513" s="217"/>
      <c r="AQ513" s="217"/>
      <c r="AR513" s="217" t="s">
        <v>1</v>
      </c>
      <c r="AS513" s="217"/>
      <c r="AT513" s="217"/>
      <c r="AU513" s="217"/>
      <c r="AV513" s="218"/>
      <c r="AW513" s="218" t="s">
        <v>1</v>
      </c>
      <c r="AX513" s="218"/>
      <c r="AY513" s="218"/>
      <c r="AZ513" s="218"/>
      <c r="BA513" s="163"/>
      <c r="BB513" s="163" t="s">
        <v>1</v>
      </c>
      <c r="BC513" s="163"/>
      <c r="BD513" s="163"/>
      <c r="BE513" s="170"/>
      <c r="BF513" s="163"/>
      <c r="BG513" s="163" t="s">
        <v>1</v>
      </c>
      <c r="BH513" s="163"/>
      <c r="BI513" s="163"/>
      <c r="BJ513" s="171"/>
      <c r="BK513" s="163"/>
      <c r="BL513" s="163" t="s">
        <v>1</v>
      </c>
      <c r="BM513" s="163"/>
      <c r="BN513" s="163"/>
      <c r="BO513" s="172"/>
      <c r="BP513" s="163"/>
      <c r="BQ513" s="163" t="s">
        <v>1</v>
      </c>
      <c r="BR513" s="163"/>
      <c r="BS513" s="163"/>
      <c r="BT513" s="173"/>
      <c r="BU513" s="163"/>
      <c r="BV513" s="163" t="s">
        <v>1</v>
      </c>
      <c r="BW513" s="163"/>
      <c r="BX513" s="163"/>
      <c r="BZ513" s="163"/>
      <c r="CA513" s="163"/>
      <c r="CB513" s="163"/>
      <c r="CC513" s="163"/>
    </row>
    <row r="514" spans="1:82" s="91" customFormat="1" x14ac:dyDescent="0.2">
      <c r="A514" s="76">
        <f t="shared" si="27"/>
        <v>450</v>
      </c>
      <c r="B514" s="188" t="s">
        <v>52</v>
      </c>
      <c r="C514" s="189" t="s">
        <v>90</v>
      </c>
      <c r="D514" s="213" t="s">
        <v>26</v>
      </c>
      <c r="E514" s="219"/>
      <c r="F514" s="220"/>
      <c r="G514" s="216" t="s">
        <v>528</v>
      </c>
      <c r="H514" s="216" t="s">
        <v>0</v>
      </c>
      <c r="I514" s="216"/>
      <c r="J514" s="216"/>
      <c r="K514" s="216"/>
      <c r="L514" s="216"/>
      <c r="M514" s="216" t="s">
        <v>0</v>
      </c>
      <c r="N514" s="216"/>
      <c r="O514" s="216"/>
      <c r="P514" s="216"/>
      <c r="Q514" s="216"/>
      <c r="R514" s="216" t="s">
        <v>0</v>
      </c>
      <c r="S514" s="216"/>
      <c r="T514" s="216"/>
      <c r="U514" s="216"/>
      <c r="V514" s="216"/>
      <c r="W514" s="216" t="s">
        <v>0</v>
      </c>
      <c r="X514" s="216"/>
      <c r="Y514" s="216"/>
      <c r="Z514" s="216"/>
      <c r="AA514" s="216"/>
      <c r="AB514" s="216" t="s">
        <v>0</v>
      </c>
      <c r="AC514" s="216"/>
      <c r="AD514" s="216"/>
      <c r="AE514" s="216"/>
      <c r="AF514" s="216"/>
      <c r="AG514" s="217" t="s">
        <v>0</v>
      </c>
      <c r="AH514" s="217"/>
      <c r="AI514" s="217"/>
      <c r="AJ514" s="217"/>
      <c r="AK514" s="216"/>
      <c r="AL514" s="217"/>
      <c r="AM514" s="217" t="s">
        <v>1</v>
      </c>
      <c r="AN514" s="217"/>
      <c r="AO514" s="217"/>
      <c r="AP514" s="217"/>
      <c r="AQ514" s="217"/>
      <c r="AR514" s="217" t="s">
        <v>1</v>
      </c>
      <c r="AS514" s="217"/>
      <c r="AT514" s="217"/>
      <c r="AU514" s="217"/>
      <c r="AV514" s="218"/>
      <c r="AW514" s="218" t="s">
        <v>1</v>
      </c>
      <c r="AX514" s="218"/>
      <c r="AY514" s="218"/>
      <c r="AZ514" s="218"/>
      <c r="BA514" s="163"/>
      <c r="BB514" s="163"/>
      <c r="BC514" s="163"/>
      <c r="BD514" s="163" t="s">
        <v>3</v>
      </c>
      <c r="BE514" s="170"/>
      <c r="BF514" s="163"/>
      <c r="BG514" s="163"/>
      <c r="BH514" s="163"/>
      <c r="BI514" s="163" t="s">
        <v>3</v>
      </c>
      <c r="BJ514" s="171"/>
      <c r="BK514" s="163"/>
      <c r="BL514" s="163"/>
      <c r="BM514" s="163"/>
      <c r="BN514" s="163" t="s">
        <v>3</v>
      </c>
      <c r="BO514" s="172"/>
      <c r="BP514" s="163"/>
      <c r="BQ514" s="163"/>
      <c r="BR514" s="163"/>
      <c r="BS514" s="163" t="s">
        <v>3</v>
      </c>
      <c r="BT514" s="173"/>
      <c r="BU514" s="163"/>
      <c r="BV514" s="163"/>
      <c r="BW514" s="163"/>
      <c r="BX514" s="163" t="s">
        <v>3</v>
      </c>
      <c r="BZ514" s="163"/>
      <c r="CA514" s="163" t="s">
        <v>1</v>
      </c>
      <c r="CB514" s="163"/>
      <c r="CC514" s="163"/>
    </row>
    <row r="515" spans="1:82" s="91" customFormat="1" x14ac:dyDescent="0.2">
      <c r="A515" s="76">
        <f t="shared" si="27"/>
        <v>451</v>
      </c>
      <c r="B515" s="188" t="s">
        <v>52</v>
      </c>
      <c r="C515" s="189" t="s">
        <v>90</v>
      </c>
      <c r="D515" s="213" t="s">
        <v>28</v>
      </c>
      <c r="E515" s="219"/>
      <c r="F515" s="220"/>
      <c r="G515" s="216" t="s">
        <v>529</v>
      </c>
      <c r="H515" s="216" t="s">
        <v>0</v>
      </c>
      <c r="I515" s="216"/>
      <c r="J515" s="216"/>
      <c r="K515" s="216"/>
      <c r="L515" s="216"/>
      <c r="M515" s="216" t="s">
        <v>0</v>
      </c>
      <c r="N515" s="216"/>
      <c r="O515" s="216"/>
      <c r="P515" s="216"/>
      <c r="Q515" s="216"/>
      <c r="R515" s="216" t="s">
        <v>0</v>
      </c>
      <c r="S515" s="216"/>
      <c r="T515" s="216"/>
      <c r="U515" s="216"/>
      <c r="V515" s="216"/>
      <c r="W515" s="216" t="s">
        <v>0</v>
      </c>
      <c r="X515" s="216"/>
      <c r="Y515" s="216"/>
      <c r="Z515" s="216"/>
      <c r="AA515" s="216"/>
      <c r="AB515" s="216" t="s">
        <v>0</v>
      </c>
      <c r="AC515" s="216"/>
      <c r="AD515" s="216"/>
      <c r="AE515" s="216"/>
      <c r="AF515" s="216"/>
      <c r="AG515" s="217" t="s">
        <v>0</v>
      </c>
      <c r="AH515" s="217"/>
      <c r="AI515" s="217"/>
      <c r="AJ515" s="217"/>
      <c r="AK515" s="216"/>
      <c r="AL515" s="217"/>
      <c r="AM515" s="217" t="s">
        <v>1</v>
      </c>
      <c r="AN515" s="217"/>
      <c r="AO515" s="217"/>
      <c r="AP515" s="217"/>
      <c r="AQ515" s="217"/>
      <c r="AR515" s="217" t="s">
        <v>1</v>
      </c>
      <c r="AS515" s="217"/>
      <c r="AT515" s="217"/>
      <c r="AU515" s="217"/>
      <c r="AV515" s="218"/>
      <c r="AW515" s="218" t="s">
        <v>1</v>
      </c>
      <c r="AX515" s="218"/>
      <c r="AY515" s="218"/>
      <c r="AZ515" s="218"/>
      <c r="BA515" s="163"/>
      <c r="BB515" s="163" t="s">
        <v>1</v>
      </c>
      <c r="BC515" s="163"/>
      <c r="BD515" s="163"/>
      <c r="BE515" s="170"/>
      <c r="BF515" s="163"/>
      <c r="BG515" s="163" t="s">
        <v>1</v>
      </c>
      <c r="BH515" s="163"/>
      <c r="BI515" s="163"/>
      <c r="BJ515" s="171"/>
      <c r="BK515" s="163"/>
      <c r="BL515" s="163" t="s">
        <v>1</v>
      </c>
      <c r="BM515" s="163"/>
      <c r="BN515" s="163"/>
      <c r="BO515" s="172"/>
      <c r="BP515" s="163"/>
      <c r="BQ515" s="163" t="s">
        <v>1</v>
      </c>
      <c r="BR515" s="163"/>
      <c r="BS515" s="163"/>
      <c r="BT515" s="173"/>
      <c r="BU515" s="163"/>
      <c r="BV515" s="163" t="s">
        <v>1</v>
      </c>
      <c r="BW515" s="163"/>
      <c r="BX515" s="163"/>
      <c r="BZ515" s="163"/>
      <c r="CA515" s="163"/>
      <c r="CB515" s="163"/>
      <c r="CC515" s="163"/>
    </row>
    <row r="516" spans="1:82" s="91" customFormat="1" x14ac:dyDescent="0.2">
      <c r="A516" s="76">
        <f t="shared" si="27"/>
        <v>452</v>
      </c>
      <c r="B516" s="188" t="s">
        <v>52</v>
      </c>
      <c r="C516" s="189" t="s">
        <v>90</v>
      </c>
      <c r="D516" s="213" t="s">
        <v>30</v>
      </c>
      <c r="E516" s="219"/>
      <c r="F516" s="220"/>
      <c r="G516" s="216" t="s">
        <v>530</v>
      </c>
      <c r="H516" s="216" t="s">
        <v>0</v>
      </c>
      <c r="I516" s="216"/>
      <c r="J516" s="216"/>
      <c r="K516" s="216"/>
      <c r="L516" s="216"/>
      <c r="M516" s="216" t="s">
        <v>0</v>
      </c>
      <c r="N516" s="216"/>
      <c r="O516" s="216"/>
      <c r="P516" s="216"/>
      <c r="Q516" s="216"/>
      <c r="R516" s="216" t="s">
        <v>0</v>
      </c>
      <c r="S516" s="216"/>
      <c r="T516" s="216"/>
      <c r="U516" s="216"/>
      <c r="V516" s="216"/>
      <c r="W516" s="216" t="s">
        <v>0</v>
      </c>
      <c r="X516" s="216"/>
      <c r="Y516" s="216"/>
      <c r="Z516" s="216"/>
      <c r="AA516" s="216"/>
      <c r="AB516" s="216" t="s">
        <v>0</v>
      </c>
      <c r="AC516" s="216"/>
      <c r="AD516" s="216"/>
      <c r="AE516" s="216"/>
      <c r="AF516" s="216"/>
      <c r="AG516" s="217" t="s">
        <v>0</v>
      </c>
      <c r="AH516" s="217"/>
      <c r="AI516" s="217"/>
      <c r="AJ516" s="217"/>
      <c r="AK516" s="216"/>
      <c r="AL516" s="217"/>
      <c r="AM516" s="217" t="s">
        <v>1</v>
      </c>
      <c r="AN516" s="217"/>
      <c r="AO516" s="217"/>
      <c r="AP516" s="217"/>
      <c r="AQ516" s="217"/>
      <c r="AR516" s="217" t="s">
        <v>1</v>
      </c>
      <c r="AS516" s="217"/>
      <c r="AT516" s="217"/>
      <c r="AU516" s="217"/>
      <c r="AV516" s="218"/>
      <c r="AW516" s="218" t="s">
        <v>1</v>
      </c>
      <c r="AX516" s="218"/>
      <c r="AY516" s="218"/>
      <c r="AZ516" s="218"/>
      <c r="BA516" s="163"/>
      <c r="BB516" s="163" t="s">
        <v>1</v>
      </c>
      <c r="BC516" s="163"/>
      <c r="BD516" s="163"/>
      <c r="BE516" s="170"/>
      <c r="BF516" s="163"/>
      <c r="BG516" s="163" t="s">
        <v>1</v>
      </c>
      <c r="BH516" s="163"/>
      <c r="BI516" s="163"/>
      <c r="BJ516" s="171"/>
      <c r="BK516" s="163"/>
      <c r="BL516" s="163"/>
      <c r="BM516" s="163"/>
      <c r="BN516" s="163"/>
      <c r="BO516" s="172"/>
      <c r="BP516" s="163"/>
      <c r="BQ516" s="163"/>
      <c r="BR516" s="163"/>
      <c r="BS516" s="163"/>
      <c r="BT516" s="173"/>
      <c r="BU516" s="163"/>
      <c r="BV516" s="163"/>
      <c r="BW516" s="163"/>
      <c r="BX516" s="163"/>
      <c r="BZ516" s="163"/>
      <c r="CA516" s="163"/>
      <c r="CB516" s="163"/>
      <c r="CC516" s="163"/>
    </row>
    <row r="517" spans="1:82" s="59" customFormat="1" x14ac:dyDescent="0.25">
      <c r="B517" s="195"/>
      <c r="C517" s="205"/>
      <c r="D517" s="197"/>
      <c r="E517" s="198"/>
      <c r="F517" s="199"/>
      <c r="G517" s="200"/>
      <c r="H517" s="200"/>
      <c r="I517" s="200"/>
      <c r="J517" s="200"/>
      <c r="K517" s="200"/>
      <c r="L517" s="200"/>
      <c r="M517" s="200"/>
      <c r="N517" s="200"/>
      <c r="O517" s="200"/>
      <c r="P517" s="200"/>
      <c r="Q517" s="200"/>
      <c r="R517" s="200"/>
      <c r="S517" s="200"/>
      <c r="T517" s="200"/>
      <c r="U517" s="200"/>
      <c r="V517" s="200"/>
      <c r="W517" s="200"/>
      <c r="X517" s="200"/>
      <c r="Y517" s="200"/>
      <c r="Z517" s="200"/>
      <c r="AA517" s="200"/>
      <c r="AB517" s="200"/>
      <c r="AC517" s="200"/>
      <c r="AD517" s="200"/>
      <c r="AE517" s="200"/>
      <c r="AF517" s="200"/>
      <c r="AG517" s="197"/>
      <c r="AH517" s="197"/>
      <c r="AI517" s="197"/>
      <c r="AJ517" s="197"/>
      <c r="AK517" s="200"/>
      <c r="AL517" s="197"/>
      <c r="AM517" s="197"/>
      <c r="AN517" s="197"/>
      <c r="AO517" s="197"/>
      <c r="AP517" s="197"/>
      <c r="AQ517" s="197"/>
      <c r="AR517" s="197"/>
      <c r="AS517" s="197"/>
      <c r="AT517" s="197"/>
      <c r="AU517" s="197"/>
      <c r="AV517" s="73"/>
      <c r="AW517" s="73"/>
      <c r="AX517" s="73"/>
      <c r="AY517" s="73"/>
      <c r="AZ517" s="164"/>
      <c r="BA517" s="73"/>
      <c r="BB517" s="73"/>
      <c r="BC517" s="73"/>
      <c r="BD517" s="73"/>
      <c r="BE517" s="164"/>
      <c r="BF517" s="73"/>
      <c r="BG517" s="73"/>
      <c r="BH517" s="73"/>
      <c r="BI517" s="73"/>
      <c r="BJ517" s="165"/>
      <c r="BK517" s="75"/>
      <c r="BL517" s="75"/>
      <c r="BM517" s="75"/>
      <c r="BN517" s="75"/>
      <c r="BO517" s="166"/>
      <c r="BP517" s="75"/>
      <c r="BQ517" s="75"/>
      <c r="BR517" s="75"/>
      <c r="BS517" s="75"/>
      <c r="BT517" s="167"/>
      <c r="BU517" s="75"/>
      <c r="BV517" s="75"/>
      <c r="BW517" s="75"/>
      <c r="BX517" s="75"/>
      <c r="BZ517" s="75"/>
      <c r="CA517" s="75"/>
      <c r="CB517" s="75"/>
      <c r="CC517" s="75"/>
    </row>
    <row r="518" spans="1:82" s="59" customFormat="1" x14ac:dyDescent="0.25">
      <c r="B518" s="195" t="s">
        <v>54</v>
      </c>
      <c r="C518" s="196" t="s">
        <v>92</v>
      </c>
      <c r="D518" s="197"/>
      <c r="E518" s="206"/>
      <c r="F518" s="199" t="s">
        <v>532</v>
      </c>
      <c r="G518" s="207"/>
      <c r="H518" s="201">
        <f>COUNTIF(H519:H541,"WTP")</f>
        <v>3</v>
      </c>
      <c r="I518" s="201">
        <f>COUNTIF(I519:I541,"WDP")</f>
        <v>0</v>
      </c>
      <c r="J518" s="201">
        <f>COUNTIF(J519:J541,"TW")</f>
        <v>0</v>
      </c>
      <c r="K518" s="201">
        <f>COUNTIF(K519:K541,"TMP")</f>
        <v>0</v>
      </c>
      <c r="L518" s="197">
        <f>SUM(H518:K518)</f>
        <v>3</v>
      </c>
      <c r="M518" s="201">
        <f>COUNTIF(M519:M541,"WTP")</f>
        <v>8</v>
      </c>
      <c r="N518" s="201">
        <f>COUNTIF(N519:N541,"WDP")</f>
        <v>15</v>
      </c>
      <c r="O518" s="201">
        <f>COUNTIF(O519:O541,"TW")</f>
        <v>0</v>
      </c>
      <c r="P518" s="201">
        <f>COUNTIF(P519:P541,"TMP")</f>
        <v>0</v>
      </c>
      <c r="Q518" s="197">
        <f>SUM(M518:P518)</f>
        <v>23</v>
      </c>
      <c r="R518" s="201">
        <f>COUNTIF(R519:R541,"WTP")</f>
        <v>2</v>
      </c>
      <c r="S518" s="201">
        <f>COUNTIF(S519:S541,"WDP")</f>
        <v>21</v>
      </c>
      <c r="T518" s="201">
        <f>COUNTIF(T519:T541,"TW")</f>
        <v>0</v>
      </c>
      <c r="U518" s="201">
        <f>COUNTIF(U519:U541,"TMP")</f>
        <v>0</v>
      </c>
      <c r="V518" s="197">
        <f>SUM(R518:U518)</f>
        <v>23</v>
      </c>
      <c r="W518" s="201">
        <f>COUNTIF(W519:W541,"WTP")</f>
        <v>3</v>
      </c>
      <c r="X518" s="201">
        <f>COUNTIF(X519:X541,"WDP")</f>
        <v>20</v>
      </c>
      <c r="Y518" s="201">
        <f>COUNTIF(Y519:Y541,"TW")</f>
        <v>0</v>
      </c>
      <c r="Z518" s="201">
        <f>COUNTIF(Z519:Z541,"TMP")</f>
        <v>0</v>
      </c>
      <c r="AA518" s="197">
        <f>SUM(W518:Z518)</f>
        <v>23</v>
      </c>
      <c r="AB518" s="201">
        <f>COUNTIF(AB519:AB541,"WTP")</f>
        <v>2</v>
      </c>
      <c r="AC518" s="201">
        <f>COUNTIF(AC519:AC541,"WDP")</f>
        <v>19</v>
      </c>
      <c r="AD518" s="201">
        <f>COUNTIF(AD519:AD541,"TW")</f>
        <v>0</v>
      </c>
      <c r="AE518" s="201">
        <f>COUNTIF(AE519:AE541,"TMP")</f>
        <v>2</v>
      </c>
      <c r="AF518" s="197">
        <f>SUM(AB518:AE518)</f>
        <v>23</v>
      </c>
      <c r="AG518" s="201">
        <f>COUNTIF(AG519:AG541,"WTP")</f>
        <v>0</v>
      </c>
      <c r="AH518" s="201">
        <f>COUNTIF(AH519:AH541,"WDP")</f>
        <v>22</v>
      </c>
      <c r="AI518" s="201">
        <f>COUNTIF(AI519:AI541,"TW")</f>
        <v>0</v>
      </c>
      <c r="AJ518" s="201">
        <f>COUNTIF(AJ519:AJ541,"TMP")</f>
        <v>1</v>
      </c>
      <c r="AK518" s="202">
        <f>SUM(AG518:AJ518)</f>
        <v>23</v>
      </c>
      <c r="AL518" s="201">
        <f>COUNTIF(AL519:AL541,"WTP")</f>
        <v>0</v>
      </c>
      <c r="AM518" s="201">
        <f>COUNTIF(AM519:AM541,"WDP")</f>
        <v>20</v>
      </c>
      <c r="AN518" s="201">
        <f>COUNTIF(AN519:AN541,"TW")</f>
        <v>0</v>
      </c>
      <c r="AO518" s="201">
        <f>COUNTIF(AO519:AO541,"TMP")</f>
        <v>2</v>
      </c>
      <c r="AP518" s="202">
        <f>SUM(AL518:AO518)</f>
        <v>22</v>
      </c>
      <c r="AQ518" s="201">
        <f>COUNTIF(AQ519:AQ540,"WTP")</f>
        <v>0</v>
      </c>
      <c r="AR518" s="201">
        <f>COUNTIF(AR519:AR540,"WDP")</f>
        <v>18</v>
      </c>
      <c r="AS518" s="201">
        <f>COUNTIF(AS519:AS540,"TW")</f>
        <v>0</v>
      </c>
      <c r="AT518" s="201">
        <f>COUNTIF(AT519:AT540,"TMP")</f>
        <v>4</v>
      </c>
      <c r="AU518" s="202">
        <f>SUM(AQ518:AT518)</f>
        <v>22</v>
      </c>
      <c r="AV518" s="73">
        <f>COUNTIF(AV519:AV540,"WTP")</f>
        <v>0</v>
      </c>
      <c r="AW518" s="73">
        <f>COUNTIF(AW519:AW540,"WDP")</f>
        <v>15</v>
      </c>
      <c r="AX518" s="73">
        <f>COUNTIF(AX519:AX540,"TW")</f>
        <v>0</v>
      </c>
      <c r="AY518" s="73">
        <f>COUNTIF(AY519:AY540,"TMP")</f>
        <v>7</v>
      </c>
      <c r="AZ518" s="74">
        <f>SUM(AV518:AY518)</f>
        <v>22</v>
      </c>
      <c r="BA518" s="73">
        <f>COUNTIF(BA519:BA540,"WTP")</f>
        <v>0</v>
      </c>
      <c r="BB518" s="73">
        <f>COUNTIF(BB519:BB540,"WDP")</f>
        <v>8</v>
      </c>
      <c r="BC518" s="73">
        <f>COUNTIF(BC519:BC540,"TW")</f>
        <v>0</v>
      </c>
      <c r="BD518" s="73">
        <f>COUNTIF(BD519:BD540,"TMP")</f>
        <v>14</v>
      </c>
      <c r="BE518" s="74">
        <f>SUM(BA518:BD518)</f>
        <v>22</v>
      </c>
      <c r="BF518" s="73">
        <f>COUNTIF(BF519:BF539,"WTP")</f>
        <v>0</v>
      </c>
      <c r="BG518" s="73">
        <f>COUNTIF(BG519:BG539,"WDP")</f>
        <v>4</v>
      </c>
      <c r="BH518" s="73">
        <f>COUNTIF(BH519:BH539,"TW")</f>
        <v>0</v>
      </c>
      <c r="BI518" s="73">
        <f>COUNTIF(BI519:BI539,"TMP")</f>
        <v>17</v>
      </c>
      <c r="BJ518" s="152">
        <f>SUM(BF518:BI518)</f>
        <v>21</v>
      </c>
      <c r="BK518" s="75">
        <f>COUNTIF(BK519:BK539,"WTP")</f>
        <v>0</v>
      </c>
      <c r="BL518" s="75">
        <f>COUNTIF(BL519:BL539,"WDP")</f>
        <v>19</v>
      </c>
      <c r="BM518" s="75">
        <f>COUNTIF(BM519:BM539,"TW")</f>
        <v>0</v>
      </c>
      <c r="BN518" s="75">
        <f>COUNTIF(BN519:BN539,"TMP")</f>
        <v>1</v>
      </c>
      <c r="BO518" s="153">
        <f>SUM(BK518:BN518)</f>
        <v>20</v>
      </c>
      <c r="BP518" s="75">
        <f>COUNTIF(BP519:BP539,"WTP")</f>
        <v>0</v>
      </c>
      <c r="BQ518" s="75">
        <f>COUNTIF(BQ519:BQ539,"WDP")</f>
        <v>14</v>
      </c>
      <c r="BR518" s="75">
        <f>COUNTIF(BR519:BR539,"TW")</f>
        <v>0</v>
      </c>
      <c r="BS518" s="75">
        <f>COUNTIF(BS519:BS539,"TMP")</f>
        <v>3</v>
      </c>
      <c r="BT518" s="154">
        <f>SUM(BP518:BS518)</f>
        <v>17</v>
      </c>
      <c r="BU518" s="75">
        <f>COUNTIF(BU519:BU539,"WTP")</f>
        <v>0</v>
      </c>
      <c r="BV518" s="75">
        <f>COUNTIF(BV519:BV539,"WDP")</f>
        <v>11</v>
      </c>
      <c r="BW518" s="75">
        <f>COUNTIF(BW519:BW539,"TW")</f>
        <v>1</v>
      </c>
      <c r="BX518" s="75">
        <f>COUNTIF(BX519:BX539,"TMP")</f>
        <v>4</v>
      </c>
      <c r="BY518" s="155">
        <f>SUM(BU518:BX518)</f>
        <v>16</v>
      </c>
      <c r="BZ518" s="75">
        <f>COUNTIF(BZ519:BZ539,"WTP")</f>
        <v>0</v>
      </c>
      <c r="CA518" s="75">
        <f>COUNTIF(CA519:CA539,"WDP")</f>
        <v>13</v>
      </c>
      <c r="CB518" s="75">
        <f>COUNTIF(CB519:CB539,"TW")</f>
        <v>0</v>
      </c>
      <c r="CC518" s="75">
        <f>COUNTIF(CC519:CC539,"TMP")</f>
        <v>1</v>
      </c>
      <c r="CD518" s="155">
        <f>SUM(BZ518:CC518)</f>
        <v>14</v>
      </c>
    </row>
    <row r="519" spans="1:82" s="91" customFormat="1" x14ac:dyDescent="0.2">
      <c r="A519" s="76">
        <f>A516+1</f>
        <v>453</v>
      </c>
      <c r="B519" s="188" t="s">
        <v>54</v>
      </c>
      <c r="C519" s="189" t="s">
        <v>92</v>
      </c>
      <c r="D519" s="213" t="s">
        <v>8</v>
      </c>
      <c r="E519" s="214"/>
      <c r="F519" s="215"/>
      <c r="G519" s="216" t="s">
        <v>533</v>
      </c>
      <c r="H519" s="216" t="s">
        <v>0</v>
      </c>
      <c r="I519" s="216"/>
      <c r="J519" s="216"/>
      <c r="K519" s="216"/>
      <c r="L519" s="216"/>
      <c r="M519" s="216" t="s">
        <v>0</v>
      </c>
      <c r="N519" s="216"/>
      <c r="O519" s="216"/>
      <c r="P519" s="216"/>
      <c r="Q519" s="216"/>
      <c r="R519" s="216" t="s">
        <v>0</v>
      </c>
      <c r="S519" s="216"/>
      <c r="T519" s="216"/>
      <c r="U519" s="216"/>
      <c r="V519" s="216"/>
      <c r="W519" s="216" t="s">
        <v>0</v>
      </c>
      <c r="X519" s="216"/>
      <c r="Y519" s="216"/>
      <c r="Z519" s="216"/>
      <c r="AA519" s="216"/>
      <c r="AB519" s="216" t="s">
        <v>0</v>
      </c>
      <c r="AC519" s="216"/>
      <c r="AD519" s="216"/>
      <c r="AE519" s="216"/>
      <c r="AF519" s="216"/>
      <c r="AG519" s="217"/>
      <c r="AH519" s="217" t="s">
        <v>1</v>
      </c>
      <c r="AI519" s="217"/>
      <c r="AJ519" s="217"/>
      <c r="AK519" s="216"/>
      <c r="AL519" s="217"/>
      <c r="AM519" s="217" t="s">
        <v>1</v>
      </c>
      <c r="AN519" s="217"/>
      <c r="AO519" s="217"/>
      <c r="AP519" s="217"/>
      <c r="AQ519" s="217"/>
      <c r="AR519" s="217" t="s">
        <v>1</v>
      </c>
      <c r="AS519" s="217"/>
      <c r="AT519" s="217"/>
      <c r="AU519" s="217"/>
      <c r="AV519" s="218"/>
      <c r="AW519" s="218" t="s">
        <v>1</v>
      </c>
      <c r="AX519" s="218"/>
      <c r="AY519" s="218"/>
      <c r="AZ519" s="218"/>
      <c r="BA519" s="163"/>
      <c r="BB519" s="163" t="s">
        <v>1</v>
      </c>
      <c r="BC519" s="163"/>
      <c r="BD519" s="163"/>
      <c r="BE519" s="170"/>
      <c r="BF519" s="163"/>
      <c r="BG519" s="163" t="s">
        <v>1</v>
      </c>
      <c r="BH519" s="163"/>
      <c r="BI519" s="163"/>
      <c r="BJ519" s="171"/>
      <c r="BK519" s="163"/>
      <c r="BL519" s="163" t="s">
        <v>1</v>
      </c>
      <c r="BM519" s="163"/>
      <c r="BN519" s="163"/>
      <c r="BO519" s="172"/>
      <c r="BP519" s="163"/>
      <c r="BQ519" s="163" t="s">
        <v>1</v>
      </c>
      <c r="BR519" s="163"/>
      <c r="BS519" s="163"/>
      <c r="BT519" s="173"/>
      <c r="BU519" s="163"/>
      <c r="BV519" s="163" t="s">
        <v>1</v>
      </c>
      <c r="BW519" s="163"/>
      <c r="BX519" s="163"/>
      <c r="BZ519" s="163"/>
      <c r="CA519" s="163" t="s">
        <v>1</v>
      </c>
      <c r="CB519" s="163"/>
      <c r="CC519" s="163"/>
    </row>
    <row r="520" spans="1:82" s="91" customFormat="1" x14ac:dyDescent="0.2">
      <c r="A520" s="76">
        <f>A519+1</f>
        <v>454</v>
      </c>
      <c r="B520" s="188" t="s">
        <v>54</v>
      </c>
      <c r="C520" s="189" t="s">
        <v>92</v>
      </c>
      <c r="D520" s="213" t="s">
        <v>12</v>
      </c>
      <c r="E520" s="219"/>
      <c r="F520" s="220"/>
      <c r="G520" s="216" t="s">
        <v>534</v>
      </c>
      <c r="H520" s="216"/>
      <c r="I520" s="216"/>
      <c r="J520" s="216"/>
      <c r="K520" s="216"/>
      <c r="L520" s="216"/>
      <c r="M520" s="216"/>
      <c r="N520" s="216" t="s">
        <v>1</v>
      </c>
      <c r="O520" s="216"/>
      <c r="P520" s="216"/>
      <c r="Q520" s="216"/>
      <c r="R520" s="216"/>
      <c r="S520" s="216" t="s">
        <v>1</v>
      </c>
      <c r="T520" s="216"/>
      <c r="U520" s="216"/>
      <c r="V520" s="216"/>
      <c r="W520" s="216"/>
      <c r="X520" s="216" t="s">
        <v>1</v>
      </c>
      <c r="Y520" s="216"/>
      <c r="Z520" s="216"/>
      <c r="AA520" s="216"/>
      <c r="AB520" s="216"/>
      <c r="AC520" s="216" t="s">
        <v>1</v>
      </c>
      <c r="AD520" s="216"/>
      <c r="AE520" s="216"/>
      <c r="AF520" s="216"/>
      <c r="AG520" s="217"/>
      <c r="AH520" s="217" t="s">
        <v>1</v>
      </c>
      <c r="AI520" s="217"/>
      <c r="AJ520" s="217"/>
      <c r="AK520" s="216"/>
      <c r="AL520" s="217"/>
      <c r="AM520" s="217" t="s">
        <v>1</v>
      </c>
      <c r="AN520" s="217"/>
      <c r="AO520" s="217"/>
      <c r="AP520" s="217"/>
      <c r="AQ520" s="217"/>
      <c r="AR520" s="217"/>
      <c r="AS520" s="217"/>
      <c r="AT520" s="217" t="s">
        <v>3</v>
      </c>
      <c r="AU520" s="217"/>
      <c r="AV520" s="218"/>
      <c r="AW520" s="218"/>
      <c r="AX520" s="218"/>
      <c r="AY520" s="218" t="s">
        <v>3</v>
      </c>
      <c r="AZ520" s="218"/>
      <c r="BA520" s="163"/>
      <c r="BB520" s="163"/>
      <c r="BC520" s="163"/>
      <c r="BD520" s="163" t="s">
        <v>3</v>
      </c>
      <c r="BE520" s="170"/>
      <c r="BF520" s="163"/>
      <c r="BG520" s="163"/>
      <c r="BH520" s="163"/>
      <c r="BI520" s="163" t="s">
        <v>3</v>
      </c>
      <c r="BJ520" s="171"/>
      <c r="BK520" s="163"/>
      <c r="BL520" s="163" t="s">
        <v>1</v>
      </c>
      <c r="BM520" s="163"/>
      <c r="BN520" s="163"/>
      <c r="BO520" s="172"/>
      <c r="BP520" s="163"/>
      <c r="BQ520" s="163" t="s">
        <v>1</v>
      </c>
      <c r="BR520" s="163"/>
      <c r="BS520" s="163"/>
      <c r="BT520" s="173"/>
      <c r="BU520" s="163"/>
      <c r="BV520" s="163" t="s">
        <v>1</v>
      </c>
      <c r="BW520" s="163"/>
      <c r="BX520" s="163"/>
      <c r="BZ520" s="163"/>
      <c r="CA520" s="163" t="s">
        <v>1</v>
      </c>
      <c r="CB520" s="163"/>
      <c r="CC520" s="163"/>
    </row>
    <row r="521" spans="1:82" s="91" customFormat="1" x14ac:dyDescent="0.2">
      <c r="A521" s="76">
        <f t="shared" ref="A521:A541" si="28">A520+1</f>
        <v>455</v>
      </c>
      <c r="B521" s="188" t="s">
        <v>54</v>
      </c>
      <c r="C521" s="189" t="s">
        <v>92</v>
      </c>
      <c r="D521" s="213" t="s">
        <v>14</v>
      </c>
      <c r="E521" s="219"/>
      <c r="F521" s="220"/>
      <c r="G521" s="216" t="s">
        <v>535</v>
      </c>
      <c r="H521" s="216" t="s">
        <v>0</v>
      </c>
      <c r="I521" s="216"/>
      <c r="J521" s="216"/>
      <c r="K521" s="216"/>
      <c r="L521" s="216"/>
      <c r="M521" s="216" t="s">
        <v>0</v>
      </c>
      <c r="N521" s="216"/>
      <c r="O521" s="216"/>
      <c r="P521" s="216"/>
      <c r="Q521" s="216"/>
      <c r="R521" s="216"/>
      <c r="S521" s="216" t="s">
        <v>1</v>
      </c>
      <c r="T521" s="216"/>
      <c r="U521" s="216"/>
      <c r="V521" s="216"/>
      <c r="W521" s="216"/>
      <c r="X521" s="216" t="s">
        <v>1</v>
      </c>
      <c r="Y521" s="216"/>
      <c r="Z521" s="216"/>
      <c r="AA521" s="216"/>
      <c r="AB521" s="216"/>
      <c r="AC521" s="216" t="s">
        <v>1</v>
      </c>
      <c r="AD521" s="216"/>
      <c r="AE521" s="216"/>
      <c r="AF521" s="216"/>
      <c r="AG521" s="217"/>
      <c r="AH521" s="217" t="s">
        <v>1</v>
      </c>
      <c r="AI521" s="217"/>
      <c r="AJ521" s="217"/>
      <c r="AK521" s="216"/>
      <c r="AL521" s="217"/>
      <c r="AM521" s="217" t="s">
        <v>1</v>
      </c>
      <c r="AN521" s="217"/>
      <c r="AO521" s="217"/>
      <c r="AP521" s="217"/>
      <c r="AQ521" s="217"/>
      <c r="AR521" s="217" t="s">
        <v>1</v>
      </c>
      <c r="AS521" s="217"/>
      <c r="AT521" s="217"/>
      <c r="AU521" s="217"/>
      <c r="AV521" s="218"/>
      <c r="AW521" s="218" t="s">
        <v>1</v>
      </c>
      <c r="AX521" s="218"/>
      <c r="AY521" s="218"/>
      <c r="AZ521" s="218"/>
      <c r="BA521" s="163"/>
      <c r="BB521" s="163" t="s">
        <v>1</v>
      </c>
      <c r="BC521" s="163"/>
      <c r="BD521" s="163"/>
      <c r="BE521" s="170"/>
      <c r="BF521" s="163"/>
      <c r="BG521" s="163" t="s">
        <v>1</v>
      </c>
      <c r="BH521" s="163"/>
      <c r="BI521" s="163"/>
      <c r="BJ521" s="171"/>
      <c r="BK521" s="163"/>
      <c r="BL521" s="163" t="s">
        <v>1</v>
      </c>
      <c r="BM521" s="163"/>
      <c r="BN521" s="163"/>
      <c r="BO521" s="172"/>
      <c r="BP521" s="163"/>
      <c r="BQ521" s="163" t="s">
        <v>1</v>
      </c>
      <c r="BR521" s="163"/>
      <c r="BS521" s="163"/>
      <c r="BT521" s="173"/>
      <c r="BU521" s="163"/>
      <c r="BV521" s="163" t="s">
        <v>1</v>
      </c>
      <c r="BW521" s="163"/>
      <c r="BX521" s="163"/>
      <c r="BZ521" s="163"/>
      <c r="CA521" s="163" t="s">
        <v>1</v>
      </c>
      <c r="CB521" s="163"/>
      <c r="CC521" s="163"/>
    </row>
    <row r="522" spans="1:82" s="91" customFormat="1" x14ac:dyDescent="0.2">
      <c r="A522" s="76">
        <f t="shared" si="28"/>
        <v>456</v>
      </c>
      <c r="B522" s="188" t="s">
        <v>54</v>
      </c>
      <c r="C522" s="189" t="s">
        <v>92</v>
      </c>
      <c r="D522" s="213" t="s">
        <v>16</v>
      </c>
      <c r="E522" s="219"/>
      <c r="F522" s="220"/>
      <c r="G522" s="216" t="s">
        <v>536</v>
      </c>
      <c r="H522" s="216"/>
      <c r="I522" s="216"/>
      <c r="J522" s="216"/>
      <c r="K522" s="216"/>
      <c r="L522" s="216"/>
      <c r="M522" s="216"/>
      <c r="N522" s="216" t="s">
        <v>1</v>
      </c>
      <c r="O522" s="216"/>
      <c r="P522" s="216"/>
      <c r="Q522" s="216"/>
      <c r="R522" s="216"/>
      <c r="S522" s="216" t="s">
        <v>1</v>
      </c>
      <c r="T522" s="216"/>
      <c r="U522" s="216"/>
      <c r="V522" s="216"/>
      <c r="W522" s="216"/>
      <c r="X522" s="216" t="s">
        <v>1</v>
      </c>
      <c r="Y522" s="216"/>
      <c r="Z522" s="216"/>
      <c r="AA522" s="216"/>
      <c r="AB522" s="216"/>
      <c r="AC522" s="216" t="s">
        <v>1</v>
      </c>
      <c r="AD522" s="216"/>
      <c r="AE522" s="216"/>
      <c r="AF522" s="216"/>
      <c r="AG522" s="217"/>
      <c r="AH522" s="217" t="s">
        <v>1</v>
      </c>
      <c r="AI522" s="217"/>
      <c r="AJ522" s="217"/>
      <c r="AK522" s="216"/>
      <c r="AL522" s="217"/>
      <c r="AM522" s="217" t="s">
        <v>1</v>
      </c>
      <c r="AN522" s="217"/>
      <c r="AO522" s="217"/>
      <c r="AP522" s="217"/>
      <c r="AQ522" s="217"/>
      <c r="AR522" s="217" t="s">
        <v>1</v>
      </c>
      <c r="AS522" s="217"/>
      <c r="AT522" s="217"/>
      <c r="AU522" s="217"/>
      <c r="AV522" s="218"/>
      <c r="AW522" s="218" t="s">
        <v>1</v>
      </c>
      <c r="AX522" s="218"/>
      <c r="AY522" s="218"/>
      <c r="AZ522" s="218"/>
      <c r="BA522" s="163"/>
      <c r="BB522" s="163"/>
      <c r="BC522" s="163"/>
      <c r="BD522" s="163" t="s">
        <v>3</v>
      </c>
      <c r="BE522" s="170"/>
      <c r="BF522" s="163"/>
      <c r="BG522" s="163"/>
      <c r="BH522" s="163"/>
      <c r="BI522" s="163" t="s">
        <v>3</v>
      </c>
      <c r="BJ522" s="171"/>
      <c r="BK522" s="163"/>
      <c r="BL522" s="163" t="s">
        <v>1</v>
      </c>
      <c r="BM522" s="163"/>
      <c r="BN522" s="163"/>
      <c r="BO522" s="172"/>
      <c r="BP522" s="163"/>
      <c r="BQ522" s="163" t="s">
        <v>1</v>
      </c>
      <c r="BR522" s="163"/>
      <c r="BS522" s="163"/>
      <c r="BT522" s="173"/>
      <c r="BU522" s="163"/>
      <c r="BV522" s="163" t="s">
        <v>1</v>
      </c>
      <c r="BW522" s="163"/>
      <c r="BX522" s="163"/>
      <c r="BZ522" s="163"/>
      <c r="CA522" s="163" t="s">
        <v>1</v>
      </c>
      <c r="CB522" s="163"/>
      <c r="CC522" s="163"/>
    </row>
    <row r="523" spans="1:82" s="91" customFormat="1" x14ac:dyDescent="0.2">
      <c r="A523" s="76">
        <f t="shared" si="28"/>
        <v>457</v>
      </c>
      <c r="B523" s="188" t="s">
        <v>54</v>
      </c>
      <c r="C523" s="189" t="s">
        <v>92</v>
      </c>
      <c r="D523" s="213" t="s">
        <v>18</v>
      </c>
      <c r="E523" s="219"/>
      <c r="F523" s="220"/>
      <c r="G523" s="216" t="s">
        <v>537</v>
      </c>
      <c r="H523" s="216"/>
      <c r="I523" s="216"/>
      <c r="J523" s="216"/>
      <c r="K523" s="216"/>
      <c r="L523" s="216"/>
      <c r="M523" s="216"/>
      <c r="N523" s="216" t="s">
        <v>1</v>
      </c>
      <c r="O523" s="216"/>
      <c r="P523" s="216"/>
      <c r="Q523" s="216"/>
      <c r="R523" s="216"/>
      <c r="S523" s="216" t="s">
        <v>1</v>
      </c>
      <c r="T523" s="216"/>
      <c r="U523" s="216"/>
      <c r="V523" s="216"/>
      <c r="W523" s="216"/>
      <c r="X523" s="216" t="s">
        <v>1</v>
      </c>
      <c r="Y523" s="216"/>
      <c r="Z523" s="216"/>
      <c r="AA523" s="216"/>
      <c r="AB523" s="216"/>
      <c r="AC523" s="216" t="s">
        <v>1</v>
      </c>
      <c r="AD523" s="216"/>
      <c r="AE523" s="216"/>
      <c r="AF523" s="216"/>
      <c r="AG523" s="217"/>
      <c r="AH523" s="217" t="s">
        <v>1</v>
      </c>
      <c r="AI523" s="217"/>
      <c r="AJ523" s="217"/>
      <c r="AK523" s="216"/>
      <c r="AL523" s="217"/>
      <c r="AM523" s="217" t="s">
        <v>1</v>
      </c>
      <c r="AN523" s="217"/>
      <c r="AO523" s="217"/>
      <c r="AP523" s="217"/>
      <c r="AQ523" s="217"/>
      <c r="AR523" s="217" t="s">
        <v>1</v>
      </c>
      <c r="AS523" s="217"/>
      <c r="AT523" s="217"/>
      <c r="AU523" s="217"/>
      <c r="AV523" s="218"/>
      <c r="AW523" s="218" t="s">
        <v>1</v>
      </c>
      <c r="AX523" s="218"/>
      <c r="AY523" s="218"/>
      <c r="AZ523" s="218"/>
      <c r="BA523" s="163"/>
      <c r="BB523" s="163" t="s">
        <v>1</v>
      </c>
      <c r="BC523" s="163"/>
      <c r="BD523" s="163"/>
      <c r="BE523" s="170"/>
      <c r="BF523" s="163"/>
      <c r="BG523" s="163" t="s">
        <v>1</v>
      </c>
      <c r="BH523" s="163"/>
      <c r="BI523" s="163"/>
      <c r="BJ523" s="171"/>
      <c r="BK523" s="163"/>
      <c r="BL523" s="163" t="s">
        <v>1</v>
      </c>
      <c r="BM523" s="163"/>
      <c r="BN523" s="163"/>
      <c r="BO523" s="172"/>
      <c r="BP523" s="163"/>
      <c r="BQ523" s="163" t="s">
        <v>1</v>
      </c>
      <c r="BR523" s="163"/>
      <c r="BS523" s="163"/>
      <c r="BT523" s="173"/>
      <c r="BU523" s="163"/>
      <c r="BV523" s="163" t="s">
        <v>1</v>
      </c>
      <c r="BW523" s="163"/>
      <c r="BX523" s="163"/>
      <c r="BZ523" s="163"/>
      <c r="CA523" s="163"/>
      <c r="CB523" s="163"/>
      <c r="CC523" s="163" t="s">
        <v>3</v>
      </c>
    </row>
    <row r="524" spans="1:82" s="91" customFormat="1" x14ac:dyDescent="0.2">
      <c r="A524" s="76">
        <f t="shared" si="28"/>
        <v>458</v>
      </c>
      <c r="B524" s="188" t="s">
        <v>54</v>
      </c>
      <c r="C524" s="189" t="s">
        <v>92</v>
      </c>
      <c r="D524" s="213" t="s">
        <v>20</v>
      </c>
      <c r="E524" s="219"/>
      <c r="F524" s="220"/>
      <c r="G524" s="216" t="s">
        <v>538</v>
      </c>
      <c r="H524" s="216"/>
      <c r="I524" s="216"/>
      <c r="J524" s="216"/>
      <c r="K524" s="216"/>
      <c r="L524" s="216"/>
      <c r="M524" s="216"/>
      <c r="N524" s="216" t="s">
        <v>1</v>
      </c>
      <c r="O524" s="216"/>
      <c r="P524" s="216"/>
      <c r="Q524" s="216"/>
      <c r="R524" s="216"/>
      <c r="S524" s="216" t="s">
        <v>1</v>
      </c>
      <c r="T524" s="216"/>
      <c r="U524" s="216"/>
      <c r="V524" s="216"/>
      <c r="W524" s="216"/>
      <c r="X524" s="216" t="s">
        <v>1</v>
      </c>
      <c r="Y524" s="216"/>
      <c r="Z524" s="216"/>
      <c r="AA524" s="216"/>
      <c r="AB524" s="216"/>
      <c r="AC524" s="216"/>
      <c r="AD524" s="216"/>
      <c r="AE524" s="216" t="s">
        <v>3</v>
      </c>
      <c r="AF524" s="216"/>
      <c r="AG524" s="217"/>
      <c r="AH524" s="217" t="s">
        <v>1</v>
      </c>
      <c r="AI524" s="217"/>
      <c r="AJ524" s="217"/>
      <c r="AK524" s="216"/>
      <c r="AL524" s="217"/>
      <c r="AM524" s="217"/>
      <c r="AN524" s="217"/>
      <c r="AO524" s="217" t="s">
        <v>3</v>
      </c>
      <c r="AP524" s="217"/>
      <c r="AQ524" s="217"/>
      <c r="AR524" s="217"/>
      <c r="AS524" s="217"/>
      <c r="AT524" s="217" t="s">
        <v>3</v>
      </c>
      <c r="AU524" s="217"/>
      <c r="AV524" s="218"/>
      <c r="AW524" s="218"/>
      <c r="AX524" s="218"/>
      <c r="AY524" s="218" t="s">
        <v>3</v>
      </c>
      <c r="AZ524" s="218"/>
      <c r="BA524" s="163"/>
      <c r="BB524" s="163"/>
      <c r="BC524" s="163"/>
      <c r="BD524" s="163" t="s">
        <v>3</v>
      </c>
      <c r="BE524" s="170"/>
      <c r="BF524" s="163"/>
      <c r="BG524" s="163"/>
      <c r="BH524" s="163"/>
      <c r="BI524" s="163" t="s">
        <v>3</v>
      </c>
      <c r="BJ524" s="171"/>
      <c r="BK524" s="163"/>
      <c r="BL524" s="163"/>
      <c r="BM524" s="163"/>
      <c r="BN524" s="163" t="s">
        <v>3</v>
      </c>
      <c r="BO524" s="172"/>
      <c r="BP524" s="163"/>
      <c r="BQ524" s="163" t="s">
        <v>1</v>
      </c>
      <c r="BR524" s="163"/>
      <c r="BS524" s="163"/>
      <c r="BT524" s="173"/>
      <c r="BU524" s="163"/>
      <c r="BV524" s="163" t="s">
        <v>1</v>
      </c>
      <c r="BW524" s="163"/>
      <c r="BX524" s="163"/>
      <c r="BZ524" s="163"/>
      <c r="CA524" s="163" t="s">
        <v>1</v>
      </c>
      <c r="CB524" s="163"/>
      <c r="CC524" s="163"/>
    </row>
    <row r="525" spans="1:82" s="91" customFormat="1" x14ac:dyDescent="0.2">
      <c r="A525" s="76">
        <f t="shared" si="28"/>
        <v>459</v>
      </c>
      <c r="B525" s="188" t="s">
        <v>54</v>
      </c>
      <c r="C525" s="189" t="s">
        <v>92</v>
      </c>
      <c r="D525" s="213" t="s">
        <v>22</v>
      </c>
      <c r="E525" s="219"/>
      <c r="F525" s="220"/>
      <c r="G525" s="216" t="s">
        <v>539</v>
      </c>
      <c r="H525" s="216"/>
      <c r="I525" s="216"/>
      <c r="J525" s="216"/>
      <c r="K525" s="216"/>
      <c r="L525" s="216"/>
      <c r="M525" s="216"/>
      <c r="N525" s="216" t="s">
        <v>1</v>
      </c>
      <c r="O525" s="216"/>
      <c r="P525" s="216"/>
      <c r="Q525" s="216"/>
      <c r="R525" s="216"/>
      <c r="S525" s="216" t="s">
        <v>1</v>
      </c>
      <c r="T525" s="216"/>
      <c r="U525" s="216"/>
      <c r="V525" s="216"/>
      <c r="W525" s="216"/>
      <c r="X525" s="216" t="s">
        <v>1</v>
      </c>
      <c r="Y525" s="216"/>
      <c r="Z525" s="216"/>
      <c r="AA525" s="216"/>
      <c r="AB525" s="216"/>
      <c r="AC525" s="216" t="s">
        <v>1</v>
      </c>
      <c r="AD525" s="216"/>
      <c r="AE525" s="216"/>
      <c r="AF525" s="216"/>
      <c r="AG525" s="217"/>
      <c r="AH525" s="217" t="s">
        <v>1</v>
      </c>
      <c r="AI525" s="217"/>
      <c r="AJ525" s="217"/>
      <c r="AK525" s="216"/>
      <c r="AL525" s="217"/>
      <c r="AM525" s="217" t="s">
        <v>1</v>
      </c>
      <c r="AN525" s="217"/>
      <c r="AO525" s="217"/>
      <c r="AP525" s="217"/>
      <c r="AQ525" s="217"/>
      <c r="AR525" s="217" t="s">
        <v>1</v>
      </c>
      <c r="AS525" s="217"/>
      <c r="AT525" s="217"/>
      <c r="AU525" s="217"/>
      <c r="AV525" s="218"/>
      <c r="AW525" s="218"/>
      <c r="AX525" s="218"/>
      <c r="AY525" s="218" t="s">
        <v>3</v>
      </c>
      <c r="AZ525" s="218"/>
      <c r="BA525" s="163"/>
      <c r="BB525" s="163"/>
      <c r="BC525" s="163"/>
      <c r="BD525" s="163" t="s">
        <v>3</v>
      </c>
      <c r="BE525" s="170"/>
      <c r="BF525" s="163"/>
      <c r="BG525" s="163"/>
      <c r="BH525" s="163"/>
      <c r="BI525" s="163" t="s">
        <v>3</v>
      </c>
      <c r="BJ525" s="171"/>
      <c r="BK525" s="163"/>
      <c r="BL525" s="163" t="s">
        <v>1</v>
      </c>
      <c r="BM525" s="163"/>
      <c r="BN525" s="163"/>
      <c r="BO525" s="172"/>
      <c r="BP525" s="163"/>
      <c r="BQ525" s="163" t="s">
        <v>1</v>
      </c>
      <c r="BR525" s="163"/>
      <c r="BS525" s="163"/>
      <c r="BT525" s="173"/>
      <c r="BU525" s="163"/>
      <c r="BV525" s="163"/>
      <c r="BW525" s="163" t="s">
        <v>2</v>
      </c>
      <c r="BX525" s="163"/>
      <c r="BZ525" s="163"/>
      <c r="CA525" s="163"/>
      <c r="CB525" s="163"/>
      <c r="CC525" s="163"/>
    </row>
    <row r="526" spans="1:82" s="91" customFormat="1" x14ac:dyDescent="0.2">
      <c r="A526" s="76">
        <f t="shared" si="28"/>
        <v>460</v>
      </c>
      <c r="B526" s="188" t="s">
        <v>54</v>
      </c>
      <c r="C526" s="189" t="s">
        <v>92</v>
      </c>
      <c r="D526" s="213" t="s">
        <v>24</v>
      </c>
      <c r="E526" s="219"/>
      <c r="F526" s="220"/>
      <c r="G526" s="216" t="s">
        <v>540</v>
      </c>
      <c r="H526" s="216" t="s">
        <v>0</v>
      </c>
      <c r="I526" s="216"/>
      <c r="J526" s="216"/>
      <c r="K526" s="216"/>
      <c r="L526" s="216"/>
      <c r="M526" s="216" t="s">
        <v>0</v>
      </c>
      <c r="N526" s="216"/>
      <c r="O526" s="216"/>
      <c r="P526" s="216"/>
      <c r="Q526" s="216"/>
      <c r="R526" s="216"/>
      <c r="S526" s="216" t="s">
        <v>1</v>
      </c>
      <c r="T526" s="216"/>
      <c r="U526" s="216"/>
      <c r="V526" s="216"/>
      <c r="W526" s="216"/>
      <c r="X526" s="216" t="s">
        <v>1</v>
      </c>
      <c r="Y526" s="216"/>
      <c r="Z526" s="216"/>
      <c r="AA526" s="216"/>
      <c r="AB526" s="216"/>
      <c r="AC526" s="216" t="s">
        <v>1</v>
      </c>
      <c r="AD526" s="216"/>
      <c r="AE526" s="216"/>
      <c r="AF526" s="216"/>
      <c r="AG526" s="217"/>
      <c r="AH526" s="217" t="s">
        <v>1</v>
      </c>
      <c r="AI526" s="217"/>
      <c r="AJ526" s="217"/>
      <c r="AK526" s="216"/>
      <c r="AL526" s="217"/>
      <c r="AM526" s="217" t="s">
        <v>1</v>
      </c>
      <c r="AN526" s="217"/>
      <c r="AO526" s="217"/>
      <c r="AP526" s="217"/>
      <c r="AQ526" s="217"/>
      <c r="AR526" s="217" t="s">
        <v>1</v>
      </c>
      <c r="AS526" s="217"/>
      <c r="AT526" s="217"/>
      <c r="AU526" s="217"/>
      <c r="AV526" s="218"/>
      <c r="AW526" s="218" t="s">
        <v>1</v>
      </c>
      <c r="AX526" s="218"/>
      <c r="AY526" s="218"/>
      <c r="AZ526" s="218"/>
      <c r="BA526" s="163"/>
      <c r="BB526" s="163" t="s">
        <v>1</v>
      </c>
      <c r="BC526" s="163"/>
      <c r="BD526" s="163"/>
      <c r="BE526" s="170"/>
      <c r="BF526" s="163"/>
      <c r="BG526" s="163"/>
      <c r="BH526" s="163"/>
      <c r="BI526" s="163" t="s">
        <v>3</v>
      </c>
      <c r="BJ526" s="171"/>
      <c r="BK526" s="163"/>
      <c r="BL526" s="163" t="s">
        <v>1</v>
      </c>
      <c r="BM526" s="163"/>
      <c r="BN526" s="163"/>
      <c r="BO526" s="172"/>
      <c r="BP526" s="163"/>
      <c r="BQ526" s="163" t="s">
        <v>1</v>
      </c>
      <c r="BR526" s="163"/>
      <c r="BS526" s="163"/>
      <c r="BT526" s="173"/>
      <c r="BU526" s="163"/>
      <c r="BV526" s="163"/>
      <c r="BW526" s="163"/>
      <c r="BX526" s="163"/>
      <c r="BZ526" s="163"/>
      <c r="CA526" s="163" t="s">
        <v>1</v>
      </c>
      <c r="CB526" s="163"/>
      <c r="CC526" s="163"/>
    </row>
    <row r="527" spans="1:82" s="91" customFormat="1" x14ac:dyDescent="0.2">
      <c r="A527" s="76">
        <f t="shared" si="28"/>
        <v>461</v>
      </c>
      <c r="B527" s="188" t="s">
        <v>54</v>
      </c>
      <c r="C527" s="189" t="s">
        <v>92</v>
      </c>
      <c r="D527" s="213" t="s">
        <v>26</v>
      </c>
      <c r="E527" s="219"/>
      <c r="F527" s="220"/>
      <c r="G527" s="216" t="s">
        <v>541</v>
      </c>
      <c r="H527" s="216"/>
      <c r="I527" s="216"/>
      <c r="J527" s="216"/>
      <c r="K527" s="216"/>
      <c r="L527" s="216"/>
      <c r="M527" s="216" t="s">
        <v>0</v>
      </c>
      <c r="N527" s="216"/>
      <c r="O527" s="216"/>
      <c r="P527" s="216"/>
      <c r="Q527" s="216"/>
      <c r="R527" s="216"/>
      <c r="S527" s="216" t="s">
        <v>1</v>
      </c>
      <c r="T527" s="216"/>
      <c r="U527" s="216"/>
      <c r="V527" s="216"/>
      <c r="W527" s="216"/>
      <c r="X527" s="216" t="s">
        <v>1</v>
      </c>
      <c r="Y527" s="216"/>
      <c r="Z527" s="216"/>
      <c r="AA527" s="216"/>
      <c r="AB527" s="216"/>
      <c r="AC527" s="216" t="s">
        <v>1</v>
      </c>
      <c r="AD527" s="216"/>
      <c r="AE527" s="216"/>
      <c r="AF527" s="216"/>
      <c r="AG527" s="217"/>
      <c r="AH527" s="217" t="s">
        <v>1</v>
      </c>
      <c r="AI527" s="217"/>
      <c r="AJ527" s="217"/>
      <c r="AK527" s="216"/>
      <c r="AL527" s="217"/>
      <c r="AM527" s="217" t="s">
        <v>1</v>
      </c>
      <c r="AN527" s="217"/>
      <c r="AO527" s="217"/>
      <c r="AP527" s="217"/>
      <c r="AQ527" s="217"/>
      <c r="AR527" s="217" t="s">
        <v>1</v>
      </c>
      <c r="AS527" s="217"/>
      <c r="AT527" s="217"/>
      <c r="AU527" s="217"/>
      <c r="AV527" s="218"/>
      <c r="AW527" s="218"/>
      <c r="AX527" s="218"/>
      <c r="AY527" s="218" t="s">
        <v>3</v>
      </c>
      <c r="AZ527" s="218"/>
      <c r="BA527" s="163"/>
      <c r="BB527" s="163"/>
      <c r="BC527" s="163"/>
      <c r="BD527" s="163" t="s">
        <v>3</v>
      </c>
      <c r="BE527" s="170"/>
      <c r="BF527" s="163"/>
      <c r="BG527" s="163"/>
      <c r="BH527" s="163"/>
      <c r="BI527" s="163" t="s">
        <v>3</v>
      </c>
      <c r="BJ527" s="171"/>
      <c r="BK527" s="163"/>
      <c r="BL527" s="163" t="s">
        <v>1</v>
      </c>
      <c r="BM527" s="163"/>
      <c r="BN527" s="163"/>
      <c r="BO527" s="172"/>
      <c r="BP527" s="163"/>
      <c r="BQ527" s="163" t="s">
        <v>1</v>
      </c>
      <c r="BR527" s="163"/>
      <c r="BS527" s="163"/>
      <c r="BT527" s="173"/>
      <c r="BU527" s="163"/>
      <c r="BV527" s="163"/>
      <c r="BW527" s="163"/>
      <c r="BX527" s="163" t="s">
        <v>3</v>
      </c>
      <c r="BZ527" s="163"/>
      <c r="CA527" s="163"/>
      <c r="CB527" s="163"/>
      <c r="CC527" s="163"/>
    </row>
    <row r="528" spans="1:82" s="91" customFormat="1" x14ac:dyDescent="0.2">
      <c r="A528" s="76">
        <f t="shared" si="28"/>
        <v>462</v>
      </c>
      <c r="B528" s="188" t="s">
        <v>54</v>
      </c>
      <c r="C528" s="189" t="s">
        <v>92</v>
      </c>
      <c r="D528" s="213" t="s">
        <v>28</v>
      </c>
      <c r="E528" s="219"/>
      <c r="F528" s="220"/>
      <c r="G528" s="216" t="s">
        <v>542</v>
      </c>
      <c r="H528" s="216"/>
      <c r="I528" s="216"/>
      <c r="J528" s="216"/>
      <c r="K528" s="216"/>
      <c r="L528" s="216"/>
      <c r="M528" s="216" t="s">
        <v>0</v>
      </c>
      <c r="N528" s="216"/>
      <c r="O528" s="216"/>
      <c r="P528" s="216"/>
      <c r="Q528" s="216"/>
      <c r="R528" s="216" t="s">
        <v>0</v>
      </c>
      <c r="S528" s="216"/>
      <c r="T528" s="216"/>
      <c r="U528" s="216"/>
      <c r="V528" s="216"/>
      <c r="W528" s="216" t="s">
        <v>0</v>
      </c>
      <c r="X528" s="216"/>
      <c r="Y528" s="216"/>
      <c r="Z528" s="216"/>
      <c r="AA528" s="216"/>
      <c r="AB528" s="216"/>
      <c r="AC528" s="216" t="s">
        <v>1</v>
      </c>
      <c r="AD528" s="216"/>
      <c r="AE528" s="216"/>
      <c r="AF528" s="216"/>
      <c r="AG528" s="217"/>
      <c r="AH528" s="217" t="s">
        <v>1</v>
      </c>
      <c r="AI528" s="217"/>
      <c r="AJ528" s="217"/>
      <c r="AK528" s="216"/>
      <c r="AL528" s="217"/>
      <c r="AM528" s="217" t="s">
        <v>1</v>
      </c>
      <c r="AN528" s="217"/>
      <c r="AO528" s="217"/>
      <c r="AP528" s="217"/>
      <c r="AQ528" s="217"/>
      <c r="AR528" s="217" t="s">
        <v>1</v>
      </c>
      <c r="AS528" s="217"/>
      <c r="AT528" s="217"/>
      <c r="AU528" s="217"/>
      <c r="AV528" s="218"/>
      <c r="AW528" s="218" t="s">
        <v>1</v>
      </c>
      <c r="AX528" s="218"/>
      <c r="AY528" s="218"/>
      <c r="AZ528" s="218"/>
      <c r="BA528" s="163"/>
      <c r="BB528" s="163"/>
      <c r="BC528" s="163"/>
      <c r="BD528" s="163" t="s">
        <v>3</v>
      </c>
      <c r="BE528" s="170"/>
      <c r="BF528" s="163"/>
      <c r="BG528" s="163"/>
      <c r="BH528" s="163"/>
      <c r="BI528" s="163" t="s">
        <v>3</v>
      </c>
      <c r="BJ528" s="171"/>
      <c r="BK528" s="163"/>
      <c r="BL528" s="163" t="s">
        <v>1</v>
      </c>
      <c r="BM528" s="163"/>
      <c r="BN528" s="163"/>
      <c r="BO528" s="172"/>
      <c r="BP528" s="163"/>
      <c r="BQ528" s="163"/>
      <c r="BR528" s="163"/>
      <c r="BS528" s="163" t="s">
        <v>3</v>
      </c>
      <c r="BT528" s="173"/>
      <c r="BU528" s="163"/>
      <c r="BV528" s="163" t="s">
        <v>1</v>
      </c>
      <c r="BW528" s="163"/>
      <c r="BX528" s="163"/>
      <c r="BZ528" s="163"/>
      <c r="CA528" s="163" t="s">
        <v>1</v>
      </c>
      <c r="CB528" s="163"/>
      <c r="CC528" s="163"/>
    </row>
    <row r="529" spans="1:82" s="91" customFormat="1" x14ac:dyDescent="0.2">
      <c r="A529" s="76">
        <f t="shared" si="28"/>
        <v>463</v>
      </c>
      <c r="B529" s="188" t="s">
        <v>54</v>
      </c>
      <c r="C529" s="189" t="s">
        <v>92</v>
      </c>
      <c r="D529" s="213" t="s">
        <v>30</v>
      </c>
      <c r="E529" s="219"/>
      <c r="F529" s="220"/>
      <c r="G529" s="216" t="s">
        <v>543</v>
      </c>
      <c r="H529" s="216"/>
      <c r="I529" s="216"/>
      <c r="J529" s="216"/>
      <c r="K529" s="216"/>
      <c r="L529" s="216"/>
      <c r="M529" s="216"/>
      <c r="N529" s="216" t="s">
        <v>1</v>
      </c>
      <c r="O529" s="216"/>
      <c r="P529" s="216"/>
      <c r="Q529" s="216"/>
      <c r="R529" s="216"/>
      <c r="S529" s="216" t="s">
        <v>1</v>
      </c>
      <c r="T529" s="216"/>
      <c r="U529" s="216"/>
      <c r="V529" s="216"/>
      <c r="W529" s="216"/>
      <c r="X529" s="216" t="s">
        <v>1</v>
      </c>
      <c r="Y529" s="216"/>
      <c r="Z529" s="216"/>
      <c r="AA529" s="216"/>
      <c r="AB529" s="216"/>
      <c r="AC529" s="216" t="s">
        <v>1</v>
      </c>
      <c r="AD529" s="216"/>
      <c r="AE529" s="216"/>
      <c r="AF529" s="216"/>
      <c r="AG529" s="217"/>
      <c r="AH529" s="217" t="s">
        <v>1</v>
      </c>
      <c r="AI529" s="217"/>
      <c r="AJ529" s="217"/>
      <c r="AK529" s="216"/>
      <c r="AL529" s="217"/>
      <c r="AM529" s="217" t="s">
        <v>1</v>
      </c>
      <c r="AN529" s="217"/>
      <c r="AO529" s="217"/>
      <c r="AP529" s="217"/>
      <c r="AQ529" s="217"/>
      <c r="AR529" s="217" t="s">
        <v>1</v>
      </c>
      <c r="AS529" s="217"/>
      <c r="AT529" s="217"/>
      <c r="AU529" s="217"/>
      <c r="AV529" s="218"/>
      <c r="AW529" s="218" t="s">
        <v>1</v>
      </c>
      <c r="AX529" s="218"/>
      <c r="AY529" s="218"/>
      <c r="AZ529" s="218"/>
      <c r="BA529" s="163"/>
      <c r="BB529" s="163"/>
      <c r="BC529" s="163"/>
      <c r="BD529" s="163" t="s">
        <v>3</v>
      </c>
      <c r="BE529" s="170"/>
      <c r="BF529" s="163"/>
      <c r="BG529" s="163"/>
      <c r="BH529" s="163"/>
      <c r="BI529" s="163" t="s">
        <v>3</v>
      </c>
      <c r="BJ529" s="171"/>
      <c r="BK529" s="163"/>
      <c r="BL529" s="163" t="s">
        <v>1</v>
      </c>
      <c r="BM529" s="163"/>
      <c r="BN529" s="163"/>
      <c r="BO529" s="172"/>
      <c r="BP529" s="163"/>
      <c r="BQ529" s="163" t="s">
        <v>1</v>
      </c>
      <c r="BR529" s="163"/>
      <c r="BS529" s="163"/>
      <c r="BT529" s="173"/>
      <c r="BU529" s="163"/>
      <c r="BV529" s="163" t="s">
        <v>1</v>
      </c>
      <c r="BW529" s="163"/>
      <c r="BX529" s="163"/>
      <c r="BZ529" s="163"/>
      <c r="CA529" s="163" t="s">
        <v>1</v>
      </c>
      <c r="CB529" s="163"/>
      <c r="CC529" s="163"/>
    </row>
    <row r="530" spans="1:82" s="91" customFormat="1" x14ac:dyDescent="0.2">
      <c r="A530" s="76">
        <f t="shared" si="28"/>
        <v>464</v>
      </c>
      <c r="B530" s="188" t="s">
        <v>54</v>
      </c>
      <c r="C530" s="189" t="s">
        <v>92</v>
      </c>
      <c r="D530" s="213" t="s">
        <v>32</v>
      </c>
      <c r="E530" s="219"/>
      <c r="F530" s="220"/>
      <c r="G530" s="216" t="s">
        <v>544</v>
      </c>
      <c r="H530" s="216"/>
      <c r="I530" s="216"/>
      <c r="J530" s="216"/>
      <c r="K530" s="216"/>
      <c r="L530" s="216"/>
      <c r="M530" s="216" t="s">
        <v>0</v>
      </c>
      <c r="N530" s="216"/>
      <c r="O530" s="216"/>
      <c r="P530" s="216"/>
      <c r="Q530" s="216"/>
      <c r="R530" s="216"/>
      <c r="S530" s="216" t="s">
        <v>1</v>
      </c>
      <c r="T530" s="216"/>
      <c r="U530" s="216"/>
      <c r="V530" s="216"/>
      <c r="W530" s="216" t="s">
        <v>0</v>
      </c>
      <c r="X530" s="216"/>
      <c r="Y530" s="216"/>
      <c r="Z530" s="216"/>
      <c r="AA530" s="216"/>
      <c r="AB530" s="216" t="s">
        <v>0</v>
      </c>
      <c r="AC530" s="216"/>
      <c r="AD530" s="216"/>
      <c r="AE530" s="216"/>
      <c r="AF530" s="216"/>
      <c r="AG530" s="217"/>
      <c r="AH530" s="217" t="s">
        <v>1</v>
      </c>
      <c r="AI530" s="217"/>
      <c r="AJ530" s="217"/>
      <c r="AK530" s="216"/>
      <c r="AL530" s="217"/>
      <c r="AM530" s="217" t="s">
        <v>1</v>
      </c>
      <c r="AN530" s="217"/>
      <c r="AO530" s="217"/>
      <c r="AP530" s="217"/>
      <c r="AQ530" s="217"/>
      <c r="AR530" s="217" t="s">
        <v>1</v>
      </c>
      <c r="AS530" s="217"/>
      <c r="AT530" s="217"/>
      <c r="AU530" s="217"/>
      <c r="AV530" s="218"/>
      <c r="AW530" s="218" t="s">
        <v>1</v>
      </c>
      <c r="AX530" s="218"/>
      <c r="AY530" s="218"/>
      <c r="AZ530" s="218"/>
      <c r="BA530" s="163"/>
      <c r="BB530" s="163"/>
      <c r="BC530" s="163"/>
      <c r="BD530" s="163" t="s">
        <v>3</v>
      </c>
      <c r="BE530" s="170"/>
      <c r="BF530" s="163"/>
      <c r="BG530" s="163"/>
      <c r="BH530" s="163"/>
      <c r="BI530" s="163" t="s">
        <v>3</v>
      </c>
      <c r="BJ530" s="171"/>
      <c r="BK530" s="163"/>
      <c r="BL530" s="163" t="s">
        <v>1</v>
      </c>
      <c r="BM530" s="163"/>
      <c r="BN530" s="163"/>
      <c r="BO530" s="172"/>
      <c r="BP530" s="163"/>
      <c r="BQ530" s="163" t="s">
        <v>1</v>
      </c>
      <c r="BR530" s="163"/>
      <c r="BS530" s="163"/>
      <c r="BT530" s="173"/>
      <c r="BU530" s="163"/>
      <c r="BV530" s="163" t="s">
        <v>1</v>
      </c>
      <c r="BW530" s="163"/>
      <c r="BX530" s="163"/>
      <c r="BZ530" s="163"/>
      <c r="CA530" s="163" t="s">
        <v>1</v>
      </c>
      <c r="CB530" s="163"/>
      <c r="CC530" s="163"/>
    </row>
    <row r="531" spans="1:82" s="91" customFormat="1" x14ac:dyDescent="0.2">
      <c r="A531" s="76">
        <f t="shared" si="28"/>
        <v>465</v>
      </c>
      <c r="B531" s="188" t="s">
        <v>54</v>
      </c>
      <c r="C531" s="189" t="s">
        <v>92</v>
      </c>
      <c r="D531" s="213" t="s">
        <v>34</v>
      </c>
      <c r="E531" s="219"/>
      <c r="F531" s="220"/>
      <c r="G531" s="216" t="s">
        <v>545</v>
      </c>
      <c r="H531" s="216"/>
      <c r="I531" s="216"/>
      <c r="J531" s="216"/>
      <c r="K531" s="216"/>
      <c r="L531" s="216"/>
      <c r="M531" s="216"/>
      <c r="N531" s="216" t="s">
        <v>1</v>
      </c>
      <c r="O531" s="216"/>
      <c r="P531" s="216"/>
      <c r="Q531" s="216"/>
      <c r="R531" s="216"/>
      <c r="S531" s="216" t="s">
        <v>1</v>
      </c>
      <c r="T531" s="216"/>
      <c r="U531" s="216"/>
      <c r="V531" s="216"/>
      <c r="W531" s="216"/>
      <c r="X531" s="216" t="s">
        <v>1</v>
      </c>
      <c r="Y531" s="216"/>
      <c r="Z531" s="216"/>
      <c r="AA531" s="216"/>
      <c r="AB531" s="216"/>
      <c r="AC531" s="216" t="s">
        <v>1</v>
      </c>
      <c r="AD531" s="216"/>
      <c r="AE531" s="216"/>
      <c r="AF531" s="216"/>
      <c r="AG531" s="217"/>
      <c r="AH531" s="217" t="s">
        <v>1</v>
      </c>
      <c r="AI531" s="217"/>
      <c r="AJ531" s="217"/>
      <c r="AK531" s="216"/>
      <c r="AL531" s="217"/>
      <c r="AM531" s="217" t="s">
        <v>1</v>
      </c>
      <c r="AN531" s="217"/>
      <c r="AO531" s="217"/>
      <c r="AP531" s="217"/>
      <c r="AQ531" s="217"/>
      <c r="AR531" s="217" t="s">
        <v>1</v>
      </c>
      <c r="AS531" s="217"/>
      <c r="AT531" s="217"/>
      <c r="AU531" s="217"/>
      <c r="AV531" s="218"/>
      <c r="AW531" s="218" t="s">
        <v>1</v>
      </c>
      <c r="AX531" s="218"/>
      <c r="AY531" s="218"/>
      <c r="AZ531" s="218"/>
      <c r="BA531" s="163"/>
      <c r="BB531" s="163"/>
      <c r="BC531" s="163"/>
      <c r="BD531" s="163" t="s">
        <v>3</v>
      </c>
      <c r="BE531" s="170"/>
      <c r="BF531" s="163"/>
      <c r="BG531" s="163"/>
      <c r="BH531" s="163"/>
      <c r="BI531" s="163" t="s">
        <v>3</v>
      </c>
      <c r="BJ531" s="171"/>
      <c r="BK531" s="163"/>
      <c r="BL531" s="163" t="s">
        <v>1</v>
      </c>
      <c r="BM531" s="163"/>
      <c r="BN531" s="163"/>
      <c r="BO531" s="172"/>
      <c r="BP531" s="163"/>
      <c r="BQ531" s="163" t="s">
        <v>1</v>
      </c>
      <c r="BR531" s="163"/>
      <c r="BS531" s="163"/>
      <c r="BT531" s="173"/>
      <c r="BU531" s="163"/>
      <c r="BV531" s="163"/>
      <c r="BW531" s="163"/>
      <c r="BX531" s="163" t="s">
        <v>3</v>
      </c>
      <c r="BZ531" s="163"/>
      <c r="CA531" s="163" t="s">
        <v>1</v>
      </c>
      <c r="CB531" s="163"/>
      <c r="CC531" s="163"/>
    </row>
    <row r="532" spans="1:82" s="91" customFormat="1" x14ac:dyDescent="0.2">
      <c r="A532" s="76">
        <f t="shared" si="28"/>
        <v>466</v>
      </c>
      <c r="B532" s="188" t="s">
        <v>54</v>
      </c>
      <c r="C532" s="189" t="s">
        <v>92</v>
      </c>
      <c r="D532" s="213" t="s">
        <v>36</v>
      </c>
      <c r="E532" s="219"/>
      <c r="F532" s="220"/>
      <c r="G532" s="216" t="s">
        <v>546</v>
      </c>
      <c r="H532" s="216"/>
      <c r="I532" s="216"/>
      <c r="J532" s="216"/>
      <c r="K532" s="216"/>
      <c r="L532" s="216"/>
      <c r="M532" s="216"/>
      <c r="N532" s="216" t="s">
        <v>1</v>
      </c>
      <c r="O532" s="216"/>
      <c r="P532" s="216"/>
      <c r="Q532" s="216"/>
      <c r="R532" s="216"/>
      <c r="S532" s="216" t="s">
        <v>1</v>
      </c>
      <c r="T532" s="216"/>
      <c r="U532" s="216"/>
      <c r="V532" s="216"/>
      <c r="W532" s="216"/>
      <c r="X532" s="216" t="s">
        <v>1</v>
      </c>
      <c r="Y532" s="216"/>
      <c r="Z532" s="216"/>
      <c r="AA532" s="216"/>
      <c r="AB532" s="216"/>
      <c r="AC532" s="216" t="s">
        <v>1</v>
      </c>
      <c r="AD532" s="216"/>
      <c r="AE532" s="216"/>
      <c r="AF532" s="216"/>
      <c r="AG532" s="217"/>
      <c r="AH532" s="217" t="s">
        <v>1</v>
      </c>
      <c r="AI532" s="217"/>
      <c r="AJ532" s="217"/>
      <c r="AK532" s="216"/>
      <c r="AL532" s="217"/>
      <c r="AM532" s="217" t="s">
        <v>1</v>
      </c>
      <c r="AN532" s="217"/>
      <c r="AO532" s="217"/>
      <c r="AP532" s="217"/>
      <c r="AQ532" s="217"/>
      <c r="AR532" s="217" t="s">
        <v>1</v>
      </c>
      <c r="AS532" s="217"/>
      <c r="AT532" s="217"/>
      <c r="AU532" s="217"/>
      <c r="AV532" s="218"/>
      <c r="AW532" s="218"/>
      <c r="AX532" s="218"/>
      <c r="AY532" s="218" t="s">
        <v>3</v>
      </c>
      <c r="AZ532" s="218"/>
      <c r="BA532" s="163"/>
      <c r="BB532" s="163"/>
      <c r="BC532" s="163"/>
      <c r="BD532" s="163" t="s">
        <v>3</v>
      </c>
      <c r="BE532" s="170"/>
      <c r="BF532" s="163"/>
      <c r="BG532" s="163"/>
      <c r="BH532" s="163"/>
      <c r="BI532" s="163" t="s">
        <v>3</v>
      </c>
      <c r="BJ532" s="171"/>
      <c r="BK532" s="163"/>
      <c r="BL532" s="163" t="s">
        <v>1</v>
      </c>
      <c r="BM532" s="163"/>
      <c r="BN532" s="163"/>
      <c r="BO532" s="172"/>
      <c r="BP532" s="163"/>
      <c r="BQ532" s="163" t="s">
        <v>1</v>
      </c>
      <c r="BR532" s="163"/>
      <c r="BS532" s="163"/>
      <c r="BT532" s="173"/>
      <c r="BU532" s="163"/>
      <c r="BV532" s="163" t="s">
        <v>1</v>
      </c>
      <c r="BW532" s="163"/>
      <c r="BX532" s="163"/>
      <c r="BZ532" s="163"/>
      <c r="CA532" s="163" t="s">
        <v>1</v>
      </c>
      <c r="CB532" s="163"/>
      <c r="CC532" s="163"/>
    </row>
    <row r="533" spans="1:82" s="91" customFormat="1" x14ac:dyDescent="0.2">
      <c r="A533" s="76">
        <f t="shared" si="28"/>
        <v>467</v>
      </c>
      <c r="B533" s="188" t="s">
        <v>54</v>
      </c>
      <c r="C533" s="189" t="s">
        <v>92</v>
      </c>
      <c r="D533" s="213" t="s">
        <v>38</v>
      </c>
      <c r="E533" s="219"/>
      <c r="F533" s="220"/>
      <c r="G533" s="216" t="s">
        <v>547</v>
      </c>
      <c r="H533" s="216"/>
      <c r="I533" s="216"/>
      <c r="J533" s="216"/>
      <c r="K533" s="216"/>
      <c r="L533" s="216"/>
      <c r="M533" s="216"/>
      <c r="N533" s="216" t="s">
        <v>1</v>
      </c>
      <c r="O533" s="216"/>
      <c r="P533" s="216"/>
      <c r="Q533" s="216"/>
      <c r="R533" s="216"/>
      <c r="S533" s="216" t="s">
        <v>1</v>
      </c>
      <c r="T533" s="216"/>
      <c r="U533" s="216"/>
      <c r="V533" s="216"/>
      <c r="W533" s="216"/>
      <c r="X533" s="216" t="s">
        <v>1</v>
      </c>
      <c r="Y533" s="216"/>
      <c r="Z533" s="216"/>
      <c r="AA533" s="216"/>
      <c r="AB533" s="216"/>
      <c r="AC533" s="216" t="s">
        <v>1</v>
      </c>
      <c r="AD533" s="216"/>
      <c r="AE533" s="216"/>
      <c r="AF533" s="216"/>
      <c r="AG533" s="217"/>
      <c r="AH533" s="217" t="s">
        <v>1</v>
      </c>
      <c r="AI533" s="217"/>
      <c r="AJ533" s="217"/>
      <c r="AK533" s="216"/>
      <c r="AL533" s="217"/>
      <c r="AM533" s="217" t="s">
        <v>1</v>
      </c>
      <c r="AN533" s="217"/>
      <c r="AO533" s="217"/>
      <c r="AP533" s="217"/>
      <c r="AQ533" s="217"/>
      <c r="AR533" s="217" t="s">
        <v>1</v>
      </c>
      <c r="AS533" s="217"/>
      <c r="AT533" s="217"/>
      <c r="AU533" s="217"/>
      <c r="AV533" s="218"/>
      <c r="AW533" s="218" t="s">
        <v>1</v>
      </c>
      <c r="AX533" s="218"/>
      <c r="AY533" s="218"/>
      <c r="AZ533" s="218"/>
      <c r="BA533" s="163"/>
      <c r="BB533" s="163" t="s">
        <v>1</v>
      </c>
      <c r="BC533" s="163"/>
      <c r="BD533" s="163"/>
      <c r="BE533" s="170"/>
      <c r="BF533" s="163"/>
      <c r="BG533" s="163" t="s">
        <v>1</v>
      </c>
      <c r="BH533" s="163"/>
      <c r="BI533" s="163"/>
      <c r="BJ533" s="171"/>
      <c r="BK533" s="163"/>
      <c r="BL533" s="163" t="s">
        <v>1</v>
      </c>
      <c r="BM533" s="163"/>
      <c r="BN533" s="163"/>
      <c r="BO533" s="172"/>
      <c r="BP533" s="163"/>
      <c r="BQ533" s="163" t="s">
        <v>1</v>
      </c>
      <c r="BR533" s="163"/>
      <c r="BS533" s="163"/>
      <c r="BT533" s="173"/>
      <c r="BU533" s="163"/>
      <c r="BV533" s="163" t="s">
        <v>1</v>
      </c>
      <c r="BW533" s="163"/>
      <c r="BX533" s="163"/>
      <c r="BZ533" s="163"/>
      <c r="CA533" s="163" t="s">
        <v>1</v>
      </c>
      <c r="CB533" s="163"/>
      <c r="CC533" s="163"/>
    </row>
    <row r="534" spans="1:82" s="91" customFormat="1" x14ac:dyDescent="0.2">
      <c r="A534" s="76">
        <f t="shared" si="28"/>
        <v>468</v>
      </c>
      <c r="B534" s="188" t="s">
        <v>54</v>
      </c>
      <c r="C534" s="189" t="s">
        <v>92</v>
      </c>
      <c r="D534" s="213" t="s">
        <v>40</v>
      </c>
      <c r="E534" s="219"/>
      <c r="F534" s="220"/>
      <c r="G534" s="216" t="s">
        <v>548</v>
      </c>
      <c r="H534" s="216"/>
      <c r="I534" s="216"/>
      <c r="J534" s="216"/>
      <c r="K534" s="216"/>
      <c r="L534" s="216"/>
      <c r="M534" s="216"/>
      <c r="N534" s="216" t="s">
        <v>1</v>
      </c>
      <c r="O534" s="216"/>
      <c r="P534" s="216"/>
      <c r="Q534" s="216"/>
      <c r="R534" s="216"/>
      <c r="S534" s="216" t="s">
        <v>1</v>
      </c>
      <c r="T534" s="216"/>
      <c r="U534" s="216"/>
      <c r="V534" s="216"/>
      <c r="W534" s="216"/>
      <c r="X534" s="216" t="s">
        <v>1</v>
      </c>
      <c r="Y534" s="216"/>
      <c r="Z534" s="216"/>
      <c r="AA534" s="216"/>
      <c r="AB534" s="216"/>
      <c r="AC534" s="216" t="s">
        <v>1</v>
      </c>
      <c r="AD534" s="216"/>
      <c r="AE534" s="216"/>
      <c r="AF534" s="216"/>
      <c r="AG534" s="217"/>
      <c r="AH534" s="217" t="s">
        <v>1</v>
      </c>
      <c r="AI534" s="217"/>
      <c r="AJ534" s="217"/>
      <c r="AK534" s="216"/>
      <c r="AL534" s="217"/>
      <c r="AM534" s="217"/>
      <c r="AN534" s="217"/>
      <c r="AO534" s="217" t="s">
        <v>3</v>
      </c>
      <c r="AP534" s="217"/>
      <c r="AQ534" s="217"/>
      <c r="AR534" s="217"/>
      <c r="AS534" s="217"/>
      <c r="AT534" s="217" t="s">
        <v>3</v>
      </c>
      <c r="AU534" s="217"/>
      <c r="AV534" s="218"/>
      <c r="AW534" s="218"/>
      <c r="AX534" s="218"/>
      <c r="AY534" s="218" t="s">
        <v>3</v>
      </c>
      <c r="AZ534" s="218"/>
      <c r="BA534" s="163"/>
      <c r="BB534" s="163"/>
      <c r="BC534" s="163"/>
      <c r="BD534" s="163" t="s">
        <v>3</v>
      </c>
      <c r="BE534" s="170"/>
      <c r="BF534" s="163"/>
      <c r="BG534" s="163"/>
      <c r="BH534" s="163"/>
      <c r="BI534" s="163" t="s">
        <v>3</v>
      </c>
      <c r="BJ534" s="171"/>
      <c r="BK534" s="163"/>
      <c r="BL534" s="163" t="s">
        <v>1</v>
      </c>
      <c r="BM534" s="163"/>
      <c r="BN534" s="163"/>
      <c r="BO534" s="172"/>
      <c r="BP534" s="163"/>
      <c r="BQ534" s="163"/>
      <c r="BR534" s="163"/>
      <c r="BS534" s="163" t="s">
        <v>3</v>
      </c>
      <c r="BT534" s="173"/>
      <c r="BU534" s="163"/>
      <c r="BV534" s="163"/>
      <c r="BW534" s="163"/>
      <c r="BX534" s="163" t="s">
        <v>3</v>
      </c>
      <c r="BZ534" s="163"/>
      <c r="CA534" s="163"/>
      <c r="CB534" s="163"/>
      <c r="CC534" s="163"/>
    </row>
    <row r="535" spans="1:82" s="91" customFormat="1" x14ac:dyDescent="0.2">
      <c r="A535" s="76">
        <f t="shared" si="28"/>
        <v>469</v>
      </c>
      <c r="B535" s="188" t="s">
        <v>54</v>
      </c>
      <c r="C535" s="189" t="s">
        <v>92</v>
      </c>
      <c r="D535" s="213" t="s">
        <v>42</v>
      </c>
      <c r="E535" s="219"/>
      <c r="F535" s="220"/>
      <c r="G535" s="216" t="s">
        <v>549</v>
      </c>
      <c r="H535" s="216"/>
      <c r="I535" s="216"/>
      <c r="J535" s="216"/>
      <c r="K535" s="216"/>
      <c r="L535" s="216"/>
      <c r="M535" s="216" t="s">
        <v>0</v>
      </c>
      <c r="N535" s="216"/>
      <c r="O535" s="216"/>
      <c r="P535" s="216"/>
      <c r="Q535" s="216"/>
      <c r="R535" s="216"/>
      <c r="S535" s="216" t="s">
        <v>1</v>
      </c>
      <c r="T535" s="216"/>
      <c r="U535" s="216"/>
      <c r="V535" s="216"/>
      <c r="W535" s="216"/>
      <c r="X535" s="216" t="s">
        <v>1</v>
      </c>
      <c r="Y535" s="216"/>
      <c r="Z535" s="216"/>
      <c r="AA535" s="216"/>
      <c r="AB535" s="216"/>
      <c r="AC535" s="216" t="s">
        <v>1</v>
      </c>
      <c r="AD535" s="216"/>
      <c r="AE535" s="216"/>
      <c r="AF535" s="216"/>
      <c r="AG535" s="217"/>
      <c r="AH535" s="217" t="s">
        <v>1</v>
      </c>
      <c r="AI535" s="217"/>
      <c r="AJ535" s="217"/>
      <c r="AK535" s="216"/>
      <c r="AL535" s="217"/>
      <c r="AM535" s="217" t="s">
        <v>1</v>
      </c>
      <c r="AN535" s="217"/>
      <c r="AO535" s="217"/>
      <c r="AP535" s="217"/>
      <c r="AQ535" s="217"/>
      <c r="AR535" s="217" t="s">
        <v>1</v>
      </c>
      <c r="AS535" s="217"/>
      <c r="AT535" s="217"/>
      <c r="AU535" s="217"/>
      <c r="AV535" s="218"/>
      <c r="AW535" s="218" t="s">
        <v>1</v>
      </c>
      <c r="AX535" s="218"/>
      <c r="AY535" s="218"/>
      <c r="AZ535" s="218"/>
      <c r="BA535" s="163"/>
      <c r="BB535" s="163"/>
      <c r="BC535" s="163"/>
      <c r="BD535" s="163" t="s">
        <v>3</v>
      </c>
      <c r="BE535" s="170"/>
      <c r="BF535" s="163"/>
      <c r="BG535" s="163"/>
      <c r="BH535" s="163"/>
      <c r="BI535" s="163" t="s">
        <v>3</v>
      </c>
      <c r="BJ535" s="171"/>
      <c r="BK535" s="163"/>
      <c r="BL535" s="163" t="s">
        <v>1</v>
      </c>
      <c r="BM535" s="163"/>
      <c r="BN535" s="163"/>
      <c r="BO535" s="172"/>
      <c r="BP535" s="163"/>
      <c r="BQ535" s="163"/>
      <c r="BR535" s="163"/>
      <c r="BS535" s="163" t="s">
        <v>3</v>
      </c>
      <c r="BT535" s="173"/>
      <c r="BU535" s="163"/>
      <c r="BV535" s="163"/>
      <c r="BW535" s="163"/>
      <c r="BX535" s="163" t="s">
        <v>3</v>
      </c>
      <c r="BZ535" s="163"/>
      <c r="CA535" s="163" t="s">
        <v>1</v>
      </c>
      <c r="CB535" s="163"/>
      <c r="CC535" s="163"/>
    </row>
    <row r="536" spans="1:82" s="91" customFormat="1" x14ac:dyDescent="0.2">
      <c r="A536" s="76">
        <f t="shared" si="28"/>
        <v>470</v>
      </c>
      <c r="B536" s="188" t="s">
        <v>54</v>
      </c>
      <c r="C536" s="189" t="s">
        <v>92</v>
      </c>
      <c r="D536" s="213" t="s">
        <v>44</v>
      </c>
      <c r="E536" s="219"/>
      <c r="F536" s="220"/>
      <c r="G536" s="216" t="s">
        <v>550</v>
      </c>
      <c r="H536" s="216"/>
      <c r="I536" s="216"/>
      <c r="J536" s="216"/>
      <c r="K536" s="216"/>
      <c r="L536" s="216"/>
      <c r="M536" s="216"/>
      <c r="N536" s="216" t="s">
        <v>1</v>
      </c>
      <c r="O536" s="216"/>
      <c r="P536" s="216"/>
      <c r="Q536" s="216"/>
      <c r="R536" s="216"/>
      <c r="S536" s="216" t="s">
        <v>1</v>
      </c>
      <c r="T536" s="216"/>
      <c r="U536" s="216"/>
      <c r="V536" s="216"/>
      <c r="W536" s="216"/>
      <c r="X536" s="216" t="s">
        <v>1</v>
      </c>
      <c r="Y536" s="216"/>
      <c r="Z536" s="216"/>
      <c r="AA536" s="216"/>
      <c r="AB536" s="216"/>
      <c r="AC536" s="216" t="s">
        <v>1</v>
      </c>
      <c r="AD536" s="216"/>
      <c r="AE536" s="216"/>
      <c r="AF536" s="216"/>
      <c r="AG536" s="217"/>
      <c r="AH536" s="217" t="s">
        <v>1</v>
      </c>
      <c r="AI536" s="217"/>
      <c r="AJ536" s="217"/>
      <c r="AK536" s="216"/>
      <c r="AL536" s="217"/>
      <c r="AM536" s="217" t="s">
        <v>1</v>
      </c>
      <c r="AN536" s="217"/>
      <c r="AO536" s="217"/>
      <c r="AP536" s="217"/>
      <c r="AQ536" s="217"/>
      <c r="AR536" s="217" t="s">
        <v>1</v>
      </c>
      <c r="AS536" s="217"/>
      <c r="AT536" s="217"/>
      <c r="AU536" s="217"/>
      <c r="AV536" s="218"/>
      <c r="AW536" s="218" t="s">
        <v>1</v>
      </c>
      <c r="AX536" s="218"/>
      <c r="AY536" s="218"/>
      <c r="AZ536" s="218"/>
      <c r="BA536" s="163"/>
      <c r="BB536" s="163"/>
      <c r="BC536" s="163"/>
      <c r="BD536" s="163" t="s">
        <v>3</v>
      </c>
      <c r="BE536" s="170"/>
      <c r="BF536" s="163"/>
      <c r="BG536" s="163"/>
      <c r="BH536" s="163"/>
      <c r="BI536" s="163" t="s">
        <v>3</v>
      </c>
      <c r="BJ536" s="171"/>
      <c r="BK536" s="163"/>
      <c r="BL536" s="163" t="s">
        <v>1</v>
      </c>
      <c r="BM536" s="163"/>
      <c r="BN536" s="163"/>
      <c r="BO536" s="172"/>
      <c r="BP536" s="163"/>
      <c r="BQ536" s="163"/>
      <c r="BR536" s="163"/>
      <c r="BS536" s="163"/>
      <c r="BT536" s="173"/>
      <c r="BU536" s="163"/>
      <c r="BV536" s="163"/>
      <c r="BW536" s="163"/>
      <c r="BX536" s="163"/>
      <c r="BZ536" s="163"/>
      <c r="CA536" s="163"/>
      <c r="CB536" s="163"/>
      <c r="CC536" s="163"/>
    </row>
    <row r="537" spans="1:82" s="91" customFormat="1" x14ac:dyDescent="0.2">
      <c r="A537" s="76">
        <f t="shared" si="28"/>
        <v>471</v>
      </c>
      <c r="B537" s="188" t="s">
        <v>54</v>
      </c>
      <c r="C537" s="189" t="s">
        <v>92</v>
      </c>
      <c r="D537" s="213" t="s">
        <v>46</v>
      </c>
      <c r="E537" s="219"/>
      <c r="F537" s="220"/>
      <c r="G537" s="216" t="s">
        <v>551</v>
      </c>
      <c r="H537" s="216"/>
      <c r="I537" s="216"/>
      <c r="J537" s="216"/>
      <c r="K537" s="216"/>
      <c r="L537" s="216"/>
      <c r="M537" s="216"/>
      <c r="N537" s="216" t="s">
        <v>1</v>
      </c>
      <c r="O537" s="216"/>
      <c r="P537" s="216"/>
      <c r="Q537" s="216"/>
      <c r="R537" s="216"/>
      <c r="S537" s="216" t="s">
        <v>1</v>
      </c>
      <c r="T537" s="216"/>
      <c r="U537" s="216"/>
      <c r="V537" s="216"/>
      <c r="W537" s="216"/>
      <c r="X537" s="216" t="s">
        <v>1</v>
      </c>
      <c r="Y537" s="216"/>
      <c r="Z537" s="216"/>
      <c r="AA537" s="216"/>
      <c r="AB537" s="216"/>
      <c r="AC537" s="216" t="s">
        <v>1</v>
      </c>
      <c r="AD537" s="216"/>
      <c r="AE537" s="216"/>
      <c r="AF537" s="216"/>
      <c r="AG537" s="217"/>
      <c r="AH537" s="217" t="s">
        <v>1</v>
      </c>
      <c r="AI537" s="217"/>
      <c r="AJ537" s="217"/>
      <c r="AK537" s="216"/>
      <c r="AL537" s="217"/>
      <c r="AM537" s="217" t="s">
        <v>1</v>
      </c>
      <c r="AN537" s="217"/>
      <c r="AO537" s="217"/>
      <c r="AP537" s="217"/>
      <c r="AQ537" s="217"/>
      <c r="AR537" s="217" t="s">
        <v>1</v>
      </c>
      <c r="AS537" s="217"/>
      <c r="AT537" s="217"/>
      <c r="AU537" s="217"/>
      <c r="AV537" s="218"/>
      <c r="AW537" s="218" t="s">
        <v>1</v>
      </c>
      <c r="AX537" s="218"/>
      <c r="AY537" s="218"/>
      <c r="AZ537" s="218"/>
      <c r="BA537" s="163"/>
      <c r="BB537" s="163" t="s">
        <v>1</v>
      </c>
      <c r="BC537" s="163"/>
      <c r="BD537" s="163"/>
      <c r="BE537" s="170"/>
      <c r="BF537" s="163"/>
      <c r="BG537" s="163"/>
      <c r="BH537" s="163"/>
      <c r="BI537" s="163" t="s">
        <v>3</v>
      </c>
      <c r="BJ537" s="171"/>
      <c r="BK537" s="163"/>
      <c r="BL537" s="163" t="s">
        <v>1</v>
      </c>
      <c r="BM537" s="163"/>
      <c r="BN537" s="163"/>
      <c r="BO537" s="172"/>
      <c r="BP537" s="163"/>
      <c r="BQ537" s="163"/>
      <c r="BR537" s="163"/>
      <c r="BS537" s="163"/>
      <c r="BT537" s="173"/>
      <c r="BU537" s="163"/>
      <c r="BV537" s="163"/>
      <c r="BW537" s="163"/>
      <c r="BX537" s="163"/>
      <c r="BZ537" s="163"/>
      <c r="CA537" s="163"/>
      <c r="CB537" s="163"/>
      <c r="CC537" s="163"/>
    </row>
    <row r="538" spans="1:82" s="91" customFormat="1" x14ac:dyDescent="0.2">
      <c r="A538" s="76">
        <f t="shared" si="28"/>
        <v>472</v>
      </c>
      <c r="B538" s="188" t="s">
        <v>54</v>
      </c>
      <c r="C538" s="189" t="s">
        <v>92</v>
      </c>
      <c r="D538" s="213" t="s">
        <v>48</v>
      </c>
      <c r="E538" s="219"/>
      <c r="F538" s="220"/>
      <c r="G538" s="216" t="s">
        <v>552</v>
      </c>
      <c r="H538" s="216"/>
      <c r="I538" s="216"/>
      <c r="J538" s="216"/>
      <c r="K538" s="216"/>
      <c r="L538" s="216"/>
      <c r="M538" s="216"/>
      <c r="N538" s="216" t="s">
        <v>1</v>
      </c>
      <c r="O538" s="216"/>
      <c r="P538" s="216"/>
      <c r="Q538" s="216"/>
      <c r="R538" s="216"/>
      <c r="S538" s="216" t="s">
        <v>1</v>
      </c>
      <c r="T538" s="216"/>
      <c r="U538" s="216"/>
      <c r="V538" s="216"/>
      <c r="W538" s="216"/>
      <c r="X538" s="216" t="s">
        <v>1</v>
      </c>
      <c r="Y538" s="216"/>
      <c r="Z538" s="216"/>
      <c r="AA538" s="216"/>
      <c r="AB538" s="216"/>
      <c r="AC538" s="216" t="s">
        <v>1</v>
      </c>
      <c r="AD538" s="216"/>
      <c r="AE538" s="216"/>
      <c r="AF538" s="216"/>
      <c r="AG538" s="217"/>
      <c r="AH538" s="217" t="s">
        <v>1</v>
      </c>
      <c r="AI538" s="217"/>
      <c r="AJ538" s="217"/>
      <c r="AK538" s="216"/>
      <c r="AL538" s="217"/>
      <c r="AM538" s="217" t="s">
        <v>1</v>
      </c>
      <c r="AN538" s="217"/>
      <c r="AO538" s="217"/>
      <c r="AP538" s="217"/>
      <c r="AQ538" s="217"/>
      <c r="AR538" s="217" t="s">
        <v>1</v>
      </c>
      <c r="AS538" s="217"/>
      <c r="AT538" s="217"/>
      <c r="AU538" s="217"/>
      <c r="AV538" s="218"/>
      <c r="AW538" s="218" t="s">
        <v>1</v>
      </c>
      <c r="AX538" s="218"/>
      <c r="AY538" s="218"/>
      <c r="AZ538" s="218"/>
      <c r="BA538" s="163"/>
      <c r="BB538" s="163" t="s">
        <v>1</v>
      </c>
      <c r="BC538" s="163"/>
      <c r="BD538" s="163"/>
      <c r="BE538" s="170"/>
      <c r="BF538" s="163"/>
      <c r="BG538" s="163"/>
      <c r="BH538" s="163"/>
      <c r="BI538" s="163" t="s">
        <v>3</v>
      </c>
      <c r="BJ538" s="171"/>
      <c r="BK538" s="163"/>
      <c r="BL538" s="163" t="s">
        <v>1</v>
      </c>
      <c r="BM538" s="163"/>
      <c r="BN538" s="163"/>
      <c r="BO538" s="172"/>
      <c r="BP538" s="163"/>
      <c r="BQ538" s="163"/>
      <c r="BR538" s="163"/>
      <c r="BS538" s="163"/>
      <c r="BT538" s="173"/>
      <c r="BU538" s="163"/>
      <c r="BV538" s="163"/>
      <c r="BW538" s="163"/>
      <c r="BX538" s="163"/>
      <c r="BZ538" s="163"/>
      <c r="CA538" s="163"/>
      <c r="CB538" s="163"/>
      <c r="CC538" s="163"/>
    </row>
    <row r="539" spans="1:82" s="91" customFormat="1" x14ac:dyDescent="0.2">
      <c r="A539" s="76">
        <f t="shared" si="28"/>
        <v>473</v>
      </c>
      <c r="B539" s="188" t="s">
        <v>54</v>
      </c>
      <c r="C539" s="189" t="s">
        <v>92</v>
      </c>
      <c r="D539" s="213">
        <v>21</v>
      </c>
      <c r="E539" s="219"/>
      <c r="F539" s="220"/>
      <c r="G539" s="216" t="s">
        <v>553</v>
      </c>
      <c r="H539" s="216"/>
      <c r="I539" s="216"/>
      <c r="J539" s="216"/>
      <c r="K539" s="216"/>
      <c r="L539" s="216"/>
      <c r="M539" s="216" t="s">
        <v>0</v>
      </c>
      <c r="N539" s="216"/>
      <c r="O539" s="216"/>
      <c r="P539" s="216"/>
      <c r="Q539" s="216"/>
      <c r="R539" s="216"/>
      <c r="S539" s="216" t="s">
        <v>1</v>
      </c>
      <c r="T539" s="216"/>
      <c r="U539" s="216"/>
      <c r="V539" s="216"/>
      <c r="W539" s="216"/>
      <c r="X539" s="216" t="s">
        <v>1</v>
      </c>
      <c r="Y539" s="216"/>
      <c r="Z539" s="216"/>
      <c r="AA539" s="216"/>
      <c r="AB539" s="216"/>
      <c r="AC539" s="216" t="s">
        <v>1</v>
      </c>
      <c r="AD539" s="216"/>
      <c r="AE539" s="216"/>
      <c r="AF539" s="216"/>
      <c r="AG539" s="217"/>
      <c r="AH539" s="217" t="s">
        <v>1</v>
      </c>
      <c r="AI539" s="217"/>
      <c r="AJ539" s="217"/>
      <c r="AK539" s="216"/>
      <c r="AL539" s="217"/>
      <c r="AM539" s="217" t="s">
        <v>1</v>
      </c>
      <c r="AN539" s="217"/>
      <c r="AO539" s="217"/>
      <c r="AP539" s="217"/>
      <c r="AQ539" s="217"/>
      <c r="AR539" s="217"/>
      <c r="AS539" s="217"/>
      <c r="AT539" s="217" t="s">
        <v>3</v>
      </c>
      <c r="AU539" s="217"/>
      <c r="AV539" s="218"/>
      <c r="AW539" s="218"/>
      <c r="AX539" s="218"/>
      <c r="AY539" s="218" t="s">
        <v>3</v>
      </c>
      <c r="AZ539" s="218"/>
      <c r="BA539" s="163"/>
      <c r="BB539" s="163"/>
      <c r="BC539" s="163"/>
      <c r="BD539" s="163" t="s">
        <v>3</v>
      </c>
      <c r="BE539" s="170"/>
      <c r="BF539" s="163"/>
      <c r="BG539" s="163"/>
      <c r="BH539" s="163"/>
      <c r="BI539" s="163" t="s">
        <v>3</v>
      </c>
      <c r="BJ539" s="171"/>
      <c r="BK539" s="163"/>
      <c r="BL539" s="163"/>
      <c r="BM539" s="163"/>
      <c r="BN539" s="163"/>
      <c r="BO539" s="172"/>
      <c r="BP539" s="163"/>
      <c r="BQ539" s="163"/>
      <c r="BR539" s="163"/>
      <c r="BS539" s="163"/>
      <c r="BT539" s="173"/>
      <c r="BU539" s="163"/>
      <c r="BV539" s="163"/>
      <c r="BW539" s="163"/>
      <c r="BX539" s="163"/>
      <c r="BZ539" s="163"/>
      <c r="CA539" s="163"/>
      <c r="CB539" s="163"/>
      <c r="CC539" s="163"/>
    </row>
    <row r="540" spans="1:82" s="91" customFormat="1" x14ac:dyDescent="0.2">
      <c r="A540" s="76">
        <f t="shared" si="28"/>
        <v>474</v>
      </c>
      <c r="B540" s="188" t="s">
        <v>54</v>
      </c>
      <c r="C540" s="189" t="s">
        <v>92</v>
      </c>
      <c r="D540" s="213">
        <v>22</v>
      </c>
      <c r="E540" s="219"/>
      <c r="F540" s="220"/>
      <c r="G540" s="216" t="s">
        <v>648</v>
      </c>
      <c r="H540" s="216"/>
      <c r="I540" s="216"/>
      <c r="J540" s="216"/>
      <c r="K540" s="216"/>
      <c r="L540" s="216"/>
      <c r="M540" s="216"/>
      <c r="N540" s="216" t="s">
        <v>1</v>
      </c>
      <c r="O540" s="216"/>
      <c r="P540" s="216"/>
      <c r="Q540" s="216"/>
      <c r="R540" s="216"/>
      <c r="S540" s="216" t="s">
        <v>1</v>
      </c>
      <c r="T540" s="216"/>
      <c r="U540" s="216"/>
      <c r="V540" s="216"/>
      <c r="W540" s="216"/>
      <c r="X540" s="216" t="s">
        <v>1</v>
      </c>
      <c r="Y540" s="216"/>
      <c r="Z540" s="216"/>
      <c r="AA540" s="216"/>
      <c r="AB540" s="216"/>
      <c r="AC540" s="216" t="s">
        <v>1</v>
      </c>
      <c r="AD540" s="216"/>
      <c r="AE540" s="216"/>
      <c r="AF540" s="216"/>
      <c r="AG540" s="217"/>
      <c r="AH540" s="217" t="s">
        <v>1</v>
      </c>
      <c r="AI540" s="217"/>
      <c r="AJ540" s="217"/>
      <c r="AK540" s="216"/>
      <c r="AL540" s="217"/>
      <c r="AM540" s="217" t="s">
        <v>1</v>
      </c>
      <c r="AN540" s="217"/>
      <c r="AO540" s="217"/>
      <c r="AP540" s="217"/>
      <c r="AQ540" s="217"/>
      <c r="AR540" s="217" t="s">
        <v>1</v>
      </c>
      <c r="AS540" s="217"/>
      <c r="AT540" s="217"/>
      <c r="AU540" s="217"/>
      <c r="AV540" s="218"/>
      <c r="AW540" s="218" t="s">
        <v>1</v>
      </c>
      <c r="AX540" s="218"/>
      <c r="AY540" s="218"/>
      <c r="AZ540" s="218"/>
      <c r="BA540" s="163"/>
      <c r="BB540" s="163" t="s">
        <v>1</v>
      </c>
      <c r="BC540" s="163"/>
      <c r="BD540" s="163"/>
      <c r="BE540" s="170"/>
      <c r="BF540" s="163"/>
      <c r="BG540" s="163"/>
      <c r="BH540" s="163"/>
      <c r="BI540" s="163"/>
      <c r="BJ540" s="171"/>
      <c r="BK540" s="163"/>
      <c r="BL540" s="163"/>
      <c r="BM540" s="163"/>
      <c r="BN540" s="163"/>
      <c r="BO540" s="172"/>
      <c r="BP540" s="163"/>
      <c r="BQ540" s="163"/>
      <c r="BR540" s="163"/>
      <c r="BS540" s="163"/>
      <c r="BT540" s="173"/>
      <c r="BU540" s="163"/>
      <c r="BV540" s="163"/>
      <c r="BW540" s="163"/>
      <c r="BX540" s="163"/>
      <c r="BZ540" s="163"/>
      <c r="CA540" s="163"/>
      <c r="CB540" s="163"/>
      <c r="CC540" s="163"/>
    </row>
    <row r="541" spans="1:82" s="91" customFormat="1" x14ac:dyDescent="0.2">
      <c r="A541" s="76">
        <f t="shared" si="28"/>
        <v>475</v>
      </c>
      <c r="B541" s="188"/>
      <c r="C541" s="189"/>
      <c r="D541" s="213">
        <v>23</v>
      </c>
      <c r="E541" s="219"/>
      <c r="F541" s="220"/>
      <c r="G541" s="216" t="s">
        <v>681</v>
      </c>
      <c r="H541" s="216"/>
      <c r="I541" s="216"/>
      <c r="J541" s="216"/>
      <c r="K541" s="216"/>
      <c r="L541" s="216"/>
      <c r="M541" s="216"/>
      <c r="N541" s="216" t="s">
        <v>1</v>
      </c>
      <c r="O541" s="216"/>
      <c r="P541" s="216"/>
      <c r="Q541" s="216"/>
      <c r="R541" s="216"/>
      <c r="S541" s="216" t="s">
        <v>1</v>
      </c>
      <c r="T541" s="216"/>
      <c r="U541" s="216"/>
      <c r="V541" s="216"/>
      <c r="W541" s="216"/>
      <c r="X541" s="216" t="s">
        <v>1</v>
      </c>
      <c r="Y541" s="216"/>
      <c r="Z541" s="216"/>
      <c r="AA541" s="216"/>
      <c r="AB541" s="216"/>
      <c r="AC541" s="216"/>
      <c r="AD541" s="216"/>
      <c r="AE541" s="216" t="s">
        <v>3</v>
      </c>
      <c r="AF541" s="216"/>
      <c r="AG541" s="217"/>
      <c r="AH541" s="217"/>
      <c r="AI541" s="217"/>
      <c r="AJ541" s="217" t="s">
        <v>3</v>
      </c>
      <c r="AK541" s="216"/>
      <c r="AL541" s="217"/>
      <c r="AM541" s="217"/>
      <c r="AN541" s="217"/>
      <c r="AO541" s="217"/>
      <c r="AP541" s="217"/>
      <c r="AQ541" s="217"/>
      <c r="AR541" s="217"/>
      <c r="AS541" s="217"/>
      <c r="AT541" s="217"/>
      <c r="AU541" s="217"/>
      <c r="AV541" s="218"/>
      <c r="AW541" s="218"/>
      <c r="AX541" s="218"/>
      <c r="AY541" s="218"/>
      <c r="AZ541" s="231"/>
      <c r="BA541" s="163"/>
      <c r="BB541" s="163"/>
      <c r="BC541" s="163"/>
      <c r="BD541" s="163"/>
      <c r="BE541" s="170"/>
      <c r="BF541" s="163"/>
      <c r="BG541" s="163"/>
      <c r="BH541" s="163"/>
      <c r="BI541" s="163"/>
      <c r="BJ541" s="171"/>
      <c r="BK541" s="163"/>
      <c r="BL541" s="163"/>
      <c r="BM541" s="163"/>
      <c r="BN541" s="163"/>
      <c r="BO541" s="172"/>
      <c r="BP541" s="163"/>
      <c r="BQ541" s="163"/>
      <c r="BR541" s="163"/>
      <c r="BS541" s="163"/>
      <c r="BT541" s="173"/>
      <c r="BU541" s="163"/>
      <c r="BV541" s="163"/>
      <c r="BW541" s="163"/>
      <c r="BX541" s="163"/>
      <c r="BZ541" s="163"/>
      <c r="CA541" s="163"/>
      <c r="CB541" s="163"/>
      <c r="CC541" s="163"/>
    </row>
    <row r="542" spans="1:82" s="59" customFormat="1" x14ac:dyDescent="0.25">
      <c r="B542" s="195"/>
      <c r="C542" s="205"/>
      <c r="D542" s="197"/>
      <c r="E542" s="198"/>
      <c r="F542" s="199"/>
      <c r="G542" s="200"/>
      <c r="H542" s="200"/>
      <c r="I542" s="200"/>
      <c r="J542" s="200"/>
      <c r="K542" s="200"/>
      <c r="L542" s="200"/>
      <c r="M542" s="200"/>
      <c r="N542" s="200"/>
      <c r="O542" s="200"/>
      <c r="P542" s="200"/>
      <c r="Q542" s="200"/>
      <c r="R542" s="200"/>
      <c r="S542" s="200"/>
      <c r="T542" s="200"/>
      <c r="U542" s="200"/>
      <c r="V542" s="200"/>
      <c r="W542" s="200"/>
      <c r="X542" s="200"/>
      <c r="Y542" s="200"/>
      <c r="Z542" s="200"/>
      <c r="AA542" s="200"/>
      <c r="AB542" s="200"/>
      <c r="AC542" s="200"/>
      <c r="AD542" s="200"/>
      <c r="AE542" s="200"/>
      <c r="AF542" s="200"/>
      <c r="AG542" s="197"/>
      <c r="AH542" s="197"/>
      <c r="AI542" s="197"/>
      <c r="AJ542" s="197"/>
      <c r="AK542" s="200"/>
      <c r="AL542" s="197"/>
      <c r="AM542" s="197"/>
      <c r="AN542" s="197"/>
      <c r="AO542" s="197"/>
      <c r="AP542" s="197"/>
      <c r="AQ542" s="197"/>
      <c r="AR542" s="197"/>
      <c r="AS542" s="197"/>
      <c r="AT542" s="197"/>
      <c r="AU542" s="197"/>
      <c r="AV542" s="73"/>
      <c r="AW542" s="73"/>
      <c r="AX542" s="73"/>
      <c r="AY542" s="73"/>
      <c r="AZ542" s="164"/>
      <c r="BA542" s="73"/>
      <c r="BB542" s="73"/>
      <c r="BC542" s="73"/>
      <c r="BD542" s="73"/>
      <c r="BE542" s="164"/>
      <c r="BF542" s="73"/>
      <c r="BG542" s="73"/>
      <c r="BH542" s="73"/>
      <c r="BI542" s="73"/>
      <c r="BJ542" s="165"/>
      <c r="BK542" s="75"/>
      <c r="BL542" s="75"/>
      <c r="BM542" s="75"/>
      <c r="BN542" s="75"/>
      <c r="BO542" s="166"/>
      <c r="BP542" s="75"/>
      <c r="BQ542" s="75"/>
      <c r="BR542" s="75"/>
      <c r="BS542" s="75"/>
      <c r="BT542" s="167"/>
      <c r="BU542" s="75"/>
      <c r="BV542" s="75"/>
      <c r="BW542" s="75"/>
      <c r="BX542" s="75"/>
      <c r="BZ542" s="75"/>
      <c r="CA542" s="75"/>
      <c r="CB542" s="75"/>
      <c r="CC542" s="75"/>
    </row>
    <row r="543" spans="1:82" s="59" customFormat="1" x14ac:dyDescent="0.25">
      <c r="B543" s="195" t="s">
        <v>56</v>
      </c>
      <c r="C543" s="196" t="s">
        <v>94</v>
      </c>
      <c r="D543" s="197"/>
      <c r="E543" s="198"/>
      <c r="F543" s="199" t="s">
        <v>555</v>
      </c>
      <c r="G543" s="200"/>
      <c r="H543" s="201">
        <f>COUNTIF(H544:H555,"WTP")</f>
        <v>0</v>
      </c>
      <c r="I543" s="201">
        <f>COUNTIF(I544:I555,"WDP")</f>
        <v>0</v>
      </c>
      <c r="J543" s="201">
        <f>COUNTIF(J544:J555,"TW")</f>
        <v>0</v>
      </c>
      <c r="K543" s="201">
        <f>COUNTIF(K544:K555,"TMP")</f>
        <v>0</v>
      </c>
      <c r="L543" s="197">
        <f>SUM(H543:K543)</f>
        <v>0</v>
      </c>
      <c r="M543" s="201">
        <f>COUNTIF(M544:M555,"WTP")</f>
        <v>6</v>
      </c>
      <c r="N543" s="201">
        <f>COUNTIF(N544:N555,"WDP")</f>
        <v>5</v>
      </c>
      <c r="O543" s="201">
        <f>COUNTIF(O544:O555,"TW")</f>
        <v>0</v>
      </c>
      <c r="P543" s="201">
        <f>COUNTIF(P544:P555,"TMP")</f>
        <v>1</v>
      </c>
      <c r="Q543" s="197">
        <f>SUM(M543:P543)</f>
        <v>12</v>
      </c>
      <c r="R543" s="201">
        <f>COUNTIF(R544:R555,"WTP")</f>
        <v>5</v>
      </c>
      <c r="S543" s="201">
        <f>COUNTIF(S544:S555,"WDP")</f>
        <v>7</v>
      </c>
      <c r="T543" s="201">
        <f>COUNTIF(T544:T555,"TW")</f>
        <v>0</v>
      </c>
      <c r="U543" s="201">
        <f>COUNTIF(U544:U555,"TMP")</f>
        <v>0</v>
      </c>
      <c r="V543" s="197">
        <f>SUM(R543:U543)</f>
        <v>12</v>
      </c>
      <c r="W543" s="201">
        <f>COUNTIF(W544:W555,"WTP")</f>
        <v>4</v>
      </c>
      <c r="X543" s="201">
        <f>COUNTIF(X544:X555,"WDP")</f>
        <v>5</v>
      </c>
      <c r="Y543" s="201">
        <f>COUNTIF(Y544:Y555,"TW")</f>
        <v>0</v>
      </c>
      <c r="Z543" s="201">
        <f>COUNTIF(Z544:Z555,"TMP")</f>
        <v>3</v>
      </c>
      <c r="AA543" s="197">
        <f>SUM(W543:Z543)</f>
        <v>12</v>
      </c>
      <c r="AB543" s="201">
        <f>COUNTIF(AB544:AB555,"WTP")</f>
        <v>4</v>
      </c>
      <c r="AC543" s="201">
        <f>COUNTIF(AC544:AC555,"WDP")</f>
        <v>5</v>
      </c>
      <c r="AD543" s="201">
        <f>COUNTIF(AD544:AD555,"TW")</f>
        <v>0</v>
      </c>
      <c r="AE543" s="201">
        <f>COUNTIF(AE544:AE555,"TMP")</f>
        <v>3</v>
      </c>
      <c r="AF543" s="197">
        <f>SUM(AB543:AE543)</f>
        <v>12</v>
      </c>
      <c r="AG543" s="201">
        <f>COUNTIF(AG544:AG555,"WTP")</f>
        <v>0</v>
      </c>
      <c r="AH543" s="201">
        <f>COUNTIF(AH544:AH555,"WDP")</f>
        <v>8</v>
      </c>
      <c r="AI543" s="201">
        <f>COUNTIF(AI544:AI555,"TW")</f>
        <v>0</v>
      </c>
      <c r="AJ543" s="201">
        <f>COUNTIF(AJ544:AJ555,"TMP")</f>
        <v>4</v>
      </c>
      <c r="AK543" s="202">
        <f>SUM(AG543:AJ543)</f>
        <v>12</v>
      </c>
      <c r="AL543" s="201">
        <f>COUNTIF(AL544:AL555,"WTP")</f>
        <v>0</v>
      </c>
      <c r="AM543" s="201">
        <f>COUNTIF(AM544:AM555,"WDP")</f>
        <v>7</v>
      </c>
      <c r="AN543" s="201">
        <f>COUNTIF(AN544:AN555,"TW")</f>
        <v>0</v>
      </c>
      <c r="AO543" s="201">
        <f>COUNTIF(AO544:AO555,"TMP")</f>
        <v>5</v>
      </c>
      <c r="AP543" s="202">
        <f>SUM(AL543:AO543)</f>
        <v>12</v>
      </c>
      <c r="AQ543" s="201">
        <f>COUNTIF(AQ544:AQ555,"WTP")</f>
        <v>0</v>
      </c>
      <c r="AR543" s="201">
        <f>COUNTIF(AR544:AR555,"WDP")</f>
        <v>2</v>
      </c>
      <c r="AS543" s="201">
        <f>COUNTIF(AS544:AS555,"TW")</f>
        <v>0</v>
      </c>
      <c r="AT543" s="201">
        <f>COUNTIF(AT544:AT555,"TMP")</f>
        <v>10</v>
      </c>
      <c r="AU543" s="202">
        <f>SUM(AQ543:AT543)</f>
        <v>12</v>
      </c>
      <c r="AV543" s="73">
        <f>COUNTIF(AV544:AV555,"WTP")</f>
        <v>0</v>
      </c>
      <c r="AW543" s="73">
        <f>COUNTIF(AW544:AW555,"WDP")</f>
        <v>1</v>
      </c>
      <c r="AX543" s="73">
        <f>COUNTIF(AX544:AX555,"TW")</f>
        <v>0</v>
      </c>
      <c r="AY543" s="73">
        <f>COUNTIF(AY544:AY555,"TMP")</f>
        <v>11</v>
      </c>
      <c r="AZ543" s="74">
        <f>SUM(AV543:AY543)</f>
        <v>12</v>
      </c>
      <c r="BA543" s="73">
        <f>COUNTIF(BA544:BA555,"WTP")</f>
        <v>0</v>
      </c>
      <c r="BB543" s="73">
        <f>COUNTIF(BB544:BB555,"WDP")</f>
        <v>0</v>
      </c>
      <c r="BC543" s="73">
        <f>COUNTIF(BC544:BC555,"TW")</f>
        <v>0</v>
      </c>
      <c r="BD543" s="73">
        <f>COUNTIF(BD544:BD555,"TMP")</f>
        <v>12</v>
      </c>
      <c r="BE543" s="74">
        <f>SUM(BA543:BD543)</f>
        <v>12</v>
      </c>
      <c r="BF543" s="73">
        <f>COUNTIF(BF544:BF555,"WTP")</f>
        <v>0</v>
      </c>
      <c r="BG543" s="73">
        <f>COUNTIF(BG544:BG555,"WDP")</f>
        <v>0</v>
      </c>
      <c r="BH543" s="73">
        <f>COUNTIF(BH544:BH555,"TW")</f>
        <v>0</v>
      </c>
      <c r="BI543" s="73">
        <f>COUNTIF(BI544:BI555,"TMP")</f>
        <v>12</v>
      </c>
      <c r="BJ543" s="152">
        <f>SUM(BF543:BI543)</f>
        <v>12</v>
      </c>
      <c r="BK543" s="75">
        <f>COUNTIF(BK544:BK555,"WTP")</f>
        <v>0</v>
      </c>
      <c r="BL543" s="75">
        <f>COUNTIF(BL544:BL555,"WDP")</f>
        <v>0</v>
      </c>
      <c r="BM543" s="75">
        <f>COUNTIF(BM544:BM555,"TW")</f>
        <v>0</v>
      </c>
      <c r="BN543" s="75">
        <f>COUNTIF(BN544:BN555,"TMP")</f>
        <v>9</v>
      </c>
      <c r="BO543" s="153">
        <f>SUM(BK543:BN543)</f>
        <v>9</v>
      </c>
      <c r="BP543" s="75">
        <f>COUNTIF(BP544:BP555,"WTP")</f>
        <v>0</v>
      </c>
      <c r="BQ543" s="75">
        <f>COUNTIF(BQ544:BQ555,"WDP")</f>
        <v>3</v>
      </c>
      <c r="BR543" s="75">
        <f>COUNTIF(BR544:BR555,"TW")</f>
        <v>0</v>
      </c>
      <c r="BS543" s="75">
        <f>COUNTIF(BS544:BS555,"TMP")</f>
        <v>4</v>
      </c>
      <c r="BT543" s="154">
        <f>SUM(BP543:BS543)</f>
        <v>7</v>
      </c>
      <c r="BU543" s="75">
        <f>COUNTIF(BU544:BU555,"WTP")</f>
        <v>0</v>
      </c>
      <c r="BV543" s="75">
        <f>COUNTIF(BV544:BV555,"WDP")</f>
        <v>3</v>
      </c>
      <c r="BW543" s="75">
        <f>COUNTIF(BW544:BW555,"TW")</f>
        <v>0</v>
      </c>
      <c r="BX543" s="75">
        <f>COUNTIF(BX544:BX555,"TMP")</f>
        <v>6</v>
      </c>
      <c r="BY543" s="155">
        <f>SUM(BU543:BX543)</f>
        <v>9</v>
      </c>
      <c r="BZ543" s="75">
        <f>COUNTIF(BZ544:BZ555,"WTP")</f>
        <v>0</v>
      </c>
      <c r="CA543" s="75">
        <f>COUNTIF(CA544:CA555,"WDP")</f>
        <v>4</v>
      </c>
      <c r="CB543" s="75">
        <f>COUNTIF(CB544:CB555,"TW")</f>
        <v>0</v>
      </c>
      <c r="CC543" s="75">
        <f>COUNTIF(CC544:CC555,"TMP")</f>
        <v>0</v>
      </c>
      <c r="CD543" s="155">
        <f>SUM(BZ543:CC543)</f>
        <v>4</v>
      </c>
    </row>
    <row r="544" spans="1:82" s="91" customFormat="1" x14ac:dyDescent="0.2">
      <c r="A544" s="76">
        <f>A541+1</f>
        <v>476</v>
      </c>
      <c r="B544" s="188" t="s">
        <v>56</v>
      </c>
      <c r="C544" s="189" t="s">
        <v>94</v>
      </c>
      <c r="D544" s="213" t="s">
        <v>8</v>
      </c>
      <c r="E544" s="214"/>
      <c r="F544" s="215"/>
      <c r="G544" s="216" t="s">
        <v>556</v>
      </c>
      <c r="H544" s="216"/>
      <c r="I544" s="216"/>
      <c r="J544" s="216"/>
      <c r="K544" s="216"/>
      <c r="L544" s="216"/>
      <c r="M544" s="216"/>
      <c r="N544" s="216" t="s">
        <v>1</v>
      </c>
      <c r="O544" s="216"/>
      <c r="P544" s="216"/>
      <c r="Q544" s="216"/>
      <c r="R544" s="216" t="s">
        <v>0</v>
      </c>
      <c r="S544" s="216"/>
      <c r="T544" s="216"/>
      <c r="U544" s="216"/>
      <c r="V544" s="216"/>
      <c r="W544" s="216" t="s">
        <v>0</v>
      </c>
      <c r="X544" s="216"/>
      <c r="Y544" s="216"/>
      <c r="Z544" s="216"/>
      <c r="AA544" s="216"/>
      <c r="AB544" s="216" t="s">
        <v>0</v>
      </c>
      <c r="AC544" s="216"/>
      <c r="AD544" s="216"/>
      <c r="AE544" s="216"/>
      <c r="AF544" s="216"/>
      <c r="AG544" s="217"/>
      <c r="AH544" s="217" t="s">
        <v>1</v>
      </c>
      <c r="AI544" s="217"/>
      <c r="AJ544" s="217"/>
      <c r="AK544" s="216"/>
      <c r="AL544" s="217"/>
      <c r="AM544" s="217" t="s">
        <v>1</v>
      </c>
      <c r="AN544" s="217"/>
      <c r="AO544" s="217"/>
      <c r="AP544" s="217"/>
      <c r="AQ544" s="217"/>
      <c r="AR544" s="217"/>
      <c r="AS544" s="217"/>
      <c r="AT544" s="217" t="s">
        <v>3</v>
      </c>
      <c r="AU544" s="217"/>
      <c r="AV544" s="218"/>
      <c r="AW544" s="218"/>
      <c r="AX544" s="218"/>
      <c r="AY544" s="218" t="s">
        <v>3</v>
      </c>
      <c r="AZ544" s="218"/>
      <c r="BA544" s="163"/>
      <c r="BB544" s="163"/>
      <c r="BC544" s="163"/>
      <c r="BD544" s="163" t="s">
        <v>3</v>
      </c>
      <c r="BE544" s="170"/>
      <c r="BF544" s="163"/>
      <c r="BG544" s="163"/>
      <c r="BH544" s="163"/>
      <c r="BI544" s="163" t="s">
        <v>3</v>
      </c>
      <c r="BJ544" s="171"/>
      <c r="BK544" s="163"/>
      <c r="BL544" s="163"/>
      <c r="BM544" s="163"/>
      <c r="BN544" s="163" t="s">
        <v>3</v>
      </c>
      <c r="BO544" s="172"/>
      <c r="BP544" s="163"/>
      <c r="BQ544" s="163"/>
      <c r="BR544" s="163"/>
      <c r="BS544" s="163" t="s">
        <v>3</v>
      </c>
      <c r="BT544" s="173"/>
      <c r="BU544" s="163"/>
      <c r="BV544" s="163"/>
      <c r="BW544" s="163"/>
      <c r="BX544" s="163" t="s">
        <v>3</v>
      </c>
      <c r="BZ544" s="163"/>
      <c r="CA544" s="163" t="s">
        <v>1</v>
      </c>
      <c r="CB544" s="163"/>
      <c r="CC544" s="163"/>
    </row>
    <row r="545" spans="1:82" s="91" customFormat="1" x14ac:dyDescent="0.2">
      <c r="A545" s="76">
        <f>A544+1</f>
        <v>477</v>
      </c>
      <c r="B545" s="188" t="s">
        <v>56</v>
      </c>
      <c r="C545" s="189" t="s">
        <v>94</v>
      </c>
      <c r="D545" s="213" t="s">
        <v>12</v>
      </c>
      <c r="E545" s="232"/>
      <c r="F545" s="233"/>
      <c r="G545" s="216" t="s">
        <v>723</v>
      </c>
      <c r="H545" s="234"/>
      <c r="I545" s="234"/>
      <c r="J545" s="234"/>
      <c r="K545" s="234"/>
      <c r="L545" s="234"/>
      <c r="M545" s="216" t="s">
        <v>0</v>
      </c>
      <c r="N545" s="235"/>
      <c r="O545" s="235"/>
      <c r="P545" s="235"/>
      <c r="Q545" s="235"/>
      <c r="R545" s="216"/>
      <c r="S545" s="216" t="s">
        <v>1</v>
      </c>
      <c r="T545" s="216"/>
      <c r="U545" s="216"/>
      <c r="V545" s="216"/>
      <c r="W545" s="216" t="s">
        <v>657</v>
      </c>
      <c r="X545" s="216" t="s">
        <v>1</v>
      </c>
      <c r="Y545" s="216"/>
      <c r="Z545" s="216"/>
      <c r="AA545" s="216"/>
      <c r="AB545" s="216" t="s">
        <v>657</v>
      </c>
      <c r="AC545" s="216" t="s">
        <v>1</v>
      </c>
      <c r="AD545" s="216"/>
      <c r="AE545" s="216"/>
      <c r="AF545" s="216"/>
      <c r="AG545" s="217"/>
      <c r="AH545" s="217" t="s">
        <v>1</v>
      </c>
      <c r="AI545" s="217"/>
      <c r="AJ545" s="217"/>
      <c r="AK545" s="216"/>
      <c r="AL545" s="217"/>
      <c r="AM545" s="217" t="s">
        <v>1</v>
      </c>
      <c r="AN545" s="217"/>
      <c r="AO545" s="217"/>
      <c r="AP545" s="217"/>
      <c r="AQ545" s="217"/>
      <c r="AR545" s="217"/>
      <c r="AS545" s="217"/>
      <c r="AT545" s="217" t="s">
        <v>3</v>
      </c>
      <c r="AU545" s="217"/>
      <c r="AV545" s="218"/>
      <c r="AW545" s="218"/>
      <c r="AX545" s="218"/>
      <c r="AY545" s="218" t="s">
        <v>3</v>
      </c>
      <c r="AZ545" s="218"/>
      <c r="BA545" s="163"/>
      <c r="BB545" s="163"/>
      <c r="BC545" s="163"/>
      <c r="BD545" s="163" t="s">
        <v>3</v>
      </c>
      <c r="BE545" s="170"/>
      <c r="BF545" s="163"/>
      <c r="BG545" s="163"/>
      <c r="BH545" s="163"/>
      <c r="BI545" s="163" t="s">
        <v>3</v>
      </c>
      <c r="BJ545" s="171"/>
      <c r="BK545" s="163"/>
      <c r="BL545" s="163"/>
      <c r="BM545" s="163"/>
      <c r="BN545" s="163" t="s">
        <v>3</v>
      </c>
      <c r="BO545" s="172"/>
      <c r="BP545" s="163"/>
      <c r="BQ545" s="163"/>
      <c r="BR545" s="163"/>
      <c r="BS545" s="163" t="s">
        <v>3</v>
      </c>
      <c r="BT545" s="173"/>
      <c r="BU545" s="163"/>
      <c r="BV545" s="163"/>
      <c r="BW545" s="163"/>
      <c r="BX545" s="163" t="s">
        <v>3</v>
      </c>
      <c r="BZ545" s="163"/>
      <c r="CA545" s="163"/>
      <c r="CB545" s="163"/>
      <c r="CC545" s="163"/>
    </row>
    <row r="546" spans="1:82" s="91" customFormat="1" x14ac:dyDescent="0.2">
      <c r="A546" s="76">
        <f t="shared" ref="A546:A555" si="29">A545+1</f>
        <v>478</v>
      </c>
      <c r="B546" s="188" t="s">
        <v>56</v>
      </c>
      <c r="C546" s="189" t="s">
        <v>94</v>
      </c>
      <c r="D546" s="213" t="s">
        <v>14</v>
      </c>
      <c r="E546" s="219"/>
      <c r="F546" s="220"/>
      <c r="G546" s="216" t="s">
        <v>558</v>
      </c>
      <c r="H546" s="216"/>
      <c r="I546" s="216"/>
      <c r="J546" s="216"/>
      <c r="K546" s="216"/>
      <c r="L546" s="216"/>
      <c r="M546" s="216" t="s">
        <v>0</v>
      </c>
      <c r="N546" s="216"/>
      <c r="O546" s="216"/>
      <c r="P546" s="216"/>
      <c r="Q546" s="216"/>
      <c r="R546" s="216" t="s">
        <v>0</v>
      </c>
      <c r="S546" s="216"/>
      <c r="T546" s="216"/>
      <c r="U546" s="216"/>
      <c r="V546" s="216"/>
      <c r="W546" s="216" t="s">
        <v>0</v>
      </c>
      <c r="X546" s="216"/>
      <c r="Y546" s="216"/>
      <c r="Z546" s="216"/>
      <c r="AA546" s="216"/>
      <c r="AB546" s="216" t="s">
        <v>0</v>
      </c>
      <c r="AC546" s="216"/>
      <c r="AD546" s="216"/>
      <c r="AE546" s="216"/>
      <c r="AF546" s="216"/>
      <c r="AG546" s="217"/>
      <c r="AH546" s="217" t="s">
        <v>1</v>
      </c>
      <c r="AI546" s="217"/>
      <c r="AJ546" s="217"/>
      <c r="AK546" s="216"/>
      <c r="AL546" s="217"/>
      <c r="AM546" s="217" t="s">
        <v>1</v>
      </c>
      <c r="AN546" s="217"/>
      <c r="AO546" s="217"/>
      <c r="AP546" s="217"/>
      <c r="AQ546" s="217"/>
      <c r="AR546" s="217" t="s">
        <v>1</v>
      </c>
      <c r="AS546" s="217"/>
      <c r="AT546" s="217"/>
      <c r="AU546" s="217"/>
      <c r="AV546" s="218"/>
      <c r="AW546" s="218"/>
      <c r="AX546" s="218"/>
      <c r="AY546" s="218" t="s">
        <v>3</v>
      </c>
      <c r="AZ546" s="218"/>
      <c r="BA546" s="163"/>
      <c r="BB546" s="163"/>
      <c r="BC546" s="163"/>
      <c r="BD546" s="163" t="s">
        <v>3</v>
      </c>
      <c r="BE546" s="170"/>
      <c r="BF546" s="163"/>
      <c r="BG546" s="163"/>
      <c r="BH546" s="163"/>
      <c r="BI546" s="163" t="s">
        <v>3</v>
      </c>
      <c r="BJ546" s="171"/>
      <c r="BK546" s="163"/>
      <c r="BL546" s="163"/>
      <c r="BM546" s="163"/>
      <c r="BN546" s="163" t="s">
        <v>3</v>
      </c>
      <c r="BO546" s="172"/>
      <c r="BP546" s="163"/>
      <c r="BQ546" s="163" t="s">
        <v>1</v>
      </c>
      <c r="BR546" s="163"/>
      <c r="BS546" s="163"/>
      <c r="BT546" s="173"/>
      <c r="BU546" s="163"/>
      <c r="BV546" s="163" t="s">
        <v>1</v>
      </c>
      <c r="BW546" s="163"/>
      <c r="BX546" s="163"/>
      <c r="BZ546" s="163"/>
      <c r="CA546" s="163" t="s">
        <v>1</v>
      </c>
      <c r="CB546" s="163"/>
      <c r="CC546" s="163"/>
    </row>
    <row r="547" spans="1:82" s="91" customFormat="1" x14ac:dyDescent="0.2">
      <c r="A547" s="76">
        <f t="shared" si="29"/>
        <v>479</v>
      </c>
      <c r="B547" s="188" t="s">
        <v>56</v>
      </c>
      <c r="C547" s="189" t="s">
        <v>94</v>
      </c>
      <c r="D547" s="213" t="s">
        <v>16</v>
      </c>
      <c r="E547" s="219"/>
      <c r="F547" s="220"/>
      <c r="G547" s="216" t="s">
        <v>559</v>
      </c>
      <c r="H547" s="216"/>
      <c r="I547" s="216"/>
      <c r="J547" s="216"/>
      <c r="K547" s="216"/>
      <c r="L547" s="216"/>
      <c r="M547" s="216" t="s">
        <v>0</v>
      </c>
      <c r="N547" s="216"/>
      <c r="O547" s="216"/>
      <c r="P547" s="216"/>
      <c r="Q547" s="216"/>
      <c r="R547" s="216" t="s">
        <v>0</v>
      </c>
      <c r="S547" s="216"/>
      <c r="T547" s="216"/>
      <c r="U547" s="216"/>
      <c r="V547" s="216"/>
      <c r="W547" s="216" t="s">
        <v>0</v>
      </c>
      <c r="X547" s="216"/>
      <c r="Y547" s="216"/>
      <c r="Z547" s="216"/>
      <c r="AA547" s="216"/>
      <c r="AB547" s="216" t="s">
        <v>0</v>
      </c>
      <c r="AC547" s="216"/>
      <c r="AD547" s="216"/>
      <c r="AE547" s="216"/>
      <c r="AF547" s="216"/>
      <c r="AG547" s="217"/>
      <c r="AH547" s="217" t="s">
        <v>1</v>
      </c>
      <c r="AI547" s="217"/>
      <c r="AJ547" s="217"/>
      <c r="AK547" s="216"/>
      <c r="AL547" s="217"/>
      <c r="AM547" s="217" t="s">
        <v>1</v>
      </c>
      <c r="AN547" s="217"/>
      <c r="AO547" s="217"/>
      <c r="AP547" s="217"/>
      <c r="AQ547" s="217"/>
      <c r="AR547" s="217" t="s">
        <v>1</v>
      </c>
      <c r="AS547" s="217"/>
      <c r="AT547" s="217"/>
      <c r="AU547" s="217"/>
      <c r="AV547" s="218"/>
      <c r="AW547" s="218" t="s">
        <v>1</v>
      </c>
      <c r="AX547" s="218"/>
      <c r="AY547" s="218"/>
      <c r="AZ547" s="218"/>
      <c r="BA547" s="163"/>
      <c r="BB547" s="163"/>
      <c r="BC547" s="163"/>
      <c r="BD547" s="163" t="s">
        <v>3</v>
      </c>
      <c r="BE547" s="170"/>
      <c r="BF547" s="163"/>
      <c r="BG547" s="163"/>
      <c r="BH547" s="163"/>
      <c r="BI547" s="163" t="s">
        <v>3</v>
      </c>
      <c r="BJ547" s="171"/>
      <c r="BK547" s="163"/>
      <c r="BL547" s="163"/>
      <c r="BM547" s="163"/>
      <c r="BN547" s="163" t="s">
        <v>3</v>
      </c>
      <c r="BO547" s="172"/>
      <c r="BP547" s="163"/>
      <c r="BQ547" s="163" t="s">
        <v>1</v>
      </c>
      <c r="BR547" s="163"/>
      <c r="BS547" s="163"/>
      <c r="BT547" s="173"/>
      <c r="BU547" s="163"/>
      <c r="BV547" s="163" t="s">
        <v>1</v>
      </c>
      <c r="BW547" s="163"/>
      <c r="BX547" s="163"/>
      <c r="BZ547" s="163"/>
      <c r="CA547" s="163"/>
      <c r="CB547" s="163"/>
      <c r="CC547" s="163"/>
    </row>
    <row r="548" spans="1:82" s="91" customFormat="1" x14ac:dyDescent="0.2">
      <c r="A548" s="76">
        <f t="shared" si="29"/>
        <v>480</v>
      </c>
      <c r="B548" s="188" t="s">
        <v>56</v>
      </c>
      <c r="C548" s="189" t="s">
        <v>94</v>
      </c>
      <c r="D548" s="213" t="s">
        <v>18</v>
      </c>
      <c r="E548" s="219"/>
      <c r="F548" s="220"/>
      <c r="G548" s="216" t="s">
        <v>560</v>
      </c>
      <c r="H548" s="216"/>
      <c r="I548" s="216"/>
      <c r="J548" s="216"/>
      <c r="K548" s="216"/>
      <c r="L548" s="216"/>
      <c r="M548" s="216" t="s">
        <v>0</v>
      </c>
      <c r="N548" s="216"/>
      <c r="O548" s="216"/>
      <c r="P548" s="216"/>
      <c r="Q548" s="216"/>
      <c r="R548" s="216" t="s">
        <v>0</v>
      </c>
      <c r="S548" s="216"/>
      <c r="T548" s="216"/>
      <c r="U548" s="216"/>
      <c r="V548" s="216"/>
      <c r="W548" s="216" t="s">
        <v>0</v>
      </c>
      <c r="X548" s="216"/>
      <c r="Y548" s="216"/>
      <c r="Z548" s="216"/>
      <c r="AA548" s="216"/>
      <c r="AB548" s="216" t="s">
        <v>0</v>
      </c>
      <c r="AC548" s="216"/>
      <c r="AD548" s="216"/>
      <c r="AE548" s="216"/>
      <c r="AF548" s="216"/>
      <c r="AG548" s="217"/>
      <c r="AH548" s="217" t="s">
        <v>1</v>
      </c>
      <c r="AI548" s="217"/>
      <c r="AJ548" s="217"/>
      <c r="AK548" s="216"/>
      <c r="AL548" s="217"/>
      <c r="AM548" s="217" t="s">
        <v>1</v>
      </c>
      <c r="AN548" s="217"/>
      <c r="AO548" s="217"/>
      <c r="AP548" s="217"/>
      <c r="AQ548" s="217"/>
      <c r="AR548" s="217"/>
      <c r="AS548" s="217"/>
      <c r="AT548" s="217" t="s">
        <v>3</v>
      </c>
      <c r="AU548" s="217"/>
      <c r="AV548" s="218"/>
      <c r="AW548" s="218"/>
      <c r="AX548" s="218"/>
      <c r="AY548" s="218" t="s">
        <v>3</v>
      </c>
      <c r="AZ548" s="218"/>
      <c r="BA548" s="163"/>
      <c r="BB548" s="163"/>
      <c r="BC548" s="163"/>
      <c r="BD548" s="163" t="s">
        <v>3</v>
      </c>
      <c r="BE548" s="170"/>
      <c r="BF548" s="163"/>
      <c r="BG548" s="163"/>
      <c r="BH548" s="163"/>
      <c r="BI548" s="163" t="s">
        <v>3</v>
      </c>
      <c r="BJ548" s="171"/>
      <c r="BK548" s="163"/>
      <c r="BL548" s="163"/>
      <c r="BM548" s="163"/>
      <c r="BN548" s="163" t="s">
        <v>3</v>
      </c>
      <c r="BO548" s="172"/>
      <c r="BP548" s="163"/>
      <c r="BQ548" s="163"/>
      <c r="BR548" s="163"/>
      <c r="BS548" s="163" t="s">
        <v>3</v>
      </c>
      <c r="BT548" s="173"/>
      <c r="BU548" s="163"/>
      <c r="BV548" s="163" t="s">
        <v>1</v>
      </c>
      <c r="BW548" s="163"/>
      <c r="BX548" s="163"/>
      <c r="BZ548" s="163"/>
      <c r="CA548" s="163" t="s">
        <v>1</v>
      </c>
      <c r="CB548" s="163"/>
      <c r="CC548" s="163"/>
    </row>
    <row r="549" spans="1:82" s="91" customFormat="1" x14ac:dyDescent="0.2">
      <c r="A549" s="76">
        <f t="shared" si="29"/>
        <v>481</v>
      </c>
      <c r="B549" s="188" t="s">
        <v>56</v>
      </c>
      <c r="C549" s="189" t="s">
        <v>94</v>
      </c>
      <c r="D549" s="213" t="s">
        <v>20</v>
      </c>
      <c r="E549" s="219"/>
      <c r="F549" s="220"/>
      <c r="G549" s="216" t="s">
        <v>561</v>
      </c>
      <c r="H549" s="216"/>
      <c r="I549" s="216"/>
      <c r="J549" s="216"/>
      <c r="K549" s="216"/>
      <c r="L549" s="216"/>
      <c r="M549" s="216" t="s">
        <v>0</v>
      </c>
      <c r="N549" s="216"/>
      <c r="O549" s="216"/>
      <c r="P549" s="216"/>
      <c r="Q549" s="216"/>
      <c r="R549" s="216" t="s">
        <v>0</v>
      </c>
      <c r="S549" s="216"/>
      <c r="T549" s="216"/>
      <c r="U549" s="216"/>
      <c r="V549" s="216"/>
      <c r="W549" s="216"/>
      <c r="X549" s="216" t="s">
        <v>1</v>
      </c>
      <c r="Y549" s="216"/>
      <c r="Z549" s="216"/>
      <c r="AA549" s="216"/>
      <c r="AB549" s="216"/>
      <c r="AC549" s="216" t="s">
        <v>1</v>
      </c>
      <c r="AD549" s="216"/>
      <c r="AE549" s="216"/>
      <c r="AF549" s="216"/>
      <c r="AG549" s="217"/>
      <c r="AH549" s="217" t="s">
        <v>1</v>
      </c>
      <c r="AI549" s="217"/>
      <c r="AJ549" s="217"/>
      <c r="AK549" s="216"/>
      <c r="AL549" s="217"/>
      <c r="AM549" s="217" t="s">
        <v>1</v>
      </c>
      <c r="AN549" s="217"/>
      <c r="AO549" s="217"/>
      <c r="AP549" s="217"/>
      <c r="AQ549" s="217"/>
      <c r="AR549" s="217"/>
      <c r="AS549" s="217"/>
      <c r="AT549" s="217" t="s">
        <v>3</v>
      </c>
      <c r="AU549" s="217"/>
      <c r="AV549" s="218"/>
      <c r="AW549" s="218"/>
      <c r="AX549" s="218"/>
      <c r="AY549" s="218" t="s">
        <v>3</v>
      </c>
      <c r="AZ549" s="218"/>
      <c r="BA549" s="163"/>
      <c r="BB549" s="163"/>
      <c r="BC549" s="163"/>
      <c r="BD549" s="163" t="s">
        <v>3</v>
      </c>
      <c r="BE549" s="170"/>
      <c r="BF549" s="163"/>
      <c r="BG549" s="163"/>
      <c r="BH549" s="163"/>
      <c r="BI549" s="163" t="s">
        <v>3</v>
      </c>
      <c r="BJ549" s="171"/>
      <c r="BK549" s="163"/>
      <c r="BL549" s="163"/>
      <c r="BM549" s="163"/>
      <c r="BN549" s="163" t="s">
        <v>3</v>
      </c>
      <c r="BO549" s="172"/>
      <c r="BP549" s="163"/>
      <c r="BQ549" s="163" t="s">
        <v>1</v>
      </c>
      <c r="BR549" s="163"/>
      <c r="BS549" s="163"/>
      <c r="BT549" s="173"/>
      <c r="BU549" s="163"/>
      <c r="BV549" s="163"/>
      <c r="BW549" s="163"/>
      <c r="BX549" s="163" t="s">
        <v>3</v>
      </c>
      <c r="BZ549" s="163"/>
      <c r="CA549" s="163" t="s">
        <v>1</v>
      </c>
      <c r="CB549" s="163"/>
      <c r="CC549" s="163"/>
    </row>
    <row r="550" spans="1:82" s="91" customFormat="1" x14ac:dyDescent="0.2">
      <c r="A550" s="76">
        <f t="shared" si="29"/>
        <v>482</v>
      </c>
      <c r="B550" s="188" t="s">
        <v>56</v>
      </c>
      <c r="C550" s="189" t="s">
        <v>94</v>
      </c>
      <c r="D550" s="213" t="s">
        <v>22</v>
      </c>
      <c r="E550" s="219"/>
      <c r="F550" s="220"/>
      <c r="G550" s="216" t="s">
        <v>562</v>
      </c>
      <c r="H550" s="216"/>
      <c r="I550" s="216"/>
      <c r="J550" s="216"/>
      <c r="K550" s="216"/>
      <c r="L550" s="216"/>
      <c r="M550" s="216"/>
      <c r="N550" s="216" t="s">
        <v>1</v>
      </c>
      <c r="O550" s="216"/>
      <c r="P550" s="216"/>
      <c r="Q550" s="216"/>
      <c r="R550" s="216"/>
      <c r="S550" s="216" t="s">
        <v>1</v>
      </c>
      <c r="T550" s="216"/>
      <c r="U550" s="216"/>
      <c r="V550" s="216"/>
      <c r="W550" s="216"/>
      <c r="X550" s="216"/>
      <c r="Y550" s="216"/>
      <c r="Z550" s="216" t="s">
        <v>3</v>
      </c>
      <c r="AA550" s="216"/>
      <c r="AB550" s="216"/>
      <c r="AC550" s="216"/>
      <c r="AD550" s="216"/>
      <c r="AE550" s="216" t="s">
        <v>3</v>
      </c>
      <c r="AF550" s="216"/>
      <c r="AG550" s="217"/>
      <c r="AH550" s="217"/>
      <c r="AI550" s="217"/>
      <c r="AJ550" s="217" t="s">
        <v>3</v>
      </c>
      <c r="AK550" s="216"/>
      <c r="AL550" s="217"/>
      <c r="AM550" s="217"/>
      <c r="AN550" s="217"/>
      <c r="AO550" s="217" t="s">
        <v>3</v>
      </c>
      <c r="AP550" s="217"/>
      <c r="AQ550" s="217"/>
      <c r="AR550" s="217"/>
      <c r="AS550" s="217"/>
      <c r="AT550" s="217" t="s">
        <v>3</v>
      </c>
      <c r="AU550" s="217"/>
      <c r="AV550" s="218"/>
      <c r="AW550" s="218"/>
      <c r="AX550" s="218"/>
      <c r="AY550" s="218" t="s">
        <v>3</v>
      </c>
      <c r="AZ550" s="218"/>
      <c r="BA550" s="163"/>
      <c r="BB550" s="163"/>
      <c r="BC550" s="163"/>
      <c r="BD550" s="163" t="s">
        <v>3</v>
      </c>
      <c r="BE550" s="170"/>
      <c r="BF550" s="163"/>
      <c r="BG550" s="163"/>
      <c r="BH550" s="163"/>
      <c r="BI550" s="163" t="s">
        <v>3</v>
      </c>
      <c r="BJ550" s="171"/>
      <c r="BK550" s="163"/>
      <c r="BL550" s="163"/>
      <c r="BM550" s="163"/>
      <c r="BN550" s="163" t="s">
        <v>3</v>
      </c>
      <c r="BO550" s="172"/>
      <c r="BP550" s="163"/>
      <c r="BQ550" s="163"/>
      <c r="BR550" s="163"/>
      <c r="BS550" s="163" t="s">
        <v>3</v>
      </c>
      <c r="BT550" s="173"/>
      <c r="BU550" s="163"/>
      <c r="BV550" s="163"/>
      <c r="BW550" s="163"/>
      <c r="BX550" s="163" t="s">
        <v>3</v>
      </c>
      <c r="BZ550" s="163"/>
      <c r="CA550" s="163"/>
      <c r="CB550" s="163"/>
      <c r="CC550" s="163"/>
    </row>
    <row r="551" spans="1:82" s="91" customFormat="1" x14ac:dyDescent="0.2">
      <c r="A551" s="76">
        <f t="shared" si="29"/>
        <v>483</v>
      </c>
      <c r="B551" s="188" t="s">
        <v>56</v>
      </c>
      <c r="C551" s="189" t="s">
        <v>94</v>
      </c>
      <c r="D551" s="213" t="s">
        <v>24</v>
      </c>
      <c r="E551" s="219"/>
      <c r="F551" s="220"/>
      <c r="G551" s="216" t="s">
        <v>563</v>
      </c>
      <c r="H551" s="216"/>
      <c r="I551" s="216"/>
      <c r="J551" s="216"/>
      <c r="K551" s="216"/>
      <c r="L551" s="216"/>
      <c r="M551" s="216"/>
      <c r="N551" s="216" t="s">
        <v>1</v>
      </c>
      <c r="O551" s="216"/>
      <c r="P551" s="216"/>
      <c r="Q551" s="216"/>
      <c r="R551" s="216"/>
      <c r="S551" s="216" t="s">
        <v>1</v>
      </c>
      <c r="T551" s="216"/>
      <c r="U551" s="216"/>
      <c r="V551" s="216"/>
      <c r="W551" s="216"/>
      <c r="X551" s="216" t="s">
        <v>1</v>
      </c>
      <c r="Y551" s="216"/>
      <c r="Z551" s="216"/>
      <c r="AA551" s="216"/>
      <c r="AB551" s="216"/>
      <c r="AC551" s="216" t="s">
        <v>1</v>
      </c>
      <c r="AD551" s="216"/>
      <c r="AE551" s="216"/>
      <c r="AF551" s="216"/>
      <c r="AG551" s="217"/>
      <c r="AH551" s="217"/>
      <c r="AI551" s="217"/>
      <c r="AJ551" s="217" t="s">
        <v>3</v>
      </c>
      <c r="AK551" s="216"/>
      <c r="AL551" s="217"/>
      <c r="AM551" s="217"/>
      <c r="AN551" s="217"/>
      <c r="AO551" s="217" t="s">
        <v>3</v>
      </c>
      <c r="AP551" s="217"/>
      <c r="AQ551" s="217"/>
      <c r="AR551" s="217"/>
      <c r="AS551" s="217"/>
      <c r="AT551" s="217" t="s">
        <v>3</v>
      </c>
      <c r="AU551" s="217"/>
      <c r="AV551" s="218"/>
      <c r="AW551" s="218"/>
      <c r="AX551" s="218"/>
      <c r="AY551" s="218" t="s">
        <v>3</v>
      </c>
      <c r="AZ551" s="218"/>
      <c r="BA551" s="163"/>
      <c r="BB551" s="163"/>
      <c r="BC551" s="163"/>
      <c r="BD551" s="163" t="s">
        <v>3</v>
      </c>
      <c r="BE551" s="170"/>
      <c r="BF551" s="163"/>
      <c r="BG551" s="163"/>
      <c r="BH551" s="163"/>
      <c r="BI551" s="163" t="s">
        <v>3</v>
      </c>
      <c r="BJ551" s="171"/>
      <c r="BK551" s="163"/>
      <c r="BL551" s="163"/>
      <c r="BM551" s="163"/>
      <c r="BN551" s="163" t="s">
        <v>3</v>
      </c>
      <c r="BO551" s="172"/>
      <c r="BP551" s="163"/>
      <c r="BQ551" s="163"/>
      <c r="BR551" s="163"/>
      <c r="BS551" s="163"/>
      <c r="BT551" s="173"/>
      <c r="BU551" s="163"/>
      <c r="BV551" s="163"/>
      <c r="BW551" s="163"/>
      <c r="BX551" s="163" t="s">
        <v>3</v>
      </c>
      <c r="BZ551" s="163"/>
      <c r="CA551" s="163"/>
      <c r="CB551" s="163"/>
      <c r="CC551" s="163"/>
    </row>
    <row r="552" spans="1:82" s="91" customFormat="1" x14ac:dyDescent="0.2">
      <c r="A552" s="76">
        <f t="shared" si="29"/>
        <v>484</v>
      </c>
      <c r="B552" s="188" t="s">
        <v>56</v>
      </c>
      <c r="C552" s="189" t="s">
        <v>94</v>
      </c>
      <c r="D552" s="213" t="s">
        <v>26</v>
      </c>
      <c r="E552" s="219"/>
      <c r="F552" s="220"/>
      <c r="G552" s="216" t="s">
        <v>564</v>
      </c>
      <c r="H552" s="216"/>
      <c r="I552" s="216" t="s">
        <v>657</v>
      </c>
      <c r="J552" s="216"/>
      <c r="K552" s="216"/>
      <c r="L552" s="216"/>
      <c r="M552" s="216"/>
      <c r="N552" s="216"/>
      <c r="O552" s="216"/>
      <c r="P552" s="216" t="s">
        <v>3</v>
      </c>
      <c r="Q552" s="216"/>
      <c r="R552" s="216"/>
      <c r="S552" s="216" t="s">
        <v>1</v>
      </c>
      <c r="T552" s="216"/>
      <c r="U552" s="216"/>
      <c r="V552" s="216"/>
      <c r="W552" s="216"/>
      <c r="X552" s="216"/>
      <c r="Y552" s="216"/>
      <c r="Z552" s="216" t="s">
        <v>3</v>
      </c>
      <c r="AA552" s="216"/>
      <c r="AB552" s="216"/>
      <c r="AC552" s="216"/>
      <c r="AD552" s="216"/>
      <c r="AE552" s="216" t="s">
        <v>3</v>
      </c>
      <c r="AF552" s="216"/>
      <c r="AG552" s="217"/>
      <c r="AH552" s="217"/>
      <c r="AI552" s="217"/>
      <c r="AJ552" s="217" t="s">
        <v>3</v>
      </c>
      <c r="AK552" s="216"/>
      <c r="AL552" s="217"/>
      <c r="AM552" s="217"/>
      <c r="AN552" s="217"/>
      <c r="AO552" s="217" t="s">
        <v>3</v>
      </c>
      <c r="AP552" s="217"/>
      <c r="AQ552" s="217"/>
      <c r="AR552" s="217"/>
      <c r="AS552" s="217"/>
      <c r="AT552" s="217" t="s">
        <v>3</v>
      </c>
      <c r="AU552" s="217"/>
      <c r="AV552" s="218"/>
      <c r="AW552" s="218"/>
      <c r="AX552" s="218"/>
      <c r="AY552" s="218" t="s">
        <v>3</v>
      </c>
      <c r="AZ552" s="218"/>
      <c r="BA552" s="163"/>
      <c r="BB552" s="163"/>
      <c r="BC552" s="163"/>
      <c r="BD552" s="163" t="s">
        <v>3</v>
      </c>
      <c r="BE552" s="170"/>
      <c r="BF552" s="163"/>
      <c r="BG552" s="163"/>
      <c r="BH552" s="163"/>
      <c r="BI552" s="163" t="s">
        <v>3</v>
      </c>
      <c r="BJ552" s="171"/>
      <c r="BK552" s="163"/>
      <c r="BL552" s="163"/>
      <c r="BM552" s="163"/>
      <c r="BN552" s="163" t="s">
        <v>3</v>
      </c>
      <c r="BO552" s="172"/>
      <c r="BP552" s="163"/>
      <c r="BQ552" s="163"/>
      <c r="BR552" s="163"/>
      <c r="BS552" s="163"/>
      <c r="BT552" s="173"/>
      <c r="BU552" s="163"/>
      <c r="BV552" s="163"/>
      <c r="BW552" s="163"/>
      <c r="BX552" s="163" t="s">
        <v>3</v>
      </c>
      <c r="BZ552" s="163"/>
      <c r="CA552" s="163"/>
      <c r="CB552" s="163"/>
      <c r="CC552" s="163"/>
    </row>
    <row r="553" spans="1:82" s="91" customFormat="1" x14ac:dyDescent="0.2">
      <c r="A553" s="76">
        <f t="shared" si="29"/>
        <v>485</v>
      </c>
      <c r="B553" s="188" t="s">
        <v>56</v>
      </c>
      <c r="C553" s="189" t="s">
        <v>94</v>
      </c>
      <c r="D553" s="213" t="s">
        <v>28</v>
      </c>
      <c r="E553" s="219"/>
      <c r="F553" s="220"/>
      <c r="G553" s="216" t="s">
        <v>565</v>
      </c>
      <c r="H553" s="216"/>
      <c r="I553" s="216"/>
      <c r="J553" s="216"/>
      <c r="K553" s="216"/>
      <c r="L553" s="216"/>
      <c r="M553" s="216"/>
      <c r="N553" s="216" t="s">
        <v>1</v>
      </c>
      <c r="O553" s="216"/>
      <c r="P553" s="216"/>
      <c r="Q553" s="216"/>
      <c r="R553" s="216"/>
      <c r="S553" s="216" t="s">
        <v>1</v>
      </c>
      <c r="T553" s="216"/>
      <c r="U553" s="216"/>
      <c r="V553" s="216"/>
      <c r="W553" s="216"/>
      <c r="X553" s="216" t="s">
        <v>1</v>
      </c>
      <c r="Y553" s="216"/>
      <c r="Z553" s="216"/>
      <c r="AA553" s="216"/>
      <c r="AB553" s="216"/>
      <c r="AC553" s="216" t="s">
        <v>1</v>
      </c>
      <c r="AD553" s="216"/>
      <c r="AE553" s="216"/>
      <c r="AF553" s="216"/>
      <c r="AG553" s="217"/>
      <c r="AH553" s="217" t="s">
        <v>1</v>
      </c>
      <c r="AI553" s="217"/>
      <c r="AJ553" s="217"/>
      <c r="AK553" s="216"/>
      <c r="AL553" s="217"/>
      <c r="AM553" s="217"/>
      <c r="AN553" s="217"/>
      <c r="AO553" s="217" t="s">
        <v>3</v>
      </c>
      <c r="AP553" s="217"/>
      <c r="AQ553" s="217"/>
      <c r="AR553" s="217"/>
      <c r="AS553" s="217"/>
      <c r="AT553" s="217" t="s">
        <v>3</v>
      </c>
      <c r="AU553" s="217"/>
      <c r="AV553" s="218"/>
      <c r="AW553" s="218"/>
      <c r="AX553" s="218"/>
      <c r="AY553" s="218" t="s">
        <v>3</v>
      </c>
      <c r="AZ553" s="218"/>
      <c r="BA553" s="163"/>
      <c r="BB553" s="163"/>
      <c r="BC553" s="163"/>
      <c r="BD553" s="163" t="s">
        <v>3</v>
      </c>
      <c r="BE553" s="170"/>
      <c r="BF553" s="163"/>
      <c r="BG553" s="163"/>
      <c r="BH553" s="163"/>
      <c r="BI553" s="163" t="s">
        <v>3</v>
      </c>
      <c r="BJ553" s="171"/>
      <c r="BK553" s="163"/>
      <c r="BL553" s="163"/>
      <c r="BM553" s="163"/>
      <c r="BN553" s="163"/>
      <c r="BO553" s="172"/>
      <c r="BP553" s="163"/>
      <c r="BQ553" s="163"/>
      <c r="BR553" s="163"/>
      <c r="BS553" s="163"/>
      <c r="BT553" s="173"/>
      <c r="BU553" s="163"/>
      <c r="BV553" s="163"/>
      <c r="BW553" s="163"/>
      <c r="BX553" s="163"/>
      <c r="BZ553" s="163"/>
      <c r="CA553" s="163"/>
      <c r="CB553" s="163"/>
      <c r="CC553" s="163"/>
    </row>
    <row r="554" spans="1:82" s="91" customFormat="1" x14ac:dyDescent="0.2">
      <c r="A554" s="76">
        <f t="shared" si="29"/>
        <v>486</v>
      </c>
      <c r="B554" s="188" t="s">
        <v>56</v>
      </c>
      <c r="C554" s="189" t="s">
        <v>94</v>
      </c>
      <c r="D554" s="213" t="s">
        <v>30</v>
      </c>
      <c r="E554" s="219"/>
      <c r="F554" s="220"/>
      <c r="G554" s="216" t="s">
        <v>566</v>
      </c>
      <c r="H554" s="216"/>
      <c r="I554" s="216"/>
      <c r="J554" s="216"/>
      <c r="K554" s="216"/>
      <c r="L554" s="216"/>
      <c r="M554" s="216" t="s">
        <v>0</v>
      </c>
      <c r="N554" s="216"/>
      <c r="O554" s="216"/>
      <c r="P554" s="216"/>
      <c r="Q554" s="216"/>
      <c r="R554" s="216"/>
      <c r="S554" s="216" t="s">
        <v>1</v>
      </c>
      <c r="T554" s="216"/>
      <c r="U554" s="216"/>
      <c r="V554" s="216"/>
      <c r="W554" s="216"/>
      <c r="X554" s="216" t="s">
        <v>1</v>
      </c>
      <c r="Y554" s="216"/>
      <c r="Z554" s="216"/>
      <c r="AA554" s="216"/>
      <c r="AB554" s="216"/>
      <c r="AC554" s="216" t="s">
        <v>1</v>
      </c>
      <c r="AD554" s="216"/>
      <c r="AE554" s="216"/>
      <c r="AF554" s="216"/>
      <c r="AG554" s="217"/>
      <c r="AH554" s="217" t="s">
        <v>1</v>
      </c>
      <c r="AI554" s="217"/>
      <c r="AJ554" s="217"/>
      <c r="AK554" s="216"/>
      <c r="AL554" s="217"/>
      <c r="AM554" s="217" t="s">
        <v>1</v>
      </c>
      <c r="AN554" s="217"/>
      <c r="AO554" s="217"/>
      <c r="AP554" s="217"/>
      <c r="AQ554" s="217"/>
      <c r="AR554" s="217"/>
      <c r="AS554" s="217"/>
      <c r="AT554" s="217" t="s">
        <v>3</v>
      </c>
      <c r="AU554" s="217"/>
      <c r="AV554" s="218"/>
      <c r="AW554" s="218"/>
      <c r="AX554" s="218"/>
      <c r="AY554" s="218" t="s">
        <v>3</v>
      </c>
      <c r="AZ554" s="218"/>
      <c r="BA554" s="163"/>
      <c r="BB554" s="163"/>
      <c r="BC554" s="163"/>
      <c r="BD554" s="163" t="s">
        <v>3</v>
      </c>
      <c r="BE554" s="170"/>
      <c r="BF554" s="163"/>
      <c r="BG554" s="163"/>
      <c r="BH554" s="163"/>
      <c r="BI554" s="163" t="s">
        <v>3</v>
      </c>
      <c r="BJ554" s="171"/>
      <c r="BK554" s="163"/>
      <c r="BL554" s="163"/>
      <c r="BM554" s="163"/>
      <c r="BN554" s="163"/>
      <c r="BO554" s="172"/>
      <c r="BP554" s="163"/>
      <c r="BQ554" s="163"/>
      <c r="BR554" s="163"/>
      <c r="BS554" s="163"/>
      <c r="BT554" s="173"/>
      <c r="BU554" s="163"/>
      <c r="BV554" s="163"/>
      <c r="BW554" s="163"/>
      <c r="BX554" s="163"/>
      <c r="BZ554" s="163"/>
      <c r="CA554" s="163"/>
      <c r="CB554" s="163"/>
      <c r="CC554" s="163"/>
    </row>
    <row r="555" spans="1:82" s="91" customFormat="1" x14ac:dyDescent="0.2">
      <c r="A555" s="76">
        <f t="shared" si="29"/>
        <v>487</v>
      </c>
      <c r="B555" s="188" t="s">
        <v>56</v>
      </c>
      <c r="C555" s="189" t="s">
        <v>94</v>
      </c>
      <c r="D555" s="213" t="s">
        <v>32</v>
      </c>
      <c r="E555" s="219"/>
      <c r="F555" s="220"/>
      <c r="G555" s="216" t="s">
        <v>567</v>
      </c>
      <c r="H555" s="216"/>
      <c r="I555" s="216"/>
      <c r="J555" s="216"/>
      <c r="K555" s="216"/>
      <c r="L555" s="216"/>
      <c r="M555" s="216"/>
      <c r="N555" s="216" t="s">
        <v>1</v>
      </c>
      <c r="O555" s="216"/>
      <c r="P555" s="216"/>
      <c r="Q555" s="216"/>
      <c r="R555" s="216"/>
      <c r="S555" s="216" t="s">
        <v>1</v>
      </c>
      <c r="T555" s="216"/>
      <c r="U555" s="216"/>
      <c r="V555" s="216"/>
      <c r="W555" s="216"/>
      <c r="X555" s="216"/>
      <c r="Y555" s="216"/>
      <c r="Z555" s="216" t="s">
        <v>3</v>
      </c>
      <c r="AA555" s="216"/>
      <c r="AB555" s="216"/>
      <c r="AC555" s="216"/>
      <c r="AD555" s="216"/>
      <c r="AE555" s="216" t="s">
        <v>3</v>
      </c>
      <c r="AF555" s="216"/>
      <c r="AG555" s="217"/>
      <c r="AH555" s="217"/>
      <c r="AI555" s="217"/>
      <c r="AJ555" s="217" t="s">
        <v>3</v>
      </c>
      <c r="AK555" s="216"/>
      <c r="AL555" s="217"/>
      <c r="AM555" s="217"/>
      <c r="AN555" s="217"/>
      <c r="AO555" s="217" t="s">
        <v>3</v>
      </c>
      <c r="AP555" s="217"/>
      <c r="AQ555" s="217"/>
      <c r="AR555" s="217"/>
      <c r="AS555" s="217"/>
      <c r="AT555" s="217" t="s">
        <v>3</v>
      </c>
      <c r="AU555" s="217"/>
      <c r="AV555" s="218"/>
      <c r="AW555" s="218"/>
      <c r="AX555" s="218"/>
      <c r="AY555" s="218" t="s">
        <v>3</v>
      </c>
      <c r="AZ555" s="218"/>
      <c r="BA555" s="163"/>
      <c r="BB555" s="163"/>
      <c r="BC555" s="163"/>
      <c r="BD555" s="163" t="s">
        <v>3</v>
      </c>
      <c r="BE555" s="170"/>
      <c r="BF555" s="163"/>
      <c r="BG555" s="163"/>
      <c r="BH555" s="163"/>
      <c r="BI555" s="163" t="s">
        <v>3</v>
      </c>
      <c r="BJ555" s="171"/>
      <c r="BK555" s="163"/>
      <c r="BL555" s="163"/>
      <c r="BM555" s="163"/>
      <c r="BN555" s="163"/>
      <c r="BO555" s="172"/>
      <c r="BP555" s="163"/>
      <c r="BQ555" s="163"/>
      <c r="BR555" s="163"/>
      <c r="BS555" s="163"/>
      <c r="BT555" s="173"/>
      <c r="BU555" s="163"/>
      <c r="BV555" s="163"/>
      <c r="BW555" s="163"/>
      <c r="BX555" s="163"/>
      <c r="BZ555" s="163"/>
      <c r="CA555" s="163"/>
      <c r="CB555" s="163"/>
      <c r="CC555" s="163"/>
    </row>
    <row r="556" spans="1:82" s="91" customFormat="1" x14ac:dyDescent="0.2">
      <c r="A556" s="76"/>
      <c r="B556" s="188"/>
      <c r="C556" s="189"/>
      <c r="D556" s="213"/>
      <c r="E556" s="219"/>
      <c r="F556" s="220"/>
      <c r="G556" s="216"/>
      <c r="H556" s="216"/>
      <c r="I556" s="216"/>
      <c r="J556" s="216"/>
      <c r="K556" s="216"/>
      <c r="L556" s="216"/>
      <c r="M556" s="216"/>
      <c r="N556" s="216"/>
      <c r="O556" s="216"/>
      <c r="P556" s="216"/>
      <c r="Q556" s="216"/>
      <c r="R556" s="216"/>
      <c r="S556" s="216"/>
      <c r="T556" s="216"/>
      <c r="U556" s="216"/>
      <c r="V556" s="216"/>
      <c r="W556" s="216"/>
      <c r="X556" s="216"/>
      <c r="Y556" s="216"/>
      <c r="Z556" s="216"/>
      <c r="AA556" s="216"/>
      <c r="AB556" s="216"/>
      <c r="AC556" s="216"/>
      <c r="AD556" s="216"/>
      <c r="AE556" s="216"/>
      <c r="AF556" s="216"/>
      <c r="AG556" s="217"/>
      <c r="AH556" s="217"/>
      <c r="AI556" s="217"/>
      <c r="AJ556" s="217"/>
      <c r="AK556" s="216"/>
      <c r="AL556" s="217"/>
      <c r="AM556" s="217"/>
      <c r="AN556" s="217"/>
      <c r="AO556" s="217"/>
      <c r="AP556" s="217"/>
      <c r="AQ556" s="217"/>
      <c r="AR556" s="217"/>
      <c r="AS556" s="217"/>
      <c r="AT556" s="217"/>
      <c r="AU556" s="217"/>
      <c r="AV556" s="218"/>
      <c r="AW556" s="218"/>
      <c r="AX556" s="218"/>
      <c r="AY556" s="218"/>
      <c r="AZ556" s="231"/>
      <c r="BA556" s="163"/>
      <c r="BB556" s="163"/>
      <c r="BC556" s="163"/>
      <c r="BD556" s="163"/>
      <c r="BE556" s="170"/>
      <c r="BF556" s="163"/>
      <c r="BG556" s="163"/>
      <c r="BH556" s="163"/>
      <c r="BI556" s="163"/>
      <c r="BJ556" s="171"/>
      <c r="BK556" s="163"/>
      <c r="BL556" s="163"/>
      <c r="BM556" s="163"/>
      <c r="BN556" s="163"/>
      <c r="BO556" s="172"/>
      <c r="BP556" s="163"/>
      <c r="BQ556" s="163"/>
      <c r="BR556" s="163"/>
      <c r="BS556" s="163"/>
      <c r="BT556" s="173"/>
      <c r="BU556" s="163"/>
      <c r="BV556" s="163"/>
      <c r="BW556" s="163"/>
      <c r="BX556" s="163"/>
      <c r="BZ556" s="163"/>
      <c r="CA556" s="163"/>
      <c r="CB556" s="163"/>
      <c r="CC556" s="163"/>
    </row>
    <row r="557" spans="1:82" s="59" customFormat="1" x14ac:dyDescent="0.25">
      <c r="B557" s="195" t="s">
        <v>56</v>
      </c>
      <c r="C557" s="196" t="s">
        <v>96</v>
      </c>
      <c r="D557" s="197"/>
      <c r="E557" s="198"/>
      <c r="F557" s="199" t="s">
        <v>568</v>
      </c>
      <c r="G557" s="200"/>
      <c r="H557" s="201">
        <f>COUNTIF(H558:H568,"WTP")</f>
        <v>9</v>
      </c>
      <c r="I557" s="201">
        <f>COUNTIF(I558:I568,"WDP")</f>
        <v>0</v>
      </c>
      <c r="J557" s="201">
        <f>COUNTIF(J558:J568,"TW")</f>
        <v>0</v>
      </c>
      <c r="K557" s="201">
        <f>COUNTIF(K558:K568,"TMP")</f>
        <v>0</v>
      </c>
      <c r="L557" s="197">
        <f>SUM(H557:K557)</f>
        <v>9</v>
      </c>
      <c r="M557" s="201">
        <f>COUNTIF(M558:M568,"WTP")</f>
        <v>9</v>
      </c>
      <c r="N557" s="201">
        <f>COUNTIF(N558:N568,"WDP")</f>
        <v>2</v>
      </c>
      <c r="O557" s="201">
        <f>COUNTIF(O558:O568,"TW")</f>
        <v>0</v>
      </c>
      <c r="P557" s="201">
        <f>COUNTIF(P558:P568,"TMP")</f>
        <v>0</v>
      </c>
      <c r="Q557" s="197">
        <f>SUM(M557:P557)</f>
        <v>11</v>
      </c>
      <c r="R557" s="201">
        <f>COUNTIF(R558:R568,"WTP")</f>
        <v>7</v>
      </c>
      <c r="S557" s="201">
        <f>COUNTIF(S558:S568,"WDP")</f>
        <v>4</v>
      </c>
      <c r="T557" s="201">
        <f>COUNTIF(T558:T568,"TW")</f>
        <v>0</v>
      </c>
      <c r="U557" s="201">
        <f>COUNTIF(U558:U568,"TMP")</f>
        <v>0</v>
      </c>
      <c r="V557" s="197">
        <f>SUM(R557:U557)</f>
        <v>11</v>
      </c>
      <c r="W557" s="201">
        <f>COUNTIF(W558:W568,"WTP")</f>
        <v>6</v>
      </c>
      <c r="X557" s="201">
        <f>COUNTIF(X558:X568,"WDP")</f>
        <v>4</v>
      </c>
      <c r="Y557" s="201">
        <f>COUNTIF(Y558:Y568,"TW")</f>
        <v>0</v>
      </c>
      <c r="Z557" s="201">
        <f>COUNTIF(Z558:Z568,"TMP")</f>
        <v>1</v>
      </c>
      <c r="AA557" s="197">
        <f>SUM(W557:Z557)</f>
        <v>11</v>
      </c>
      <c r="AB557" s="201">
        <f>COUNTIF(AB558:AB568,"WTP")</f>
        <v>3</v>
      </c>
      <c r="AC557" s="201">
        <f>COUNTIF(AC558:AC568,"WDP")</f>
        <v>6</v>
      </c>
      <c r="AD557" s="201">
        <f>COUNTIF(AD558:AD568,"TW")</f>
        <v>1</v>
      </c>
      <c r="AE557" s="201">
        <f>COUNTIF(AE558:AE568,"TMP")</f>
        <v>1</v>
      </c>
      <c r="AF557" s="197">
        <f>SUM(AB557:AE557)</f>
        <v>11</v>
      </c>
      <c r="AG557" s="201">
        <f>COUNTIF(AG558:AG568,"WTP")</f>
        <v>3</v>
      </c>
      <c r="AH557" s="201">
        <f>COUNTIF(AH558:AH568,"WDP")</f>
        <v>7</v>
      </c>
      <c r="AI557" s="201">
        <f>COUNTIF(AI558:AI568,"TW")</f>
        <v>1</v>
      </c>
      <c r="AJ557" s="201">
        <f>COUNTIF(AJ558:AJ568,"TMP")</f>
        <v>0</v>
      </c>
      <c r="AK557" s="202">
        <f>SUM(AG557:AJ557)</f>
        <v>11</v>
      </c>
      <c r="AL557" s="201">
        <f>COUNTIF(AL558:AL568,"WTP")</f>
        <v>0</v>
      </c>
      <c r="AM557" s="201">
        <f>COUNTIF(AM558:AM568,"WDP")</f>
        <v>7</v>
      </c>
      <c r="AN557" s="201">
        <f>COUNTIF(AN558:AN568,"TW")</f>
        <v>1</v>
      </c>
      <c r="AO557" s="201">
        <f>COUNTIF(AO558:AO568,"TMP")</f>
        <v>2</v>
      </c>
      <c r="AP557" s="202">
        <f>SUM(AL557:AO557)</f>
        <v>10</v>
      </c>
      <c r="AQ557" s="201">
        <f>COUNTIF(AQ558:AQ567,"WTP")</f>
        <v>0</v>
      </c>
      <c r="AR557" s="201">
        <f>COUNTIF(AR558:AR567,"WDP")</f>
        <v>7</v>
      </c>
      <c r="AS557" s="201">
        <f>COUNTIF(AS558:AS567,"TW")</f>
        <v>0</v>
      </c>
      <c r="AT557" s="201">
        <f>COUNTIF(AT558:AT567,"TMP")</f>
        <v>3</v>
      </c>
      <c r="AU557" s="202">
        <f>SUM(AQ557:AT557)</f>
        <v>10</v>
      </c>
      <c r="AV557" s="73">
        <f>COUNTIF(AV558:AV567,"WTP")</f>
        <v>0</v>
      </c>
      <c r="AW557" s="73">
        <f>COUNTIF(AW558:AW567,"WDP")</f>
        <v>3</v>
      </c>
      <c r="AX557" s="73">
        <f>COUNTIF(AX558:AX567,"TW")</f>
        <v>0</v>
      </c>
      <c r="AY557" s="73">
        <f>COUNTIF(AY558:AY567,"TMP")</f>
        <v>7</v>
      </c>
      <c r="AZ557" s="74">
        <f>SUM(AV557:AY557)</f>
        <v>10</v>
      </c>
      <c r="BA557" s="73">
        <f>COUNTIF(BA558:BA567,"WTP")</f>
        <v>0</v>
      </c>
      <c r="BB557" s="73">
        <f>COUNTIF(BB558:BB567,"WDP")</f>
        <v>1</v>
      </c>
      <c r="BC557" s="73">
        <f>COUNTIF(BC558:BC567,"TW")</f>
        <v>0</v>
      </c>
      <c r="BD557" s="73">
        <f>COUNTIF(BD558:BD567,"TMP")</f>
        <v>9</v>
      </c>
      <c r="BE557" s="74">
        <f>SUM(BA557:BD557)</f>
        <v>10</v>
      </c>
      <c r="BF557" s="73">
        <f>COUNTIF(BF558:BF566,"WTP")</f>
        <v>0</v>
      </c>
      <c r="BG557" s="73">
        <f>COUNTIF(BG558:BG566,"WDP")</f>
        <v>1</v>
      </c>
      <c r="BH557" s="73">
        <f>COUNTIF(BH558:BH566,"TW")</f>
        <v>8</v>
      </c>
      <c r="BI557" s="73">
        <f>COUNTIF(BI558:BI566,"TMP")</f>
        <v>0</v>
      </c>
      <c r="BJ557" s="152">
        <f>SUM(BF557:BI557)</f>
        <v>9</v>
      </c>
      <c r="BK557" s="75">
        <f>COUNTIF(BK558:BK566,"WTP")</f>
        <v>0</v>
      </c>
      <c r="BL557" s="75">
        <f>COUNTIF(BL558:BL566,"WDP")</f>
        <v>0</v>
      </c>
      <c r="BM557" s="75">
        <f>COUNTIF(BM558:BM566,"TW")</f>
        <v>0</v>
      </c>
      <c r="BN557" s="75">
        <f>COUNTIF(BN558:BN566,"TMP")</f>
        <v>9</v>
      </c>
      <c r="BO557" s="153">
        <f>SUM(BK557:BN557)</f>
        <v>9</v>
      </c>
      <c r="BP557" s="75">
        <f>COUNTIF(BP558:BP566,"WTP")</f>
        <v>0</v>
      </c>
      <c r="BQ557" s="75">
        <f>COUNTIF(BQ558:BQ566,"WDP")</f>
        <v>6</v>
      </c>
      <c r="BR557" s="75">
        <f>COUNTIF(BR558:BR566,"TW")</f>
        <v>0</v>
      </c>
      <c r="BS557" s="75">
        <f>COUNTIF(BS558:BS566,"TMP")</f>
        <v>3</v>
      </c>
      <c r="BT557" s="154">
        <f>SUM(BP557:BS557)</f>
        <v>9</v>
      </c>
      <c r="BU557" s="75">
        <f>COUNTIF(BU558:BU566,"WTP")</f>
        <v>0</v>
      </c>
      <c r="BV557" s="75">
        <f>COUNTIF(BV558:BV566,"WDP")</f>
        <v>4</v>
      </c>
      <c r="BW557" s="75">
        <f>COUNTIF(BW558:BW566,"TW")</f>
        <v>0</v>
      </c>
      <c r="BX557" s="75">
        <f>COUNTIF(BX558:BX566,"TMP")</f>
        <v>5</v>
      </c>
      <c r="BY557" s="155">
        <f>SUM(BU557:BX557)</f>
        <v>9</v>
      </c>
      <c r="BZ557" s="75">
        <f>COUNTIF(BZ558:BZ566,"WTP")</f>
        <v>0</v>
      </c>
      <c r="CA557" s="75">
        <f>COUNTIF(CA558:CA566,"WDP")</f>
        <v>1</v>
      </c>
      <c r="CB557" s="75">
        <f>COUNTIF(CB558:CB566,"TW")</f>
        <v>0</v>
      </c>
      <c r="CC557" s="75">
        <f>COUNTIF(CC558:CC566,"TMP")</f>
        <v>0</v>
      </c>
      <c r="CD557" s="155">
        <f>SUM(BZ557:CC557)</f>
        <v>1</v>
      </c>
    </row>
    <row r="558" spans="1:82" s="91" customFormat="1" x14ac:dyDescent="0.2">
      <c r="A558" s="76">
        <f>A555+1</f>
        <v>488</v>
      </c>
      <c r="B558" s="188" t="s">
        <v>56</v>
      </c>
      <c r="C558" s="189" t="s">
        <v>96</v>
      </c>
      <c r="D558" s="213" t="s">
        <v>8</v>
      </c>
      <c r="E558" s="214"/>
      <c r="F558" s="215"/>
      <c r="G558" s="216" t="s">
        <v>569</v>
      </c>
      <c r="H558" s="216" t="s">
        <v>0</v>
      </c>
      <c r="I558" s="216"/>
      <c r="J558" s="216"/>
      <c r="K558" s="216"/>
      <c r="L558" s="216"/>
      <c r="M558" s="216" t="s">
        <v>0</v>
      </c>
      <c r="N558" s="216"/>
      <c r="O558" s="216"/>
      <c r="P558" s="216"/>
      <c r="Q558" s="216"/>
      <c r="R558" s="216"/>
      <c r="S558" s="216" t="s">
        <v>1</v>
      </c>
      <c r="T558" s="216"/>
      <c r="U558" s="216"/>
      <c r="V558" s="216"/>
      <c r="W558" s="216" t="s">
        <v>0</v>
      </c>
      <c r="X558" s="216"/>
      <c r="Y558" s="216"/>
      <c r="Z558" s="216"/>
      <c r="AA558" s="216"/>
      <c r="AB558" s="216"/>
      <c r="AC558" s="216" t="s">
        <v>1</v>
      </c>
      <c r="AD558" s="216"/>
      <c r="AE558" s="216"/>
      <c r="AF558" s="216"/>
      <c r="AG558" s="217"/>
      <c r="AH558" s="217" t="s">
        <v>1</v>
      </c>
      <c r="AI558" s="217"/>
      <c r="AJ558" s="217"/>
      <c r="AK558" s="216"/>
      <c r="AL558" s="217"/>
      <c r="AM558" s="217"/>
      <c r="AN558" s="217"/>
      <c r="AO558" s="217" t="s">
        <v>3</v>
      </c>
      <c r="AP558" s="217"/>
      <c r="AQ558" s="217"/>
      <c r="AR558" s="217"/>
      <c r="AS558" s="217"/>
      <c r="AT558" s="217" t="s">
        <v>3</v>
      </c>
      <c r="AU558" s="217"/>
      <c r="AV558" s="218"/>
      <c r="AW558" s="218"/>
      <c r="AX558" s="218"/>
      <c r="AY558" s="218" t="s">
        <v>3</v>
      </c>
      <c r="AZ558" s="218"/>
      <c r="BA558" s="163"/>
      <c r="BB558" s="163"/>
      <c r="BC558" s="163"/>
      <c r="BD558" s="163" t="s">
        <v>3</v>
      </c>
      <c r="BE558" s="170"/>
      <c r="BF558" s="163"/>
      <c r="BG558" s="163"/>
      <c r="BH558" s="163" t="s">
        <v>2</v>
      </c>
      <c r="BI558" s="163"/>
      <c r="BJ558" s="171"/>
      <c r="BK558" s="163"/>
      <c r="BL558" s="163"/>
      <c r="BM558" s="163"/>
      <c r="BN558" s="163" t="s">
        <v>3</v>
      </c>
      <c r="BO558" s="172"/>
      <c r="BP558" s="163"/>
      <c r="BQ558" s="163"/>
      <c r="BR558" s="163"/>
      <c r="BS558" s="163" t="s">
        <v>3</v>
      </c>
      <c r="BT558" s="173"/>
      <c r="BU558" s="163"/>
      <c r="BV558" s="163" t="s">
        <v>1</v>
      </c>
      <c r="BW558" s="163"/>
      <c r="BX558" s="163"/>
      <c r="BZ558" s="163"/>
      <c r="CA558" s="163"/>
      <c r="CB558" s="163"/>
      <c r="CC558" s="163"/>
    </row>
    <row r="559" spans="1:82" s="91" customFormat="1" x14ac:dyDescent="0.2">
      <c r="A559" s="76">
        <f>A558+1</f>
        <v>489</v>
      </c>
      <c r="B559" s="188" t="s">
        <v>56</v>
      </c>
      <c r="C559" s="189" t="s">
        <v>96</v>
      </c>
      <c r="D559" s="213" t="s">
        <v>12</v>
      </c>
      <c r="E559" s="219"/>
      <c r="F559" s="220"/>
      <c r="G559" s="216" t="s">
        <v>570</v>
      </c>
      <c r="H559" s="216" t="s">
        <v>0</v>
      </c>
      <c r="I559" s="216"/>
      <c r="J559" s="216"/>
      <c r="K559" s="216"/>
      <c r="L559" s="216"/>
      <c r="M559" s="216" t="s">
        <v>0</v>
      </c>
      <c r="N559" s="216"/>
      <c r="O559" s="216"/>
      <c r="P559" s="216"/>
      <c r="Q559" s="216"/>
      <c r="R559" s="216"/>
      <c r="S559" s="216" t="s">
        <v>1</v>
      </c>
      <c r="T559" s="216"/>
      <c r="U559" s="216"/>
      <c r="V559" s="216"/>
      <c r="W559" s="216"/>
      <c r="X559" s="216" t="s">
        <v>1</v>
      </c>
      <c r="Y559" s="216"/>
      <c r="Z559" s="216"/>
      <c r="AA559" s="216"/>
      <c r="AB559" s="216"/>
      <c r="AC559" s="216" t="s">
        <v>1</v>
      </c>
      <c r="AD559" s="216"/>
      <c r="AE559" s="216"/>
      <c r="AF559" s="216"/>
      <c r="AG559" s="217"/>
      <c r="AH559" s="217" t="s">
        <v>1</v>
      </c>
      <c r="AI559" s="217"/>
      <c r="AJ559" s="217"/>
      <c r="AK559" s="216"/>
      <c r="AL559" s="217"/>
      <c r="AM559" s="217"/>
      <c r="AN559" s="217" t="s">
        <v>2</v>
      </c>
      <c r="AO559" s="217"/>
      <c r="AP559" s="217"/>
      <c r="AQ559" s="217"/>
      <c r="AR559" s="217" t="s">
        <v>1</v>
      </c>
      <c r="AS559" s="217"/>
      <c r="AT559" s="217"/>
      <c r="AU559" s="217"/>
      <c r="AV559" s="218"/>
      <c r="AW559" s="218"/>
      <c r="AX559" s="218"/>
      <c r="AY559" s="218" t="s">
        <v>3</v>
      </c>
      <c r="AZ559" s="218"/>
      <c r="BA559" s="163"/>
      <c r="BB559" s="163"/>
      <c r="BC559" s="163"/>
      <c r="BD559" s="163" t="s">
        <v>3</v>
      </c>
      <c r="BE559" s="170"/>
      <c r="BF559" s="163"/>
      <c r="BG559" s="163"/>
      <c r="BH559" s="163" t="s">
        <v>2</v>
      </c>
      <c r="BI559" s="163"/>
      <c r="BJ559" s="171"/>
      <c r="BK559" s="163"/>
      <c r="BL559" s="163"/>
      <c r="BM559" s="163"/>
      <c r="BN559" s="163" t="s">
        <v>3</v>
      </c>
      <c r="BO559" s="172"/>
      <c r="BP559" s="163"/>
      <c r="BQ559" s="163" t="s">
        <v>1</v>
      </c>
      <c r="BR559" s="163"/>
      <c r="BS559" s="163"/>
      <c r="BT559" s="173"/>
      <c r="BU559" s="163"/>
      <c r="BV559" s="163"/>
      <c r="BW559" s="163"/>
      <c r="BX559" s="163" t="s">
        <v>3</v>
      </c>
      <c r="BZ559" s="163"/>
      <c r="CA559" s="163"/>
      <c r="CB559" s="163"/>
      <c r="CC559" s="163"/>
    </row>
    <row r="560" spans="1:82" s="91" customFormat="1" x14ac:dyDescent="0.2">
      <c r="A560" s="76">
        <f t="shared" ref="A560:A568" si="30">A559+1</f>
        <v>490</v>
      </c>
      <c r="B560" s="188" t="s">
        <v>56</v>
      </c>
      <c r="C560" s="189" t="s">
        <v>96</v>
      </c>
      <c r="D560" s="213" t="s">
        <v>14</v>
      </c>
      <c r="E560" s="219"/>
      <c r="F560" s="220"/>
      <c r="G560" s="216" t="s">
        <v>571</v>
      </c>
      <c r="H560" s="216" t="s">
        <v>0</v>
      </c>
      <c r="I560" s="216"/>
      <c r="J560" s="216"/>
      <c r="K560" s="216"/>
      <c r="L560" s="216"/>
      <c r="M560" s="216" t="s">
        <v>0</v>
      </c>
      <c r="N560" s="216"/>
      <c r="O560" s="216"/>
      <c r="P560" s="216"/>
      <c r="Q560" s="216"/>
      <c r="R560" s="216" t="s">
        <v>0</v>
      </c>
      <c r="S560" s="216"/>
      <c r="T560" s="216"/>
      <c r="U560" s="216"/>
      <c r="V560" s="216"/>
      <c r="W560" s="216"/>
      <c r="X560" s="216" t="s">
        <v>1</v>
      </c>
      <c r="Y560" s="216"/>
      <c r="Z560" s="216"/>
      <c r="AA560" s="216"/>
      <c r="AB560" s="216"/>
      <c r="AC560" s="216" t="s">
        <v>1</v>
      </c>
      <c r="AD560" s="216"/>
      <c r="AE560" s="216"/>
      <c r="AF560" s="216"/>
      <c r="AG560" s="217"/>
      <c r="AH560" s="217" t="s">
        <v>1</v>
      </c>
      <c r="AI560" s="217"/>
      <c r="AJ560" s="217"/>
      <c r="AK560" s="216"/>
      <c r="AL560" s="217"/>
      <c r="AM560" s="217" t="s">
        <v>1</v>
      </c>
      <c r="AN560" s="217"/>
      <c r="AO560" s="217"/>
      <c r="AP560" s="217"/>
      <c r="AQ560" s="217"/>
      <c r="AR560" s="217" t="s">
        <v>1</v>
      </c>
      <c r="AS560" s="217"/>
      <c r="AT560" s="217"/>
      <c r="AU560" s="217"/>
      <c r="AV560" s="218"/>
      <c r="AW560" s="218"/>
      <c r="AX560" s="218"/>
      <c r="AY560" s="218" t="s">
        <v>3</v>
      </c>
      <c r="AZ560" s="218"/>
      <c r="BA560" s="163"/>
      <c r="BB560" s="163"/>
      <c r="BC560" s="163"/>
      <c r="BD560" s="163" t="s">
        <v>3</v>
      </c>
      <c r="BE560" s="170"/>
      <c r="BF560" s="163"/>
      <c r="BG560" s="163"/>
      <c r="BH560" s="163" t="s">
        <v>2</v>
      </c>
      <c r="BI560" s="163"/>
      <c r="BJ560" s="171"/>
      <c r="BK560" s="163"/>
      <c r="BL560" s="163"/>
      <c r="BM560" s="163"/>
      <c r="BN560" s="163" t="s">
        <v>3</v>
      </c>
      <c r="BO560" s="172"/>
      <c r="BP560" s="163"/>
      <c r="BQ560" s="163" t="s">
        <v>1</v>
      </c>
      <c r="BR560" s="163"/>
      <c r="BS560" s="163"/>
      <c r="BT560" s="173"/>
      <c r="BU560" s="163"/>
      <c r="BV560" s="163"/>
      <c r="BW560" s="163"/>
      <c r="BX560" s="163" t="s">
        <v>3</v>
      </c>
      <c r="BZ560" s="163"/>
      <c r="CA560" s="163"/>
      <c r="CB560" s="163"/>
      <c r="CC560" s="163"/>
    </row>
    <row r="561" spans="1:82" s="91" customFormat="1" x14ac:dyDescent="0.2">
      <c r="A561" s="76">
        <f t="shared" si="30"/>
        <v>491</v>
      </c>
      <c r="B561" s="188" t="s">
        <v>56</v>
      </c>
      <c r="C561" s="189" t="s">
        <v>96</v>
      </c>
      <c r="D561" s="213" t="s">
        <v>16</v>
      </c>
      <c r="E561" s="219"/>
      <c r="F561" s="220"/>
      <c r="G561" s="216" t="s">
        <v>572</v>
      </c>
      <c r="H561" s="216"/>
      <c r="I561" s="216"/>
      <c r="J561" s="216"/>
      <c r="K561" s="216"/>
      <c r="L561" s="216"/>
      <c r="M561" s="216" t="s">
        <v>0</v>
      </c>
      <c r="N561" s="216"/>
      <c r="O561" s="216"/>
      <c r="P561" s="216"/>
      <c r="Q561" s="216"/>
      <c r="R561" s="216" t="s">
        <v>0</v>
      </c>
      <c r="S561" s="216"/>
      <c r="T561" s="216"/>
      <c r="U561" s="216"/>
      <c r="V561" s="216"/>
      <c r="W561" s="216" t="s">
        <v>0</v>
      </c>
      <c r="X561" s="216"/>
      <c r="Y561" s="216"/>
      <c r="Z561" s="216"/>
      <c r="AA561" s="216"/>
      <c r="AB561" s="216" t="s">
        <v>0</v>
      </c>
      <c r="AC561" s="216"/>
      <c r="AD561" s="216"/>
      <c r="AE561" s="216"/>
      <c r="AF561" s="216"/>
      <c r="AG561" s="217" t="s">
        <v>0</v>
      </c>
      <c r="AH561" s="217"/>
      <c r="AI561" s="217"/>
      <c r="AJ561" s="217"/>
      <c r="AK561" s="216"/>
      <c r="AL561" s="217"/>
      <c r="AM561" s="217" t="s">
        <v>1</v>
      </c>
      <c r="AN561" s="217"/>
      <c r="AO561" s="217"/>
      <c r="AP561" s="217"/>
      <c r="AQ561" s="217"/>
      <c r="AR561" s="217" t="s">
        <v>1</v>
      </c>
      <c r="AS561" s="217"/>
      <c r="AT561" s="217"/>
      <c r="AU561" s="217"/>
      <c r="AV561" s="218"/>
      <c r="AW561" s="218" t="s">
        <v>1</v>
      </c>
      <c r="AX561" s="218"/>
      <c r="AY561" s="218"/>
      <c r="AZ561" s="218"/>
      <c r="BA561" s="163"/>
      <c r="BB561" s="163"/>
      <c r="BC561" s="163"/>
      <c r="BD561" s="163" t="s">
        <v>3</v>
      </c>
      <c r="BE561" s="170"/>
      <c r="BF561" s="163"/>
      <c r="BG561" s="163"/>
      <c r="BH561" s="163" t="s">
        <v>2</v>
      </c>
      <c r="BI561" s="163"/>
      <c r="BJ561" s="171"/>
      <c r="BK561" s="163"/>
      <c r="BL561" s="163"/>
      <c r="BM561" s="163"/>
      <c r="BN561" s="163" t="s">
        <v>3</v>
      </c>
      <c r="BO561" s="172"/>
      <c r="BP561" s="163"/>
      <c r="BQ561" s="163" t="s">
        <v>1</v>
      </c>
      <c r="BR561" s="163"/>
      <c r="BS561" s="163"/>
      <c r="BT561" s="173"/>
      <c r="BU561" s="163"/>
      <c r="BV561" s="163" t="s">
        <v>1</v>
      </c>
      <c r="BW561" s="163"/>
      <c r="BX561" s="163"/>
      <c r="BZ561" s="163"/>
      <c r="CA561" s="163" t="s">
        <v>1</v>
      </c>
      <c r="CB561" s="163"/>
      <c r="CC561" s="163"/>
    </row>
    <row r="562" spans="1:82" s="91" customFormat="1" x14ac:dyDescent="0.2">
      <c r="A562" s="76">
        <f t="shared" si="30"/>
        <v>492</v>
      </c>
      <c r="B562" s="188" t="s">
        <v>56</v>
      </c>
      <c r="C562" s="189" t="s">
        <v>96</v>
      </c>
      <c r="D562" s="213" t="s">
        <v>18</v>
      </c>
      <c r="E562" s="219"/>
      <c r="F562" s="220"/>
      <c r="G562" s="216" t="s">
        <v>573</v>
      </c>
      <c r="H562" s="216" t="s">
        <v>0</v>
      </c>
      <c r="I562" s="216"/>
      <c r="J562" s="216"/>
      <c r="K562" s="216"/>
      <c r="L562" s="216"/>
      <c r="M562" s="216" t="s">
        <v>0</v>
      </c>
      <c r="N562" s="216"/>
      <c r="O562" s="216"/>
      <c r="P562" s="216"/>
      <c r="Q562" s="216"/>
      <c r="R562" s="216" t="s">
        <v>0</v>
      </c>
      <c r="S562" s="216"/>
      <c r="T562" s="216"/>
      <c r="U562" s="216"/>
      <c r="V562" s="216"/>
      <c r="W562" s="216" t="s">
        <v>0</v>
      </c>
      <c r="X562" s="216"/>
      <c r="Y562" s="216"/>
      <c r="Z562" s="216"/>
      <c r="AA562" s="216"/>
      <c r="AB562" s="216"/>
      <c r="AC562" s="216" t="s">
        <v>1</v>
      </c>
      <c r="AD562" s="216"/>
      <c r="AE562" s="216"/>
      <c r="AF562" s="216"/>
      <c r="AG562" s="217"/>
      <c r="AH562" s="217" t="s">
        <v>1</v>
      </c>
      <c r="AI562" s="217"/>
      <c r="AJ562" s="217"/>
      <c r="AK562" s="216"/>
      <c r="AL562" s="217"/>
      <c r="AM562" s="217" t="s">
        <v>1</v>
      </c>
      <c r="AN562" s="217"/>
      <c r="AO562" s="217"/>
      <c r="AP562" s="217"/>
      <c r="AQ562" s="217"/>
      <c r="AR562" s="217" t="s">
        <v>1</v>
      </c>
      <c r="AS562" s="217"/>
      <c r="AT562" s="217"/>
      <c r="AU562" s="217"/>
      <c r="AV562" s="218"/>
      <c r="AW562" s="218"/>
      <c r="AX562" s="218"/>
      <c r="AY562" s="218" t="s">
        <v>3</v>
      </c>
      <c r="AZ562" s="218"/>
      <c r="BA562" s="163"/>
      <c r="BB562" s="163"/>
      <c r="BC562" s="163"/>
      <c r="BD562" s="163" t="s">
        <v>3</v>
      </c>
      <c r="BE562" s="170"/>
      <c r="BF562" s="163"/>
      <c r="BG562" s="163"/>
      <c r="BH562" s="163" t="s">
        <v>2</v>
      </c>
      <c r="BI562" s="163"/>
      <c r="BJ562" s="171"/>
      <c r="BK562" s="163"/>
      <c r="BL562" s="163"/>
      <c r="BM562" s="163"/>
      <c r="BN562" s="163" t="s">
        <v>3</v>
      </c>
      <c r="BO562" s="172"/>
      <c r="BP562" s="163"/>
      <c r="BQ562" s="163" t="s">
        <v>1</v>
      </c>
      <c r="BR562" s="163"/>
      <c r="BS562" s="163"/>
      <c r="BT562" s="173"/>
      <c r="BU562" s="163"/>
      <c r="BV562" s="163" t="s">
        <v>1</v>
      </c>
      <c r="BW562" s="163"/>
      <c r="BX562" s="163"/>
      <c r="BZ562" s="163"/>
      <c r="CA562" s="163"/>
      <c r="CB562" s="163"/>
      <c r="CC562" s="163"/>
    </row>
    <row r="563" spans="1:82" s="91" customFormat="1" x14ac:dyDescent="0.2">
      <c r="A563" s="76">
        <f t="shared" si="30"/>
        <v>493</v>
      </c>
      <c r="B563" s="188" t="s">
        <v>56</v>
      </c>
      <c r="C563" s="189" t="s">
        <v>96</v>
      </c>
      <c r="D563" s="213" t="s">
        <v>20</v>
      </c>
      <c r="E563" s="219"/>
      <c r="F563" s="220"/>
      <c r="G563" s="216" t="s">
        <v>574</v>
      </c>
      <c r="H563" s="216" t="s">
        <v>0</v>
      </c>
      <c r="I563" s="216"/>
      <c r="J563" s="216"/>
      <c r="K563" s="216"/>
      <c r="L563" s="216"/>
      <c r="M563" s="216" t="s">
        <v>0</v>
      </c>
      <c r="N563" s="216"/>
      <c r="O563" s="216"/>
      <c r="P563" s="216"/>
      <c r="Q563" s="216"/>
      <c r="R563" s="216" t="s">
        <v>0</v>
      </c>
      <c r="S563" s="216"/>
      <c r="T563" s="216"/>
      <c r="U563" s="216"/>
      <c r="V563" s="216"/>
      <c r="W563" s="216" t="s">
        <v>0</v>
      </c>
      <c r="X563" s="216"/>
      <c r="Y563" s="216"/>
      <c r="Z563" s="216"/>
      <c r="AA563" s="216"/>
      <c r="AB563" s="216" t="s">
        <v>0</v>
      </c>
      <c r="AC563" s="216"/>
      <c r="AD563" s="216"/>
      <c r="AE563" s="216"/>
      <c r="AF563" s="216"/>
      <c r="AG563" s="217" t="s">
        <v>0</v>
      </c>
      <c r="AH563" s="217"/>
      <c r="AI563" s="217"/>
      <c r="AJ563" s="217"/>
      <c r="AK563" s="216"/>
      <c r="AL563" s="217"/>
      <c r="AM563" s="217" t="s">
        <v>1</v>
      </c>
      <c r="AN563" s="217"/>
      <c r="AO563" s="217"/>
      <c r="AP563" s="217"/>
      <c r="AQ563" s="217"/>
      <c r="AR563" s="217" t="s">
        <v>1</v>
      </c>
      <c r="AS563" s="217"/>
      <c r="AT563" s="217"/>
      <c r="AU563" s="217"/>
      <c r="AV563" s="218"/>
      <c r="AW563" s="218" t="s">
        <v>1</v>
      </c>
      <c r="AX563" s="218"/>
      <c r="AY563" s="218"/>
      <c r="AZ563" s="218"/>
      <c r="BA563" s="163"/>
      <c r="BB563" s="163" t="s">
        <v>1</v>
      </c>
      <c r="BC563" s="163"/>
      <c r="BD563" s="163"/>
      <c r="BE563" s="170"/>
      <c r="BF563" s="163"/>
      <c r="BG563" s="163" t="s">
        <v>1</v>
      </c>
      <c r="BH563" s="163"/>
      <c r="BI563" s="163"/>
      <c r="BJ563" s="171"/>
      <c r="BK563" s="163"/>
      <c r="BL563" s="163"/>
      <c r="BM563" s="163"/>
      <c r="BN563" s="163" t="s">
        <v>3</v>
      </c>
      <c r="BO563" s="172"/>
      <c r="BP563" s="163"/>
      <c r="BQ563" s="163" t="s">
        <v>1</v>
      </c>
      <c r="BR563" s="163"/>
      <c r="BS563" s="163"/>
      <c r="BT563" s="173"/>
      <c r="BU563" s="163"/>
      <c r="BV563" s="163" t="s">
        <v>1</v>
      </c>
      <c r="BW563" s="163"/>
      <c r="BX563" s="163"/>
      <c r="BZ563" s="163"/>
      <c r="CA563" s="163"/>
      <c r="CB563" s="163"/>
      <c r="CC563" s="163"/>
    </row>
    <row r="564" spans="1:82" s="91" customFormat="1" x14ac:dyDescent="0.2">
      <c r="A564" s="76">
        <f t="shared" si="30"/>
        <v>494</v>
      </c>
      <c r="B564" s="188" t="s">
        <v>56</v>
      </c>
      <c r="C564" s="189" t="s">
        <v>96</v>
      </c>
      <c r="D564" s="213" t="s">
        <v>22</v>
      </c>
      <c r="E564" s="219"/>
      <c r="F564" s="220"/>
      <c r="G564" s="216" t="s">
        <v>575</v>
      </c>
      <c r="H564" s="216" t="s">
        <v>0</v>
      </c>
      <c r="I564" s="216"/>
      <c r="J564" s="216"/>
      <c r="K564" s="216"/>
      <c r="L564" s="216"/>
      <c r="M564" s="216"/>
      <c r="N564" s="216" t="s">
        <v>1</v>
      </c>
      <c r="O564" s="216"/>
      <c r="P564" s="216"/>
      <c r="Q564" s="216"/>
      <c r="R564" s="216"/>
      <c r="S564" s="216" t="s">
        <v>1</v>
      </c>
      <c r="T564" s="216"/>
      <c r="U564" s="216"/>
      <c r="V564" s="216"/>
      <c r="W564" s="216"/>
      <c r="X564" s="216" t="s">
        <v>1</v>
      </c>
      <c r="Y564" s="216"/>
      <c r="Z564" s="216"/>
      <c r="AA564" s="216"/>
      <c r="AB564" s="216"/>
      <c r="AC564" s="216"/>
      <c r="AD564" s="216"/>
      <c r="AE564" s="216" t="s">
        <v>3</v>
      </c>
      <c r="AF564" s="216"/>
      <c r="AG564" s="217"/>
      <c r="AH564" s="217" t="s">
        <v>1</v>
      </c>
      <c r="AI564" s="217"/>
      <c r="AJ564" s="217"/>
      <c r="AK564" s="216"/>
      <c r="AL564" s="217"/>
      <c r="AM564" s="217"/>
      <c r="AN564" s="217"/>
      <c r="AO564" s="217" t="s">
        <v>3</v>
      </c>
      <c r="AP564" s="217"/>
      <c r="AQ564" s="217"/>
      <c r="AR564" s="217"/>
      <c r="AS564" s="217"/>
      <c r="AT564" s="217" t="s">
        <v>3</v>
      </c>
      <c r="AU564" s="217"/>
      <c r="AV564" s="218"/>
      <c r="AW564" s="218"/>
      <c r="AX564" s="218"/>
      <c r="AY564" s="218" t="s">
        <v>3</v>
      </c>
      <c r="AZ564" s="218"/>
      <c r="BA564" s="163"/>
      <c r="BB564" s="163"/>
      <c r="BC564" s="163"/>
      <c r="BD564" s="163" t="s">
        <v>3</v>
      </c>
      <c r="BE564" s="170"/>
      <c r="BF564" s="163"/>
      <c r="BG564" s="163"/>
      <c r="BH564" s="163" t="s">
        <v>2</v>
      </c>
      <c r="BI564" s="163"/>
      <c r="BJ564" s="171"/>
      <c r="BK564" s="163"/>
      <c r="BL564" s="163"/>
      <c r="BM564" s="163"/>
      <c r="BN564" s="163" t="s">
        <v>3</v>
      </c>
      <c r="BO564" s="172"/>
      <c r="BP564" s="163"/>
      <c r="BQ564" s="163"/>
      <c r="BR564" s="163"/>
      <c r="BS564" s="163" t="s">
        <v>3</v>
      </c>
      <c r="BT564" s="173"/>
      <c r="BU564" s="163"/>
      <c r="BV564" s="163"/>
      <c r="BW564" s="163"/>
      <c r="BX564" s="163" t="s">
        <v>3</v>
      </c>
      <c r="BZ564" s="163"/>
      <c r="CA564" s="163"/>
      <c r="CB564" s="163"/>
      <c r="CC564" s="163"/>
    </row>
    <row r="565" spans="1:82" s="91" customFormat="1" x14ac:dyDescent="0.2">
      <c r="A565" s="76">
        <f t="shared" si="30"/>
        <v>495</v>
      </c>
      <c r="B565" s="188" t="s">
        <v>56</v>
      </c>
      <c r="C565" s="189" t="s">
        <v>96</v>
      </c>
      <c r="D565" s="213" t="s">
        <v>24</v>
      </c>
      <c r="E565" s="219"/>
      <c r="F565" s="220"/>
      <c r="G565" s="216" t="s">
        <v>576</v>
      </c>
      <c r="H565" s="216" t="s">
        <v>0</v>
      </c>
      <c r="I565" s="216"/>
      <c r="J565" s="216" t="s">
        <v>657</v>
      </c>
      <c r="K565" s="216"/>
      <c r="L565" s="216"/>
      <c r="M565" s="216" t="s">
        <v>0</v>
      </c>
      <c r="N565" s="216"/>
      <c r="O565" s="216"/>
      <c r="P565" s="216"/>
      <c r="Q565" s="216"/>
      <c r="R565" s="216" t="s">
        <v>0</v>
      </c>
      <c r="S565" s="216"/>
      <c r="T565" s="216"/>
      <c r="U565" s="216"/>
      <c r="V565" s="216"/>
      <c r="W565" s="216" t="s">
        <v>0</v>
      </c>
      <c r="X565" s="216"/>
      <c r="Y565" s="216"/>
      <c r="Z565" s="216"/>
      <c r="AA565" s="216"/>
      <c r="AB565" s="216" t="s">
        <v>0</v>
      </c>
      <c r="AC565" s="216"/>
      <c r="AD565" s="216"/>
      <c r="AE565" s="216"/>
      <c r="AF565" s="216"/>
      <c r="AG565" s="217" t="s">
        <v>0</v>
      </c>
      <c r="AH565" s="217"/>
      <c r="AI565" s="217"/>
      <c r="AJ565" s="217"/>
      <c r="AK565" s="216"/>
      <c r="AL565" s="217"/>
      <c r="AM565" s="217" t="s">
        <v>1</v>
      </c>
      <c r="AN565" s="217"/>
      <c r="AO565" s="217"/>
      <c r="AP565" s="217"/>
      <c r="AQ565" s="217"/>
      <c r="AR565" s="217" t="s">
        <v>1</v>
      </c>
      <c r="AS565" s="217"/>
      <c r="AT565" s="217"/>
      <c r="AU565" s="217"/>
      <c r="AV565" s="218"/>
      <c r="AW565" s="218" t="s">
        <v>1</v>
      </c>
      <c r="AX565" s="218"/>
      <c r="AY565" s="218"/>
      <c r="AZ565" s="218"/>
      <c r="BA565" s="163"/>
      <c r="BB565" s="163"/>
      <c r="BC565" s="163"/>
      <c r="BD565" s="163" t="s">
        <v>3</v>
      </c>
      <c r="BE565" s="170"/>
      <c r="BF565" s="163"/>
      <c r="BG565" s="163"/>
      <c r="BH565" s="163" t="s">
        <v>2</v>
      </c>
      <c r="BI565" s="163"/>
      <c r="BJ565" s="171"/>
      <c r="BK565" s="163"/>
      <c r="BL565" s="163"/>
      <c r="BM565" s="163"/>
      <c r="BN565" s="163" t="s">
        <v>3</v>
      </c>
      <c r="BO565" s="172"/>
      <c r="BP565" s="163"/>
      <c r="BQ565" s="163" t="s">
        <v>1</v>
      </c>
      <c r="BR565" s="163"/>
      <c r="BS565" s="163"/>
      <c r="BT565" s="173"/>
      <c r="BU565" s="163"/>
      <c r="BV565" s="163"/>
      <c r="BW565" s="163"/>
      <c r="BX565" s="163" t="s">
        <v>3</v>
      </c>
      <c r="BZ565" s="163"/>
      <c r="CA565" s="163"/>
      <c r="CB565" s="163"/>
      <c r="CC565" s="163"/>
    </row>
    <row r="566" spans="1:82" s="91" customFormat="1" x14ac:dyDescent="0.2">
      <c r="A566" s="76">
        <f t="shared" si="30"/>
        <v>496</v>
      </c>
      <c r="B566" s="188" t="s">
        <v>56</v>
      </c>
      <c r="C566" s="189" t="s">
        <v>96</v>
      </c>
      <c r="D566" s="213" t="s">
        <v>26</v>
      </c>
      <c r="E566" s="219"/>
      <c r="F566" s="220"/>
      <c r="G566" s="216" t="s">
        <v>577</v>
      </c>
      <c r="H566" s="216" t="s">
        <v>0</v>
      </c>
      <c r="I566" s="216"/>
      <c r="J566" s="216"/>
      <c r="K566" s="216"/>
      <c r="L566" s="216"/>
      <c r="M566" s="216" t="s">
        <v>0</v>
      </c>
      <c r="N566" s="216"/>
      <c r="O566" s="216"/>
      <c r="P566" s="216"/>
      <c r="Q566" s="216"/>
      <c r="R566" s="216" t="s">
        <v>0</v>
      </c>
      <c r="S566" s="216"/>
      <c r="T566" s="216"/>
      <c r="U566" s="216"/>
      <c r="V566" s="216"/>
      <c r="W566" s="216" t="s">
        <v>0</v>
      </c>
      <c r="X566" s="216"/>
      <c r="Y566" s="216"/>
      <c r="Z566" s="216"/>
      <c r="AA566" s="216"/>
      <c r="AB566" s="216"/>
      <c r="AC566" s="216" t="s">
        <v>1</v>
      </c>
      <c r="AD566" s="216"/>
      <c r="AE566" s="216"/>
      <c r="AF566" s="216"/>
      <c r="AG566" s="217"/>
      <c r="AH566" s="217" t="s">
        <v>1</v>
      </c>
      <c r="AI566" s="217"/>
      <c r="AJ566" s="217"/>
      <c r="AK566" s="216"/>
      <c r="AL566" s="217"/>
      <c r="AM566" s="217" t="s">
        <v>1</v>
      </c>
      <c r="AN566" s="217"/>
      <c r="AO566" s="217"/>
      <c r="AP566" s="217"/>
      <c r="AQ566" s="217"/>
      <c r="AR566" s="217" t="s">
        <v>1</v>
      </c>
      <c r="AS566" s="217"/>
      <c r="AT566" s="217"/>
      <c r="AU566" s="217"/>
      <c r="AV566" s="218"/>
      <c r="AW566" s="218"/>
      <c r="AX566" s="218"/>
      <c r="AY566" s="218" t="s">
        <v>3</v>
      </c>
      <c r="AZ566" s="218"/>
      <c r="BA566" s="163"/>
      <c r="BB566" s="163"/>
      <c r="BC566" s="163"/>
      <c r="BD566" s="163" t="s">
        <v>3</v>
      </c>
      <c r="BE566" s="170"/>
      <c r="BF566" s="163"/>
      <c r="BG566" s="163"/>
      <c r="BH566" s="163" t="s">
        <v>2</v>
      </c>
      <c r="BI566" s="163"/>
      <c r="BJ566" s="171"/>
      <c r="BK566" s="163"/>
      <c r="BL566" s="163"/>
      <c r="BM566" s="163"/>
      <c r="BN566" s="163" t="s">
        <v>3</v>
      </c>
      <c r="BO566" s="172"/>
      <c r="BP566" s="163"/>
      <c r="BQ566" s="163"/>
      <c r="BR566" s="163"/>
      <c r="BS566" s="163" t="s">
        <v>3</v>
      </c>
      <c r="BT566" s="173"/>
      <c r="BU566" s="163"/>
      <c r="BV566" s="163"/>
      <c r="BW566" s="163"/>
      <c r="BX566" s="163" t="s">
        <v>3</v>
      </c>
      <c r="BZ566" s="163"/>
      <c r="CA566" s="163"/>
      <c r="CB566" s="163"/>
      <c r="CC566" s="163"/>
    </row>
    <row r="567" spans="1:82" s="91" customFormat="1" x14ac:dyDescent="0.2">
      <c r="A567" s="76">
        <f t="shared" si="30"/>
        <v>497</v>
      </c>
      <c r="B567" s="188" t="s">
        <v>56</v>
      </c>
      <c r="C567" s="189" t="s">
        <v>96</v>
      </c>
      <c r="D567" s="213" t="s">
        <v>28</v>
      </c>
      <c r="E567" s="219"/>
      <c r="F567" s="220"/>
      <c r="G567" s="216" t="s">
        <v>622</v>
      </c>
      <c r="H567" s="216" t="s">
        <v>0</v>
      </c>
      <c r="I567" s="216"/>
      <c r="J567" s="216"/>
      <c r="K567" s="216"/>
      <c r="L567" s="216"/>
      <c r="M567" s="216" t="s">
        <v>0</v>
      </c>
      <c r="N567" s="216"/>
      <c r="O567" s="216"/>
      <c r="P567" s="216"/>
      <c r="Q567" s="216"/>
      <c r="R567" s="216" t="s">
        <v>0</v>
      </c>
      <c r="S567" s="216"/>
      <c r="T567" s="216"/>
      <c r="U567" s="216"/>
      <c r="V567" s="216"/>
      <c r="W567" s="216"/>
      <c r="X567" s="216" t="s">
        <v>1</v>
      </c>
      <c r="Y567" s="216"/>
      <c r="Z567" s="216"/>
      <c r="AA567" s="216"/>
      <c r="AB567" s="216"/>
      <c r="AC567" s="216" t="s">
        <v>1</v>
      </c>
      <c r="AD567" s="216"/>
      <c r="AE567" s="216"/>
      <c r="AF567" s="216"/>
      <c r="AG567" s="217"/>
      <c r="AH567" s="217" t="s">
        <v>1</v>
      </c>
      <c r="AI567" s="217"/>
      <c r="AJ567" s="217"/>
      <c r="AK567" s="216"/>
      <c r="AL567" s="217"/>
      <c r="AM567" s="217" t="s">
        <v>1</v>
      </c>
      <c r="AN567" s="217"/>
      <c r="AO567" s="217"/>
      <c r="AP567" s="217"/>
      <c r="AQ567" s="217"/>
      <c r="AR567" s="217"/>
      <c r="AS567" s="217"/>
      <c r="AT567" s="217" t="s">
        <v>3</v>
      </c>
      <c r="AU567" s="217"/>
      <c r="AV567" s="218"/>
      <c r="AW567" s="218"/>
      <c r="AX567" s="218"/>
      <c r="AY567" s="218" t="s">
        <v>3</v>
      </c>
      <c r="AZ567" s="218"/>
      <c r="BA567" s="163"/>
      <c r="BB567" s="163"/>
      <c r="BC567" s="163"/>
      <c r="BD567" s="163" t="s">
        <v>3</v>
      </c>
      <c r="BE567" s="170"/>
      <c r="BF567" s="163"/>
      <c r="BG567" s="163"/>
      <c r="BH567" s="163"/>
      <c r="BI567" s="163"/>
      <c r="BJ567" s="171"/>
      <c r="BK567" s="163"/>
      <c r="BL567" s="163"/>
      <c r="BM567" s="163"/>
      <c r="BN567" s="163"/>
      <c r="BO567" s="172"/>
      <c r="BP567" s="163"/>
      <c r="BQ567" s="163"/>
      <c r="BR567" s="163"/>
      <c r="BS567" s="163"/>
      <c r="BT567" s="173"/>
      <c r="BU567" s="163"/>
      <c r="BV567" s="163"/>
      <c r="BW567" s="163"/>
      <c r="BX567" s="163"/>
      <c r="BZ567" s="163"/>
      <c r="CA567" s="163"/>
      <c r="CB567" s="163"/>
      <c r="CC567" s="163"/>
    </row>
    <row r="568" spans="1:82" s="221" customFormat="1" x14ac:dyDescent="0.2">
      <c r="A568" s="222">
        <f t="shared" si="30"/>
        <v>498</v>
      </c>
      <c r="B568" s="188"/>
      <c r="C568" s="189"/>
      <c r="D568" s="213" t="s">
        <v>30</v>
      </c>
      <c r="E568" s="219"/>
      <c r="F568" s="220"/>
      <c r="G568" s="216" t="s">
        <v>682</v>
      </c>
      <c r="H568" s="216"/>
      <c r="I568" s="216"/>
      <c r="J568" s="216"/>
      <c r="K568" s="216"/>
      <c r="L568" s="216"/>
      <c r="M568" s="216"/>
      <c r="N568" s="216" t="s">
        <v>1</v>
      </c>
      <c r="O568" s="216"/>
      <c r="P568" s="216"/>
      <c r="Q568" s="216"/>
      <c r="R568" s="216"/>
      <c r="S568" s="216" t="s">
        <v>1</v>
      </c>
      <c r="T568" s="216"/>
      <c r="U568" s="216"/>
      <c r="V568" s="216"/>
      <c r="W568" s="216"/>
      <c r="X568" s="216"/>
      <c r="Y568" s="216"/>
      <c r="Z568" s="216" t="s">
        <v>3</v>
      </c>
      <c r="AA568" s="216"/>
      <c r="AB568" s="216"/>
      <c r="AC568" s="216"/>
      <c r="AD568" s="216" t="s">
        <v>2</v>
      </c>
      <c r="AE568" s="216"/>
      <c r="AF568" s="216"/>
      <c r="AG568" s="217"/>
      <c r="AH568" s="217"/>
      <c r="AI568" s="217" t="s">
        <v>2</v>
      </c>
      <c r="AJ568" s="217"/>
      <c r="AK568" s="216"/>
      <c r="AL568" s="217"/>
      <c r="AM568" s="217"/>
      <c r="AN568" s="217"/>
      <c r="AO568" s="217"/>
      <c r="AP568" s="217"/>
      <c r="AQ568" s="217"/>
      <c r="AR568" s="217"/>
      <c r="AS568" s="217"/>
      <c r="AT568" s="217"/>
      <c r="AU568" s="217"/>
      <c r="AV568" s="223"/>
      <c r="AW568" s="223"/>
      <c r="AX568" s="223"/>
      <c r="AY568" s="223"/>
      <c r="AZ568" s="236"/>
      <c r="BA568" s="224"/>
      <c r="BB568" s="224"/>
      <c r="BC568" s="224"/>
      <c r="BD568" s="224"/>
      <c r="BE568" s="225"/>
      <c r="BF568" s="224"/>
      <c r="BG568" s="224"/>
      <c r="BH568" s="224"/>
      <c r="BI568" s="224"/>
      <c r="BJ568" s="226"/>
      <c r="BK568" s="224"/>
      <c r="BL568" s="224"/>
      <c r="BM568" s="224"/>
      <c r="BN568" s="224"/>
      <c r="BO568" s="227"/>
      <c r="BP568" s="224"/>
      <c r="BQ568" s="224"/>
      <c r="BR568" s="224"/>
      <c r="BS568" s="224"/>
      <c r="BT568" s="228"/>
      <c r="BU568" s="224"/>
      <c r="BV568" s="224"/>
      <c r="BW568" s="224"/>
      <c r="BX568" s="224"/>
      <c r="BZ568" s="224"/>
      <c r="CA568" s="224"/>
      <c r="CB568" s="224"/>
      <c r="CC568" s="224"/>
    </row>
    <row r="569" spans="1:82" s="59" customFormat="1" x14ac:dyDescent="0.25">
      <c r="B569" s="195"/>
      <c r="C569" s="205"/>
      <c r="D569" s="197"/>
      <c r="E569" s="198"/>
      <c r="F569" s="199"/>
      <c r="G569" s="200"/>
      <c r="H569" s="200"/>
      <c r="I569" s="200"/>
      <c r="J569" s="200"/>
      <c r="K569" s="200"/>
      <c r="L569" s="200"/>
      <c r="M569" s="200"/>
      <c r="N569" s="200"/>
      <c r="O569" s="200"/>
      <c r="P569" s="200"/>
      <c r="Q569" s="200"/>
      <c r="R569" s="200"/>
      <c r="S569" s="200"/>
      <c r="T569" s="200"/>
      <c r="U569" s="200"/>
      <c r="V569" s="200"/>
      <c r="W569" s="200"/>
      <c r="X569" s="200"/>
      <c r="Y569" s="200"/>
      <c r="Z569" s="200"/>
      <c r="AA569" s="200"/>
      <c r="AB569" s="200"/>
      <c r="AC569" s="200"/>
      <c r="AD569" s="200"/>
      <c r="AE569" s="200"/>
      <c r="AF569" s="200"/>
      <c r="AG569" s="197"/>
      <c r="AH569" s="197"/>
      <c r="AI569" s="197"/>
      <c r="AJ569" s="197"/>
      <c r="AK569" s="200"/>
      <c r="AL569" s="197"/>
      <c r="AM569" s="197"/>
      <c r="AN569" s="197"/>
      <c r="AO569" s="197"/>
      <c r="AP569" s="197"/>
      <c r="AQ569" s="197"/>
      <c r="AR569" s="197"/>
      <c r="AS569" s="197"/>
      <c r="AT569" s="197"/>
      <c r="AU569" s="197"/>
      <c r="AV569" s="73" t="s">
        <v>657</v>
      </c>
      <c r="AW569" s="73"/>
      <c r="AX569" s="73"/>
      <c r="AY569" s="73"/>
      <c r="AZ569" s="164"/>
      <c r="BA569" s="73"/>
      <c r="BB569" s="73"/>
      <c r="BC569" s="73"/>
      <c r="BD569" s="73"/>
      <c r="BE569" s="164"/>
      <c r="BF569" s="73"/>
      <c r="BG569" s="73"/>
      <c r="BH569" s="73"/>
      <c r="BI569" s="73"/>
      <c r="BJ569" s="165"/>
      <c r="BK569" s="75"/>
      <c r="BL569" s="75"/>
      <c r="BM569" s="75"/>
      <c r="BN569" s="75"/>
      <c r="BO569" s="166"/>
      <c r="BP569" s="75"/>
      <c r="BQ569" s="75"/>
      <c r="BR569" s="75"/>
      <c r="BS569" s="75"/>
      <c r="BT569" s="167"/>
      <c r="BU569" s="75"/>
      <c r="BV569" s="75"/>
      <c r="BW569" s="75"/>
      <c r="BX569" s="75"/>
      <c r="BZ569" s="75"/>
      <c r="CA569" s="75"/>
      <c r="CB569" s="75"/>
      <c r="CC569" s="75"/>
    </row>
    <row r="570" spans="1:82" s="87" customFormat="1" x14ac:dyDescent="0.25">
      <c r="B570" s="195" t="s">
        <v>84</v>
      </c>
      <c r="C570" s="196" t="s">
        <v>290</v>
      </c>
      <c r="D570" s="237"/>
      <c r="E570" s="238"/>
      <c r="F570" s="199" t="s">
        <v>663</v>
      </c>
      <c r="G570" s="239"/>
      <c r="H570" s="201">
        <f>COUNTIF(H571:H600,"WTP")</f>
        <v>6</v>
      </c>
      <c r="I570" s="201">
        <f>COUNTIF(I571:I600,"WDP")</f>
        <v>0</v>
      </c>
      <c r="J570" s="201">
        <f>COUNTIF(J571:J600,"TW")</f>
        <v>0</v>
      </c>
      <c r="K570" s="201">
        <f>COUNTIF(K571:K600,"TMP")</f>
        <v>0</v>
      </c>
      <c r="L570" s="197">
        <f>SUM(H570:K570)</f>
        <v>6</v>
      </c>
      <c r="M570" s="201">
        <f>COUNTIF(M571:M600,"WTP")</f>
        <v>11</v>
      </c>
      <c r="N570" s="201">
        <f>COUNTIF(N571:N600,"WDP")</f>
        <v>11</v>
      </c>
      <c r="O570" s="201">
        <f>COUNTIF(O571:O600,"TW")</f>
        <v>0</v>
      </c>
      <c r="P570" s="201">
        <f>COUNTIF(P571:P600,"TMP")</f>
        <v>8</v>
      </c>
      <c r="Q570" s="197">
        <f>SUM(M570:P570)</f>
        <v>30</v>
      </c>
      <c r="R570" s="201">
        <f>COUNTIF(R571:R600,"WTP")</f>
        <v>9</v>
      </c>
      <c r="S570" s="201">
        <f>COUNTIF(S571:S600,"WDP")</f>
        <v>11</v>
      </c>
      <c r="T570" s="201">
        <f>COUNTIF(T571:T600,"TW")</f>
        <v>0</v>
      </c>
      <c r="U570" s="201">
        <f>COUNTIF(U571:U600,"TMP")</f>
        <v>10</v>
      </c>
      <c r="V570" s="197">
        <f>SUM(R570:U570)</f>
        <v>30</v>
      </c>
      <c r="W570" s="201">
        <f>COUNTIF(W571:W600,"WTP")</f>
        <v>9</v>
      </c>
      <c r="X570" s="201">
        <f>COUNTIF(X571:X600,"WDP")</f>
        <v>9</v>
      </c>
      <c r="Y570" s="201">
        <f>COUNTIF(Y571:Y600,"TW")</f>
        <v>0</v>
      </c>
      <c r="Z570" s="201">
        <f>COUNTIF(Z571:Z600,"TMP")</f>
        <v>12</v>
      </c>
      <c r="AA570" s="197">
        <f>SUM(W570:Z570)</f>
        <v>30</v>
      </c>
      <c r="AB570" s="201">
        <f>COUNTIF(AB571:AB600,"WTP")</f>
        <v>8</v>
      </c>
      <c r="AC570" s="201">
        <f>COUNTIF(AC571:AC600,"WDP")</f>
        <v>10</v>
      </c>
      <c r="AD570" s="201">
        <f>COUNTIF(AD571:AD600,"TW")</f>
        <v>0</v>
      </c>
      <c r="AE570" s="201">
        <f>COUNTIF(AE571:AE600,"TMP")</f>
        <v>12</v>
      </c>
      <c r="AF570" s="197">
        <f>SUM(AB570:AE570)</f>
        <v>30</v>
      </c>
      <c r="AG570" s="201">
        <f>COUNTIF(AG571:AG600,"WTP")</f>
        <v>4</v>
      </c>
      <c r="AH570" s="201">
        <f>COUNTIF(AH571:AH600,"WDP")</f>
        <v>11</v>
      </c>
      <c r="AI570" s="201">
        <f>COUNTIF(AI571:AI600,"TW")</f>
        <v>2</v>
      </c>
      <c r="AJ570" s="201">
        <f>COUNTIF(AJ571:AJ600,"TMP")</f>
        <v>13</v>
      </c>
      <c r="AK570" s="202">
        <f>SUM(AG570:AJ570)</f>
        <v>30</v>
      </c>
      <c r="AL570" s="201">
        <f>COUNTIF(AL571:AL600,"WTP")</f>
        <v>2</v>
      </c>
      <c r="AM570" s="201">
        <f>COUNTIF(AM571:AM600,"WDP")</f>
        <v>12</v>
      </c>
      <c r="AN570" s="201">
        <f>COUNTIF(AN571:AN600,"TW")</f>
        <v>1</v>
      </c>
      <c r="AO570" s="201">
        <f>COUNTIF(AO571:AO600,"TMP")</f>
        <v>15</v>
      </c>
      <c r="AP570" s="202">
        <f>SUM(AL570:AO570)</f>
        <v>30</v>
      </c>
      <c r="AQ570" s="201">
        <f>COUNTIF(AQ571:AQ600,"WTP")</f>
        <v>0</v>
      </c>
      <c r="AR570" s="201">
        <f>COUNTIF(AR571:AR600,"WDP")</f>
        <v>8</v>
      </c>
      <c r="AS570" s="201">
        <f>COUNTIF(AS571:AS600,"TW")</f>
        <v>1</v>
      </c>
      <c r="AT570" s="201">
        <f>COUNTIF(AT571:AT600,"TMP")</f>
        <v>21</v>
      </c>
      <c r="AU570" s="202">
        <f>SUM(AQ570:AT570)</f>
        <v>30</v>
      </c>
      <c r="AV570" s="73">
        <f>COUNTIF(AV571:AV600,"WTP")</f>
        <v>0</v>
      </c>
      <c r="AW570" s="73">
        <f>COUNTIF(AW571:AW600,"WDP")</f>
        <v>7</v>
      </c>
      <c r="AX570" s="73">
        <f>COUNTIF(AX571:AX600,"TW")</f>
        <v>2</v>
      </c>
      <c r="AY570" s="73">
        <f>COUNTIF(AY571:AY600,"TMP")</f>
        <v>21</v>
      </c>
      <c r="AZ570" s="74">
        <f>SUM(AV570:AY570)</f>
        <v>30</v>
      </c>
      <c r="BA570" s="73">
        <f>COUNTIF(BA571:BA600,"WTP")</f>
        <v>0</v>
      </c>
      <c r="BB570" s="73">
        <f>COUNTIF(BB571:BB600,"WDP")</f>
        <v>5</v>
      </c>
      <c r="BC570" s="73">
        <f>COUNTIF(BC571:BC600,"TW")</f>
        <v>0</v>
      </c>
      <c r="BD570" s="73">
        <f>COUNTIF(BD571:BD600,"TMP")</f>
        <v>23</v>
      </c>
      <c r="BE570" s="74">
        <f>SUM(BA570:BD570)</f>
        <v>28</v>
      </c>
      <c r="BF570" s="73">
        <f>COUNTIF(BF571:BF598,"WTP")</f>
        <v>0</v>
      </c>
      <c r="BG570" s="73">
        <f>COUNTIF(BG571:BG598,"WDP")</f>
        <v>7</v>
      </c>
      <c r="BH570" s="73">
        <f>COUNTIF(BH571:BH598,"TW")</f>
        <v>0</v>
      </c>
      <c r="BI570" s="73">
        <f>COUNTIF(BI571:BI598,"TMP")</f>
        <v>16</v>
      </c>
      <c r="BJ570" s="152">
        <f>SUM(BF570:BI570)</f>
        <v>23</v>
      </c>
      <c r="BK570" s="75">
        <f>COUNTIF(BK571:BK598,"WTP")</f>
        <v>0</v>
      </c>
      <c r="BL570" s="75">
        <f>COUNTIF(BL571:BL598,"WDP")</f>
        <v>5</v>
      </c>
      <c r="BM570" s="75">
        <f>COUNTIF(BM571:BM598,"TW")</f>
        <v>0</v>
      </c>
      <c r="BN570" s="75">
        <f>COUNTIF(BN571:BN598,"TMP")</f>
        <v>17</v>
      </c>
      <c r="BO570" s="153">
        <f>SUM(BK570:BN570)</f>
        <v>22</v>
      </c>
      <c r="BP570" s="75">
        <f>COUNTIF(BP571:BP598,"WTP")</f>
        <v>0</v>
      </c>
      <c r="BQ570" s="75">
        <f>COUNTIF(BQ571:BQ598,"WDP")</f>
        <v>1</v>
      </c>
      <c r="BR570" s="75">
        <f>COUNTIF(BR571:BR598,"TW")</f>
        <v>0</v>
      </c>
      <c r="BS570" s="75">
        <f>COUNTIF(BS571:BS598,"TMP")</f>
        <v>19</v>
      </c>
      <c r="BT570" s="154">
        <f>SUM(BP570:BS570)</f>
        <v>20</v>
      </c>
      <c r="BU570" s="75">
        <f>COUNTIF(BU571:BU598,"WTP")</f>
        <v>0</v>
      </c>
      <c r="BV570" s="75">
        <f>COUNTIF(BV571:BV598,"WDP")</f>
        <v>0</v>
      </c>
      <c r="BW570" s="75">
        <f>COUNTIF(BW571:BW598,"TW")</f>
        <v>7</v>
      </c>
      <c r="BX570" s="75">
        <f>COUNTIF(BX571:BX598,"TMP")</f>
        <v>11</v>
      </c>
      <c r="BY570" s="155">
        <f>SUM(BU570:BX570)</f>
        <v>18</v>
      </c>
      <c r="BZ570" s="75">
        <f>COUNTIF(BZ571:BZ598,"WTP")</f>
        <v>0</v>
      </c>
      <c r="CA570" s="75">
        <f>COUNTIF(CA571:CA598,"WDP")</f>
        <v>5</v>
      </c>
      <c r="CB570" s="75">
        <f>COUNTIF(CB571:CB598,"TW")</f>
        <v>1</v>
      </c>
      <c r="CC570" s="75">
        <f>COUNTIF(CC571:CC598,"TMP")</f>
        <v>0</v>
      </c>
      <c r="CD570" s="155">
        <f>SUM(BZ570:CC570)</f>
        <v>6</v>
      </c>
    </row>
    <row r="571" spans="1:82" s="240" customFormat="1" x14ac:dyDescent="0.2">
      <c r="A571" s="76">
        <f>A568+1</f>
        <v>499</v>
      </c>
      <c r="B571" s="188" t="s">
        <v>84</v>
      </c>
      <c r="C571" s="189" t="s">
        <v>290</v>
      </c>
      <c r="D571" s="213" t="s">
        <v>8</v>
      </c>
      <c r="E571" s="214"/>
      <c r="F571" s="215"/>
      <c r="G571" s="216" t="s">
        <v>580</v>
      </c>
      <c r="H571" s="216" t="s">
        <v>0</v>
      </c>
      <c r="I571" s="216"/>
      <c r="J571" s="216"/>
      <c r="K571" s="216"/>
      <c r="L571" s="216"/>
      <c r="M571" s="216" t="s">
        <v>0</v>
      </c>
      <c r="N571" s="216"/>
      <c r="O571" s="216"/>
      <c r="P571" s="216"/>
      <c r="Q571" s="216"/>
      <c r="R571" s="216" t="s">
        <v>0</v>
      </c>
      <c r="S571" s="216"/>
      <c r="T571" s="216"/>
      <c r="U571" s="216"/>
      <c r="V571" s="216"/>
      <c r="W571" s="216" t="s">
        <v>0</v>
      </c>
      <c r="X571" s="216"/>
      <c r="Y571" s="216"/>
      <c r="Z571" s="216"/>
      <c r="AA571" s="216"/>
      <c r="AB571" s="216" t="s">
        <v>0</v>
      </c>
      <c r="AC571" s="216"/>
      <c r="AD571" s="216"/>
      <c r="AE571" s="216"/>
      <c r="AF571" s="216"/>
      <c r="AG571" s="217" t="s">
        <v>0</v>
      </c>
      <c r="AH571" s="217"/>
      <c r="AI571" s="217"/>
      <c r="AJ571" s="217"/>
      <c r="AK571" s="216"/>
      <c r="AL571" s="217"/>
      <c r="AM571" s="217" t="s">
        <v>1</v>
      </c>
      <c r="AN571" s="217"/>
      <c r="AO571" s="217"/>
      <c r="AP571" s="217"/>
      <c r="AQ571" s="217"/>
      <c r="AR571" s="217"/>
      <c r="AS571" s="217"/>
      <c r="AT571" s="217" t="s">
        <v>3</v>
      </c>
      <c r="AU571" s="217"/>
      <c r="AV571" s="218"/>
      <c r="AW571" s="218"/>
      <c r="AX571" s="218"/>
      <c r="AY571" s="218" t="s">
        <v>3</v>
      </c>
      <c r="AZ571" s="218"/>
      <c r="BA571" s="163"/>
      <c r="BB571" s="163"/>
      <c r="BC571" s="163"/>
      <c r="BD571" s="163" t="s">
        <v>3</v>
      </c>
      <c r="BE571" s="241"/>
      <c r="BF571" s="163"/>
      <c r="BG571" s="163" t="s">
        <v>1</v>
      </c>
      <c r="BH571" s="163"/>
      <c r="BI571" s="163"/>
      <c r="BJ571" s="242"/>
      <c r="BK571" s="163"/>
      <c r="BL571" s="163" t="s">
        <v>1</v>
      </c>
      <c r="BM571" s="163"/>
      <c r="BN571" s="163"/>
      <c r="BO571" s="243"/>
      <c r="BP571" s="163"/>
      <c r="BQ571" s="163" t="s">
        <v>1</v>
      </c>
      <c r="BR571" s="163"/>
      <c r="BS571" s="163"/>
      <c r="BT571" s="244"/>
      <c r="BU571" s="163"/>
      <c r="BV571" s="163"/>
      <c r="BW571" s="163" t="s">
        <v>2</v>
      </c>
      <c r="BX571" s="163"/>
      <c r="BZ571" s="163"/>
      <c r="CA571" s="163"/>
      <c r="CB571" s="163" t="s">
        <v>2</v>
      </c>
      <c r="CC571" s="163"/>
    </row>
    <row r="572" spans="1:82" s="240" customFormat="1" x14ac:dyDescent="0.2">
      <c r="A572" s="76">
        <f>A571+1</f>
        <v>500</v>
      </c>
      <c r="B572" s="188" t="s">
        <v>84</v>
      </c>
      <c r="C572" s="189" t="s">
        <v>290</v>
      </c>
      <c r="D572" s="213" t="s">
        <v>12</v>
      </c>
      <c r="E572" s="219"/>
      <c r="F572" s="220"/>
      <c r="G572" s="216" t="s">
        <v>581</v>
      </c>
      <c r="H572" s="216"/>
      <c r="I572" s="216"/>
      <c r="J572" s="216"/>
      <c r="K572" s="216"/>
      <c r="L572" s="216"/>
      <c r="M572" s="216" t="s">
        <v>657</v>
      </c>
      <c r="N572" s="216"/>
      <c r="O572" s="216"/>
      <c r="P572" s="216" t="s">
        <v>3</v>
      </c>
      <c r="Q572" s="216"/>
      <c r="R572" s="216"/>
      <c r="S572" s="216"/>
      <c r="T572" s="216"/>
      <c r="U572" s="216" t="s">
        <v>3</v>
      </c>
      <c r="V572" s="216"/>
      <c r="W572" s="216"/>
      <c r="X572" s="216"/>
      <c r="Y572" s="216"/>
      <c r="Z572" s="216" t="s">
        <v>3</v>
      </c>
      <c r="AA572" s="216"/>
      <c r="AB572" s="216"/>
      <c r="AC572" s="216"/>
      <c r="AD572" s="216"/>
      <c r="AE572" s="216" t="s">
        <v>3</v>
      </c>
      <c r="AF572" s="216"/>
      <c r="AG572" s="217"/>
      <c r="AH572" s="217"/>
      <c r="AI572" s="217" t="s">
        <v>2</v>
      </c>
      <c r="AJ572" s="217"/>
      <c r="AK572" s="216"/>
      <c r="AL572" s="217"/>
      <c r="AM572" s="217" t="s">
        <v>1</v>
      </c>
      <c r="AN572" s="217"/>
      <c r="AO572" s="217"/>
      <c r="AP572" s="217"/>
      <c r="AQ572" s="217"/>
      <c r="AR572" s="217" t="s">
        <v>1</v>
      </c>
      <c r="AS572" s="217"/>
      <c r="AT572" s="217"/>
      <c r="AU572" s="217"/>
      <c r="AV572" s="218"/>
      <c r="AW572" s="218"/>
      <c r="AX572" s="218"/>
      <c r="AY572" s="218" t="s">
        <v>3</v>
      </c>
      <c r="AZ572" s="218"/>
      <c r="BA572" s="163"/>
      <c r="BB572" s="163"/>
      <c r="BC572" s="163"/>
      <c r="BD572" s="163" t="s">
        <v>3</v>
      </c>
      <c r="BE572" s="241"/>
      <c r="BF572" s="163"/>
      <c r="BG572" s="163" t="s">
        <v>1</v>
      </c>
      <c r="BH572" s="163"/>
      <c r="BI572" s="163"/>
      <c r="BJ572" s="242"/>
      <c r="BK572" s="163"/>
      <c r="BL572" s="163"/>
      <c r="BM572" s="163"/>
      <c r="BN572" s="163" t="s">
        <v>3</v>
      </c>
      <c r="BO572" s="243"/>
      <c r="BP572" s="163"/>
      <c r="BQ572" s="163"/>
      <c r="BR572" s="163"/>
      <c r="BS572" s="163" t="s">
        <v>3</v>
      </c>
      <c r="BT572" s="244"/>
      <c r="BU572" s="163"/>
      <c r="BV572" s="163"/>
      <c r="BW572" s="163" t="s">
        <v>2</v>
      </c>
      <c r="BX572" s="163"/>
      <c r="BZ572" s="163"/>
      <c r="CA572" s="163" t="s">
        <v>1</v>
      </c>
      <c r="CB572" s="163"/>
      <c r="CC572" s="163"/>
    </row>
    <row r="573" spans="1:82" s="240" customFormat="1" x14ac:dyDescent="0.2">
      <c r="A573" s="76">
        <f t="shared" ref="A573:A600" si="31">A572+1</f>
        <v>501</v>
      </c>
      <c r="B573" s="188" t="s">
        <v>84</v>
      </c>
      <c r="C573" s="189" t="s">
        <v>290</v>
      </c>
      <c r="D573" s="213" t="s">
        <v>14</v>
      </c>
      <c r="E573" s="219"/>
      <c r="F573" s="220"/>
      <c r="G573" s="216" t="s">
        <v>582</v>
      </c>
      <c r="H573" s="216"/>
      <c r="I573" s="216"/>
      <c r="J573" s="216"/>
      <c r="K573" s="216"/>
      <c r="L573" s="216"/>
      <c r="M573" s="216" t="s">
        <v>0</v>
      </c>
      <c r="N573" s="216"/>
      <c r="O573" s="216"/>
      <c r="P573" s="216"/>
      <c r="Q573" s="216"/>
      <c r="R573" s="216" t="s">
        <v>0</v>
      </c>
      <c r="S573" s="216"/>
      <c r="T573" s="216"/>
      <c r="U573" s="216"/>
      <c r="V573" s="216"/>
      <c r="W573" s="216" t="s">
        <v>0</v>
      </c>
      <c r="X573" s="216"/>
      <c r="Y573" s="216"/>
      <c r="Z573" s="216"/>
      <c r="AA573" s="216"/>
      <c r="AB573" s="216" t="s">
        <v>0</v>
      </c>
      <c r="AC573" s="216"/>
      <c r="AD573" s="216"/>
      <c r="AE573" s="216"/>
      <c r="AF573" s="216"/>
      <c r="AG573" s="217" t="s">
        <v>0</v>
      </c>
      <c r="AH573" s="217"/>
      <c r="AI573" s="217"/>
      <c r="AJ573" s="217"/>
      <c r="AK573" s="216"/>
      <c r="AL573" s="217"/>
      <c r="AM573" s="217" t="s">
        <v>1</v>
      </c>
      <c r="AN573" s="217"/>
      <c r="AO573" s="217"/>
      <c r="AP573" s="217"/>
      <c r="AQ573" s="217"/>
      <c r="AR573" s="217" t="s">
        <v>1</v>
      </c>
      <c r="AS573" s="217"/>
      <c r="AT573" s="217"/>
      <c r="AU573" s="217"/>
      <c r="AV573" s="218"/>
      <c r="AW573" s="218" t="s">
        <v>1</v>
      </c>
      <c r="AX573" s="218"/>
      <c r="AY573" s="218"/>
      <c r="AZ573" s="218"/>
      <c r="BA573" s="163"/>
      <c r="BB573" s="163" t="s">
        <v>1</v>
      </c>
      <c r="BC573" s="163"/>
      <c r="BD573" s="163"/>
      <c r="BE573" s="241"/>
      <c r="BF573" s="163"/>
      <c r="BG573" s="163" t="s">
        <v>1</v>
      </c>
      <c r="BH573" s="163"/>
      <c r="BI573" s="163"/>
      <c r="BJ573" s="242"/>
      <c r="BK573" s="163"/>
      <c r="BL573" s="163" t="s">
        <v>1</v>
      </c>
      <c r="BM573" s="163"/>
      <c r="BN573" s="163"/>
      <c r="BO573" s="243"/>
      <c r="BP573" s="163"/>
      <c r="BQ573" s="163"/>
      <c r="BR573" s="163"/>
      <c r="BS573" s="163" t="s">
        <v>3</v>
      </c>
      <c r="BT573" s="244"/>
      <c r="BU573" s="163"/>
      <c r="BV573" s="163"/>
      <c r="BW573" s="163" t="s">
        <v>2</v>
      </c>
      <c r="BX573" s="163"/>
      <c r="BZ573" s="163"/>
      <c r="CA573" s="163" t="s">
        <v>1</v>
      </c>
      <c r="CB573" s="163"/>
      <c r="CC573" s="163"/>
    </row>
    <row r="574" spans="1:82" s="240" customFormat="1" x14ac:dyDescent="0.2">
      <c r="A574" s="76">
        <f t="shared" si="31"/>
        <v>502</v>
      </c>
      <c r="B574" s="188" t="s">
        <v>84</v>
      </c>
      <c r="C574" s="189" t="s">
        <v>290</v>
      </c>
      <c r="D574" s="213" t="s">
        <v>16</v>
      </c>
      <c r="E574" s="219"/>
      <c r="F574" s="220"/>
      <c r="G574" s="216" t="s">
        <v>583</v>
      </c>
      <c r="H574" s="216" t="s">
        <v>0</v>
      </c>
      <c r="I574" s="216"/>
      <c r="J574" s="216"/>
      <c r="K574" s="216"/>
      <c r="L574" s="216"/>
      <c r="M574" s="216" t="s">
        <v>0</v>
      </c>
      <c r="N574" s="216"/>
      <c r="O574" s="216"/>
      <c r="P574" s="216"/>
      <c r="Q574" s="216"/>
      <c r="R574" s="216" t="s">
        <v>0</v>
      </c>
      <c r="S574" s="216"/>
      <c r="T574" s="216"/>
      <c r="U574" s="216"/>
      <c r="V574" s="216"/>
      <c r="W574" s="216" t="s">
        <v>0</v>
      </c>
      <c r="X574" s="216"/>
      <c r="Y574" s="216"/>
      <c r="Z574" s="216"/>
      <c r="AA574" s="216"/>
      <c r="AB574" s="216" t="s">
        <v>0</v>
      </c>
      <c r="AC574" s="216"/>
      <c r="AD574" s="216"/>
      <c r="AE574" s="216"/>
      <c r="AF574" s="216"/>
      <c r="AG574" s="217"/>
      <c r="AH574" s="217" t="s">
        <v>1</v>
      </c>
      <c r="AI574" s="217"/>
      <c r="AJ574" s="217"/>
      <c r="AK574" s="216"/>
      <c r="AL574" s="217"/>
      <c r="AM574" s="217" t="s">
        <v>1</v>
      </c>
      <c r="AN574" s="217"/>
      <c r="AO574" s="217"/>
      <c r="AP574" s="217"/>
      <c r="AQ574" s="217"/>
      <c r="AR574" s="217" t="s">
        <v>1</v>
      </c>
      <c r="AS574" s="217"/>
      <c r="AT574" s="217"/>
      <c r="AU574" s="217"/>
      <c r="AV574" s="218"/>
      <c r="AW574" s="218" t="s">
        <v>1</v>
      </c>
      <c r="AX574" s="218"/>
      <c r="AY574" s="218"/>
      <c r="AZ574" s="218"/>
      <c r="BA574" s="163"/>
      <c r="BB574" s="163" t="s">
        <v>1</v>
      </c>
      <c r="BC574" s="163"/>
      <c r="BD574" s="163"/>
      <c r="BE574" s="241"/>
      <c r="BF574" s="163"/>
      <c r="BG574" s="163"/>
      <c r="BH574" s="163"/>
      <c r="BI574" s="163" t="s">
        <v>3</v>
      </c>
      <c r="BJ574" s="242"/>
      <c r="BK574" s="163"/>
      <c r="BL574" s="163"/>
      <c r="BM574" s="163"/>
      <c r="BN574" s="163" t="s">
        <v>3</v>
      </c>
      <c r="BO574" s="243"/>
      <c r="BP574" s="163"/>
      <c r="BQ574" s="163"/>
      <c r="BR574" s="163"/>
      <c r="BS574" s="163" t="s">
        <v>3</v>
      </c>
      <c r="BT574" s="244"/>
      <c r="BU574" s="163"/>
      <c r="BV574" s="163"/>
      <c r="BW574" s="163"/>
      <c r="BX574" s="163" t="s">
        <v>3</v>
      </c>
      <c r="BZ574" s="163"/>
      <c r="CA574" s="163"/>
      <c r="CB574" s="163"/>
      <c r="CC574" s="163"/>
    </row>
    <row r="575" spans="1:82" s="240" customFormat="1" x14ac:dyDescent="0.2">
      <c r="A575" s="76">
        <f t="shared" si="31"/>
        <v>503</v>
      </c>
      <c r="B575" s="188" t="s">
        <v>84</v>
      </c>
      <c r="C575" s="189" t="s">
        <v>290</v>
      </c>
      <c r="D575" s="213" t="s">
        <v>18</v>
      </c>
      <c r="E575" s="219"/>
      <c r="F575" s="220"/>
      <c r="G575" s="216" t="s">
        <v>584</v>
      </c>
      <c r="H575" s="216"/>
      <c r="I575" s="216"/>
      <c r="J575" s="216"/>
      <c r="K575" s="216"/>
      <c r="L575" s="216"/>
      <c r="M575" s="216" t="s">
        <v>0</v>
      </c>
      <c r="N575" s="216"/>
      <c r="O575" s="216"/>
      <c r="P575" s="216"/>
      <c r="Q575" s="216"/>
      <c r="R575" s="216" t="s">
        <v>0</v>
      </c>
      <c r="S575" s="216"/>
      <c r="T575" s="216"/>
      <c r="U575" s="216"/>
      <c r="V575" s="216"/>
      <c r="W575" s="216" t="s">
        <v>0</v>
      </c>
      <c r="X575" s="216"/>
      <c r="Y575" s="216"/>
      <c r="Z575" s="216"/>
      <c r="AA575" s="216"/>
      <c r="AB575" s="216" t="s">
        <v>0</v>
      </c>
      <c r="AC575" s="216"/>
      <c r="AD575" s="216"/>
      <c r="AE575" s="216"/>
      <c r="AF575" s="216"/>
      <c r="AG575" s="217"/>
      <c r="AH575" s="217" t="s">
        <v>1</v>
      </c>
      <c r="AI575" s="217"/>
      <c r="AJ575" s="217"/>
      <c r="AK575" s="216"/>
      <c r="AL575" s="217"/>
      <c r="AM575" s="217" t="s">
        <v>1</v>
      </c>
      <c r="AN575" s="217"/>
      <c r="AO575" s="217"/>
      <c r="AP575" s="217"/>
      <c r="AQ575" s="217"/>
      <c r="AR575" s="217"/>
      <c r="AS575" s="217"/>
      <c r="AT575" s="217" t="s">
        <v>3</v>
      </c>
      <c r="AU575" s="217"/>
      <c r="AV575" s="218"/>
      <c r="AW575" s="218"/>
      <c r="AX575" s="218"/>
      <c r="AY575" s="218" t="s">
        <v>3</v>
      </c>
      <c r="AZ575" s="218"/>
      <c r="BA575" s="163"/>
      <c r="BB575" s="163"/>
      <c r="BC575" s="163"/>
      <c r="BD575" s="163" t="s">
        <v>3</v>
      </c>
      <c r="BE575" s="241"/>
      <c r="BF575" s="163"/>
      <c r="BG575" s="163"/>
      <c r="BH575" s="163"/>
      <c r="BI575" s="163" t="s">
        <v>3</v>
      </c>
      <c r="BJ575" s="242"/>
      <c r="BK575" s="163"/>
      <c r="BL575" s="163"/>
      <c r="BM575" s="163"/>
      <c r="BN575" s="163" t="s">
        <v>3</v>
      </c>
      <c r="BO575" s="243"/>
      <c r="BP575" s="163"/>
      <c r="BQ575" s="163"/>
      <c r="BR575" s="163"/>
      <c r="BS575" s="163" t="s">
        <v>3</v>
      </c>
      <c r="BT575" s="244"/>
      <c r="BU575" s="163"/>
      <c r="BV575" s="163"/>
      <c r="BW575" s="163" t="s">
        <v>2</v>
      </c>
      <c r="BX575" s="163"/>
      <c r="BZ575" s="163"/>
      <c r="CA575" s="163" t="s">
        <v>1</v>
      </c>
      <c r="CB575" s="163"/>
      <c r="CC575" s="163"/>
    </row>
    <row r="576" spans="1:82" s="240" customFormat="1" x14ac:dyDescent="0.2">
      <c r="A576" s="76">
        <f t="shared" si="31"/>
        <v>504</v>
      </c>
      <c r="B576" s="188" t="s">
        <v>84</v>
      </c>
      <c r="C576" s="189" t="s">
        <v>290</v>
      </c>
      <c r="D576" s="213" t="s">
        <v>20</v>
      </c>
      <c r="E576" s="219"/>
      <c r="F576" s="220"/>
      <c r="G576" s="216" t="s">
        <v>585</v>
      </c>
      <c r="H576" s="216"/>
      <c r="I576" s="216"/>
      <c r="J576" s="216"/>
      <c r="K576" s="216"/>
      <c r="L576" s="216"/>
      <c r="M576" s="216" t="s">
        <v>0</v>
      </c>
      <c r="N576" s="216"/>
      <c r="O576" s="216"/>
      <c r="P576" s="216"/>
      <c r="Q576" s="216"/>
      <c r="R576" s="216" t="s">
        <v>0</v>
      </c>
      <c r="S576" s="216"/>
      <c r="T576" s="216"/>
      <c r="U576" s="216"/>
      <c r="V576" s="216"/>
      <c r="W576" s="216" t="s">
        <v>0</v>
      </c>
      <c r="X576" s="216"/>
      <c r="Y576" s="216"/>
      <c r="Z576" s="216"/>
      <c r="AA576" s="216"/>
      <c r="AB576" s="216" t="s">
        <v>0</v>
      </c>
      <c r="AC576" s="216"/>
      <c r="AD576" s="216"/>
      <c r="AE576" s="216"/>
      <c r="AF576" s="216"/>
      <c r="AG576" s="217"/>
      <c r="AH576" s="217" t="s">
        <v>1</v>
      </c>
      <c r="AI576" s="217"/>
      <c r="AJ576" s="217"/>
      <c r="AK576" s="216"/>
      <c r="AL576" s="217"/>
      <c r="AM576" s="217" t="s">
        <v>1</v>
      </c>
      <c r="AN576" s="217"/>
      <c r="AO576" s="217"/>
      <c r="AP576" s="217"/>
      <c r="AQ576" s="217"/>
      <c r="AR576" s="217" t="s">
        <v>1</v>
      </c>
      <c r="AS576" s="217"/>
      <c r="AT576" s="217"/>
      <c r="AU576" s="217"/>
      <c r="AV576" s="218"/>
      <c r="AW576" s="218" t="s">
        <v>1</v>
      </c>
      <c r="AX576" s="218"/>
      <c r="AY576" s="218"/>
      <c r="AZ576" s="218"/>
      <c r="BA576" s="163"/>
      <c r="BB576" s="163" t="s">
        <v>1</v>
      </c>
      <c r="BC576" s="163"/>
      <c r="BD576" s="163"/>
      <c r="BE576" s="241"/>
      <c r="BF576" s="163"/>
      <c r="BG576" s="163" t="s">
        <v>1</v>
      </c>
      <c r="BH576" s="163"/>
      <c r="BI576" s="163"/>
      <c r="BJ576" s="242"/>
      <c r="BK576" s="163"/>
      <c r="BL576" s="163"/>
      <c r="BM576" s="163"/>
      <c r="BN576" s="163" t="s">
        <v>3</v>
      </c>
      <c r="BO576" s="243"/>
      <c r="BP576" s="163"/>
      <c r="BQ576" s="163"/>
      <c r="BR576" s="163"/>
      <c r="BS576" s="163" t="s">
        <v>3</v>
      </c>
      <c r="BT576" s="244"/>
      <c r="BU576" s="163"/>
      <c r="BV576" s="163"/>
      <c r="BW576" s="163" t="s">
        <v>2</v>
      </c>
      <c r="BX576" s="163"/>
      <c r="BZ576" s="163"/>
      <c r="CA576" s="163"/>
      <c r="CB576" s="163"/>
      <c r="CC576" s="163"/>
    </row>
    <row r="577" spans="1:81" s="240" customFormat="1" x14ac:dyDescent="0.2">
      <c r="A577" s="76">
        <f t="shared" si="31"/>
        <v>505</v>
      </c>
      <c r="B577" s="188" t="s">
        <v>84</v>
      </c>
      <c r="C577" s="189" t="s">
        <v>290</v>
      </c>
      <c r="D577" s="213" t="s">
        <v>22</v>
      </c>
      <c r="E577" s="219"/>
      <c r="F577" s="220"/>
      <c r="G577" s="216" t="s">
        <v>586</v>
      </c>
      <c r="H577" s="216"/>
      <c r="I577" s="216"/>
      <c r="J577" s="216"/>
      <c r="K577" s="216"/>
      <c r="L577" s="216"/>
      <c r="M577" s="216" t="s">
        <v>0</v>
      </c>
      <c r="N577" s="216"/>
      <c r="O577" s="216"/>
      <c r="P577" s="216"/>
      <c r="Q577" s="216"/>
      <c r="R577" s="216" t="s">
        <v>0</v>
      </c>
      <c r="S577" s="216"/>
      <c r="T577" s="216"/>
      <c r="U577" s="216"/>
      <c r="V577" s="216"/>
      <c r="W577" s="216" t="s">
        <v>0</v>
      </c>
      <c r="X577" s="216"/>
      <c r="Y577" s="216"/>
      <c r="Z577" s="216"/>
      <c r="AA577" s="216"/>
      <c r="AB577" s="216"/>
      <c r="AC577" s="216" t="s">
        <v>1</v>
      </c>
      <c r="AD577" s="216"/>
      <c r="AE577" s="216"/>
      <c r="AF577" s="216"/>
      <c r="AG577" s="217"/>
      <c r="AH577" s="217" t="s">
        <v>1</v>
      </c>
      <c r="AI577" s="217"/>
      <c r="AJ577" s="217"/>
      <c r="AK577" s="216"/>
      <c r="AL577" s="217"/>
      <c r="AM577" s="217" t="s">
        <v>1</v>
      </c>
      <c r="AN577" s="217"/>
      <c r="AO577" s="217"/>
      <c r="AP577" s="217"/>
      <c r="AQ577" s="217"/>
      <c r="AR577" s="217"/>
      <c r="AS577" s="217" t="s">
        <v>2</v>
      </c>
      <c r="AT577" s="217"/>
      <c r="AU577" s="217"/>
      <c r="AV577" s="218"/>
      <c r="AW577" s="218"/>
      <c r="AX577" s="218" t="s">
        <v>2</v>
      </c>
      <c r="AY577" s="218"/>
      <c r="AZ577" s="218"/>
      <c r="BA577" s="163"/>
      <c r="BB577" s="163"/>
      <c r="BC577" s="163"/>
      <c r="BD577" s="163" t="s">
        <v>3</v>
      </c>
      <c r="BE577" s="241"/>
      <c r="BF577" s="163"/>
      <c r="BG577" s="163"/>
      <c r="BH577" s="163"/>
      <c r="BI577" s="163" t="s">
        <v>3</v>
      </c>
      <c r="BJ577" s="242"/>
      <c r="BK577" s="163"/>
      <c r="BL577" s="163"/>
      <c r="BM577" s="163"/>
      <c r="BN577" s="163" t="s">
        <v>3</v>
      </c>
      <c r="BO577" s="243"/>
      <c r="BP577" s="163"/>
      <c r="BQ577" s="163"/>
      <c r="BR577" s="163"/>
      <c r="BS577" s="163" t="s">
        <v>3</v>
      </c>
      <c r="BT577" s="244"/>
      <c r="BU577" s="163"/>
      <c r="BV577" s="163"/>
      <c r="BW577" s="163"/>
      <c r="BX577" s="163" t="s">
        <v>3</v>
      </c>
      <c r="BZ577" s="163"/>
      <c r="CA577" s="163" t="s">
        <v>1</v>
      </c>
      <c r="CB577" s="163"/>
      <c r="CC577" s="163"/>
    </row>
    <row r="578" spans="1:81" s="240" customFormat="1" x14ac:dyDescent="0.2">
      <c r="A578" s="76">
        <f t="shared" si="31"/>
        <v>506</v>
      </c>
      <c r="B578" s="188" t="s">
        <v>84</v>
      </c>
      <c r="C578" s="189" t="s">
        <v>290</v>
      </c>
      <c r="D578" s="213" t="s">
        <v>24</v>
      </c>
      <c r="E578" s="219"/>
      <c r="F578" s="220"/>
      <c r="G578" s="216" t="s">
        <v>587</v>
      </c>
      <c r="H578" s="216"/>
      <c r="I578" s="216"/>
      <c r="J578" s="216"/>
      <c r="K578" s="216"/>
      <c r="L578" s="216"/>
      <c r="M578" s="216"/>
      <c r="N578" s="216" t="s">
        <v>1</v>
      </c>
      <c r="O578" s="216"/>
      <c r="P578" s="216"/>
      <c r="Q578" s="216"/>
      <c r="R578" s="216"/>
      <c r="S578" s="216" t="s">
        <v>1</v>
      </c>
      <c r="T578" s="216"/>
      <c r="U578" s="216"/>
      <c r="V578" s="216"/>
      <c r="W578" s="216"/>
      <c r="X578" s="216" t="s">
        <v>1</v>
      </c>
      <c r="Y578" s="216"/>
      <c r="Z578" s="216"/>
      <c r="AA578" s="216"/>
      <c r="AB578" s="216"/>
      <c r="AC578" s="216" t="s">
        <v>1</v>
      </c>
      <c r="AD578" s="216"/>
      <c r="AE578" s="216"/>
      <c r="AF578" s="216"/>
      <c r="AG578" s="217"/>
      <c r="AH578" s="217"/>
      <c r="AI578" s="217"/>
      <c r="AJ578" s="217" t="s">
        <v>3</v>
      </c>
      <c r="AK578" s="216"/>
      <c r="AL578" s="217"/>
      <c r="AM578" s="217"/>
      <c r="AN578" s="217"/>
      <c r="AO578" s="217" t="s">
        <v>3</v>
      </c>
      <c r="AP578" s="217"/>
      <c r="AQ578" s="217"/>
      <c r="AR578" s="217"/>
      <c r="AS578" s="217"/>
      <c r="AT578" s="217" t="s">
        <v>3</v>
      </c>
      <c r="AU578" s="217"/>
      <c r="AV578" s="218"/>
      <c r="AW578" s="218"/>
      <c r="AX578" s="218"/>
      <c r="AY578" s="218" t="s">
        <v>3</v>
      </c>
      <c r="AZ578" s="218"/>
      <c r="BA578" s="163"/>
      <c r="BB578" s="163"/>
      <c r="BC578" s="163"/>
      <c r="BD578" s="163" t="s">
        <v>3</v>
      </c>
      <c r="BE578" s="241"/>
      <c r="BF578" s="163"/>
      <c r="BG578" s="163"/>
      <c r="BH578" s="163"/>
      <c r="BI578" s="163" t="s">
        <v>3</v>
      </c>
      <c r="BJ578" s="242"/>
      <c r="BK578" s="163"/>
      <c r="BL578" s="163"/>
      <c r="BM578" s="163"/>
      <c r="BN578" s="163" t="s">
        <v>3</v>
      </c>
      <c r="BO578" s="243"/>
      <c r="BP578" s="163"/>
      <c r="BQ578" s="163"/>
      <c r="BR578" s="163"/>
      <c r="BS578" s="163" t="s">
        <v>3</v>
      </c>
      <c r="BT578" s="244"/>
      <c r="BU578" s="163"/>
      <c r="BV578" s="163"/>
      <c r="BW578" s="163"/>
      <c r="BX578" s="163" t="s">
        <v>3</v>
      </c>
      <c r="BZ578" s="163"/>
      <c r="CA578" s="163"/>
      <c r="CB578" s="163"/>
      <c r="CC578" s="163"/>
    </row>
    <row r="579" spans="1:81" s="240" customFormat="1" x14ac:dyDescent="0.2">
      <c r="A579" s="76">
        <f t="shared" si="31"/>
        <v>507</v>
      </c>
      <c r="B579" s="188" t="s">
        <v>84</v>
      </c>
      <c r="C579" s="189" t="s">
        <v>290</v>
      </c>
      <c r="D579" s="213" t="s">
        <v>26</v>
      </c>
      <c r="E579" s="219"/>
      <c r="F579" s="220"/>
      <c r="G579" s="216" t="s">
        <v>588</v>
      </c>
      <c r="H579" s="216"/>
      <c r="I579" s="216"/>
      <c r="J579" s="216"/>
      <c r="K579" s="216"/>
      <c r="L579" s="216"/>
      <c r="M579" s="216"/>
      <c r="N579" s="216" t="s">
        <v>1</v>
      </c>
      <c r="O579" s="216"/>
      <c r="P579" s="216"/>
      <c r="Q579" s="216"/>
      <c r="R579" s="216"/>
      <c r="S579" s="216" t="s">
        <v>1</v>
      </c>
      <c r="T579" s="216"/>
      <c r="U579" s="216"/>
      <c r="V579" s="216"/>
      <c r="W579" s="216"/>
      <c r="X579" s="216" t="s">
        <v>1</v>
      </c>
      <c r="Y579" s="216"/>
      <c r="Z579" s="216"/>
      <c r="AA579" s="216"/>
      <c r="AB579" s="216"/>
      <c r="AC579" s="216" t="s">
        <v>1</v>
      </c>
      <c r="AD579" s="216"/>
      <c r="AE579" s="216"/>
      <c r="AF579" s="216"/>
      <c r="AG579" s="217"/>
      <c r="AH579" s="217" t="s">
        <v>1</v>
      </c>
      <c r="AI579" s="217"/>
      <c r="AJ579" s="217"/>
      <c r="AK579" s="216"/>
      <c r="AL579" s="217"/>
      <c r="AM579" s="217"/>
      <c r="AN579" s="217" t="s">
        <v>2</v>
      </c>
      <c r="AO579" s="217"/>
      <c r="AP579" s="217"/>
      <c r="AQ579" s="217"/>
      <c r="AR579" s="217"/>
      <c r="AS579" s="217"/>
      <c r="AT579" s="217" t="s">
        <v>3</v>
      </c>
      <c r="AU579" s="217"/>
      <c r="AV579" s="218"/>
      <c r="AW579" s="218" t="s">
        <v>1</v>
      </c>
      <c r="AX579" s="218"/>
      <c r="AY579" s="218"/>
      <c r="AZ579" s="218"/>
      <c r="BA579" s="163"/>
      <c r="BB579" s="163"/>
      <c r="BC579" s="163"/>
      <c r="BD579" s="163" t="s">
        <v>3</v>
      </c>
      <c r="BE579" s="241"/>
      <c r="BF579" s="163"/>
      <c r="BG579" s="163"/>
      <c r="BH579" s="163"/>
      <c r="BI579" s="163" t="s">
        <v>3</v>
      </c>
      <c r="BJ579" s="242"/>
      <c r="BK579" s="163"/>
      <c r="BL579" s="163"/>
      <c r="BM579" s="163"/>
      <c r="BN579" s="163" t="s">
        <v>3</v>
      </c>
      <c r="BO579" s="243"/>
      <c r="BP579" s="163"/>
      <c r="BQ579" s="163"/>
      <c r="BR579" s="163"/>
      <c r="BS579" s="163" t="s">
        <v>3</v>
      </c>
      <c r="BT579" s="244"/>
      <c r="BU579" s="163"/>
      <c r="BV579" s="163"/>
      <c r="BW579" s="163"/>
      <c r="BX579" s="163" t="s">
        <v>3</v>
      </c>
      <c r="BZ579" s="163"/>
      <c r="CA579" s="163"/>
      <c r="CB579" s="163"/>
      <c r="CC579" s="163"/>
    </row>
    <row r="580" spans="1:81" s="240" customFormat="1" x14ac:dyDescent="0.2">
      <c r="A580" s="76">
        <f t="shared" si="31"/>
        <v>508</v>
      </c>
      <c r="B580" s="188" t="s">
        <v>84</v>
      </c>
      <c r="C580" s="189" t="s">
        <v>290</v>
      </c>
      <c r="D580" s="213" t="s">
        <v>28</v>
      </c>
      <c r="E580" s="219"/>
      <c r="F580" s="220"/>
      <c r="G580" s="216" t="s">
        <v>589</v>
      </c>
      <c r="H580" s="216"/>
      <c r="I580" s="216"/>
      <c r="J580" s="216"/>
      <c r="K580" s="216"/>
      <c r="L580" s="216"/>
      <c r="M580" s="216" t="s">
        <v>0</v>
      </c>
      <c r="N580" s="216"/>
      <c r="O580" s="216"/>
      <c r="P580" s="216"/>
      <c r="Q580" s="216"/>
      <c r="R580" s="216" t="s">
        <v>0</v>
      </c>
      <c r="S580" s="216"/>
      <c r="T580" s="216"/>
      <c r="U580" s="216"/>
      <c r="V580" s="216"/>
      <c r="W580" s="216" t="s">
        <v>0</v>
      </c>
      <c r="X580" s="216"/>
      <c r="Y580" s="216"/>
      <c r="Z580" s="216"/>
      <c r="AA580" s="216"/>
      <c r="AB580" s="216" t="s">
        <v>0</v>
      </c>
      <c r="AC580" s="216"/>
      <c r="AD580" s="216"/>
      <c r="AE580" s="216"/>
      <c r="AF580" s="216"/>
      <c r="AG580" s="217"/>
      <c r="AH580" s="217" t="s">
        <v>1</v>
      </c>
      <c r="AI580" s="217"/>
      <c r="AJ580" s="217"/>
      <c r="AK580" s="216"/>
      <c r="AL580" s="217"/>
      <c r="AM580" s="217" t="s">
        <v>1</v>
      </c>
      <c r="AN580" s="217"/>
      <c r="AO580" s="217"/>
      <c r="AP580" s="217"/>
      <c r="AQ580" s="217"/>
      <c r="AR580" s="217" t="s">
        <v>1</v>
      </c>
      <c r="AS580" s="217"/>
      <c r="AT580" s="217"/>
      <c r="AU580" s="217"/>
      <c r="AV580" s="218"/>
      <c r="AW580" s="218" t="s">
        <v>1</v>
      </c>
      <c r="AX580" s="218"/>
      <c r="AY580" s="218"/>
      <c r="AZ580" s="218"/>
      <c r="BA580" s="163"/>
      <c r="BB580" s="163"/>
      <c r="BC580" s="163"/>
      <c r="BD580" s="163" t="s">
        <v>3</v>
      </c>
      <c r="BE580" s="241"/>
      <c r="BF580" s="163"/>
      <c r="BG580" s="163"/>
      <c r="BH580" s="163"/>
      <c r="BI580" s="163" t="s">
        <v>3</v>
      </c>
      <c r="BJ580" s="242"/>
      <c r="BK580" s="163"/>
      <c r="BL580" s="163"/>
      <c r="BM580" s="163"/>
      <c r="BN580" s="163" t="s">
        <v>3</v>
      </c>
      <c r="BO580" s="243"/>
      <c r="BP580" s="163"/>
      <c r="BQ580" s="163"/>
      <c r="BR580" s="163"/>
      <c r="BS580" s="163" t="s">
        <v>3</v>
      </c>
      <c r="BT580" s="244"/>
      <c r="BU580" s="163"/>
      <c r="BV580" s="163"/>
      <c r="BW580" s="163"/>
      <c r="BX580" s="163"/>
      <c r="BZ580" s="163"/>
      <c r="CA580" s="163"/>
      <c r="CB580" s="163"/>
      <c r="CC580" s="163"/>
    </row>
    <row r="581" spans="1:81" s="240" customFormat="1" x14ac:dyDescent="0.2">
      <c r="A581" s="76">
        <f t="shared" si="31"/>
        <v>509</v>
      </c>
      <c r="B581" s="188" t="s">
        <v>84</v>
      </c>
      <c r="C581" s="189" t="s">
        <v>290</v>
      </c>
      <c r="D581" s="213" t="s">
        <v>30</v>
      </c>
      <c r="E581" s="219"/>
      <c r="F581" s="220"/>
      <c r="G581" s="216" t="s">
        <v>590</v>
      </c>
      <c r="H581" s="216" t="s">
        <v>0</v>
      </c>
      <c r="I581" s="216"/>
      <c r="J581" s="216"/>
      <c r="K581" s="216"/>
      <c r="L581" s="216"/>
      <c r="M581" s="216" t="s">
        <v>0</v>
      </c>
      <c r="N581" s="216"/>
      <c r="O581" s="216"/>
      <c r="P581" s="216"/>
      <c r="Q581" s="216"/>
      <c r="R581" s="216" t="s">
        <v>0</v>
      </c>
      <c r="S581" s="216"/>
      <c r="T581" s="216"/>
      <c r="U581" s="216"/>
      <c r="V581" s="216"/>
      <c r="W581" s="216" t="s">
        <v>0</v>
      </c>
      <c r="X581" s="216"/>
      <c r="Y581" s="216"/>
      <c r="Z581" s="216"/>
      <c r="AA581" s="216"/>
      <c r="AB581" s="216" t="s">
        <v>0</v>
      </c>
      <c r="AC581" s="216"/>
      <c r="AD581" s="216"/>
      <c r="AE581" s="216"/>
      <c r="AF581" s="216"/>
      <c r="AG581" s="217" t="s">
        <v>0</v>
      </c>
      <c r="AH581" s="217"/>
      <c r="AI581" s="217"/>
      <c r="AJ581" s="217"/>
      <c r="AK581" s="216"/>
      <c r="AL581" s="217" t="s">
        <v>0</v>
      </c>
      <c r="AM581" s="217"/>
      <c r="AN581" s="217"/>
      <c r="AO581" s="217"/>
      <c r="AP581" s="217"/>
      <c r="AQ581" s="217"/>
      <c r="AR581" s="217" t="s">
        <v>1</v>
      </c>
      <c r="AS581" s="217"/>
      <c r="AT581" s="217"/>
      <c r="AU581" s="217"/>
      <c r="AV581" s="218"/>
      <c r="AW581" s="218" t="s">
        <v>1</v>
      </c>
      <c r="AX581" s="218"/>
      <c r="AY581" s="218"/>
      <c r="AZ581" s="218"/>
      <c r="BA581" s="163"/>
      <c r="BB581" s="163" t="s">
        <v>1</v>
      </c>
      <c r="BC581" s="163"/>
      <c r="BD581" s="163"/>
      <c r="BE581" s="241"/>
      <c r="BF581" s="163"/>
      <c r="BG581" s="163" t="s">
        <v>1</v>
      </c>
      <c r="BH581" s="163"/>
      <c r="BI581" s="163"/>
      <c r="BJ581" s="242"/>
      <c r="BK581" s="163"/>
      <c r="BL581" s="163" t="s">
        <v>1</v>
      </c>
      <c r="BM581" s="163"/>
      <c r="BN581" s="163"/>
      <c r="BO581" s="243"/>
      <c r="BP581" s="163"/>
      <c r="BQ581" s="163"/>
      <c r="BR581" s="163"/>
      <c r="BS581" s="163" t="s">
        <v>3</v>
      </c>
      <c r="BT581" s="244"/>
      <c r="BU581" s="163"/>
      <c r="BV581" s="163"/>
      <c r="BW581" s="163" t="s">
        <v>2</v>
      </c>
      <c r="BX581" s="163"/>
      <c r="BZ581" s="163"/>
      <c r="CA581" s="163" t="s">
        <v>1</v>
      </c>
      <c r="CB581" s="163"/>
      <c r="CC581" s="163"/>
    </row>
    <row r="582" spans="1:81" s="240" customFormat="1" x14ac:dyDescent="0.2">
      <c r="A582" s="76">
        <f t="shared" si="31"/>
        <v>510</v>
      </c>
      <c r="B582" s="188" t="s">
        <v>84</v>
      </c>
      <c r="C582" s="189" t="s">
        <v>290</v>
      </c>
      <c r="D582" s="213" t="s">
        <v>32</v>
      </c>
      <c r="E582" s="219"/>
      <c r="F582" s="220"/>
      <c r="G582" s="216" t="s">
        <v>591</v>
      </c>
      <c r="H582" s="216"/>
      <c r="I582" s="216"/>
      <c r="J582" s="216"/>
      <c r="K582" s="216"/>
      <c r="L582" s="216"/>
      <c r="M582" s="216" t="s">
        <v>657</v>
      </c>
      <c r="N582" s="216"/>
      <c r="O582" s="216"/>
      <c r="P582" s="216" t="s">
        <v>3</v>
      </c>
      <c r="Q582" s="216"/>
      <c r="R582" s="216"/>
      <c r="S582" s="216"/>
      <c r="T582" s="216"/>
      <c r="U582" s="216" t="s">
        <v>3</v>
      </c>
      <c r="V582" s="216"/>
      <c r="W582" s="216"/>
      <c r="X582" s="216"/>
      <c r="Y582" s="216"/>
      <c r="Z582" s="216" t="s">
        <v>3</v>
      </c>
      <c r="AA582" s="216"/>
      <c r="AB582" s="216"/>
      <c r="AC582" s="216"/>
      <c r="AD582" s="216"/>
      <c r="AE582" s="216" t="s">
        <v>3</v>
      </c>
      <c r="AF582" s="216"/>
      <c r="AG582" s="217"/>
      <c r="AH582" s="217"/>
      <c r="AI582" s="217"/>
      <c r="AJ582" s="217" t="s">
        <v>3</v>
      </c>
      <c r="AK582" s="216"/>
      <c r="AL582" s="217"/>
      <c r="AM582" s="217"/>
      <c r="AN582" s="217"/>
      <c r="AO582" s="217" t="s">
        <v>3</v>
      </c>
      <c r="AP582" s="217"/>
      <c r="AQ582" s="217"/>
      <c r="AR582" s="217"/>
      <c r="AS582" s="217"/>
      <c r="AT582" s="217" t="s">
        <v>3</v>
      </c>
      <c r="AU582" s="217"/>
      <c r="AV582" s="218"/>
      <c r="AW582" s="218"/>
      <c r="AX582" s="218"/>
      <c r="AY582" s="218" t="s">
        <v>3</v>
      </c>
      <c r="AZ582" s="218"/>
      <c r="BA582" s="163"/>
      <c r="BB582" s="163"/>
      <c r="BC582" s="163"/>
      <c r="BD582" s="163" t="s">
        <v>3</v>
      </c>
      <c r="BE582" s="241"/>
      <c r="BF582" s="163"/>
      <c r="BG582" s="163"/>
      <c r="BH582" s="163"/>
      <c r="BI582" s="163" t="s">
        <v>3</v>
      </c>
      <c r="BJ582" s="242"/>
      <c r="BK582" s="163"/>
      <c r="BL582" s="163" t="s">
        <v>1</v>
      </c>
      <c r="BM582" s="163"/>
      <c r="BN582" s="163"/>
      <c r="BO582" s="243"/>
      <c r="BP582" s="163"/>
      <c r="BQ582" s="163"/>
      <c r="BR582" s="163"/>
      <c r="BS582" s="163" t="s">
        <v>3</v>
      </c>
      <c r="BT582" s="244"/>
      <c r="BU582" s="163"/>
      <c r="BV582" s="163"/>
      <c r="BW582" s="163" t="s">
        <v>2</v>
      </c>
      <c r="BX582" s="163"/>
      <c r="BZ582" s="163"/>
      <c r="CA582" s="163"/>
      <c r="CB582" s="163"/>
      <c r="CC582" s="163"/>
    </row>
    <row r="583" spans="1:81" s="240" customFormat="1" x14ac:dyDescent="0.2">
      <c r="A583" s="76">
        <f t="shared" si="31"/>
        <v>511</v>
      </c>
      <c r="B583" s="188" t="s">
        <v>84</v>
      </c>
      <c r="C583" s="189" t="s">
        <v>290</v>
      </c>
      <c r="D583" s="213" t="s">
        <v>34</v>
      </c>
      <c r="E583" s="219"/>
      <c r="F583" s="220"/>
      <c r="G583" s="216" t="s">
        <v>592</v>
      </c>
      <c r="H583" s="216" t="s">
        <v>0</v>
      </c>
      <c r="I583" s="216"/>
      <c r="J583" s="216"/>
      <c r="K583" s="216"/>
      <c r="L583" s="216"/>
      <c r="M583" s="216" t="s">
        <v>0</v>
      </c>
      <c r="N583" s="216"/>
      <c r="O583" s="216"/>
      <c r="P583" s="216"/>
      <c r="Q583" s="216"/>
      <c r="R583" s="216"/>
      <c r="S583" s="216" t="s">
        <v>1</v>
      </c>
      <c r="T583" s="216"/>
      <c r="U583" s="216"/>
      <c r="V583" s="216"/>
      <c r="W583" s="216"/>
      <c r="X583" s="216" t="s">
        <v>1</v>
      </c>
      <c r="Y583" s="216"/>
      <c r="Z583" s="216"/>
      <c r="AA583" s="216"/>
      <c r="AB583" s="216"/>
      <c r="AC583" s="216"/>
      <c r="AD583" s="216"/>
      <c r="AE583" s="216" t="s">
        <v>3</v>
      </c>
      <c r="AF583" s="216"/>
      <c r="AG583" s="217"/>
      <c r="AH583" s="217"/>
      <c r="AI583" s="217"/>
      <c r="AJ583" s="217" t="s">
        <v>3</v>
      </c>
      <c r="AK583" s="216"/>
      <c r="AL583" s="217"/>
      <c r="AM583" s="217"/>
      <c r="AN583" s="217"/>
      <c r="AO583" s="217" t="s">
        <v>3</v>
      </c>
      <c r="AP583" s="217"/>
      <c r="AQ583" s="217"/>
      <c r="AR583" s="217"/>
      <c r="AS583" s="217"/>
      <c r="AT583" s="217" t="s">
        <v>3</v>
      </c>
      <c r="AU583" s="217"/>
      <c r="AV583" s="218"/>
      <c r="AW583" s="218"/>
      <c r="AX583" s="218"/>
      <c r="AY583" s="218" t="s">
        <v>3</v>
      </c>
      <c r="AZ583" s="218"/>
      <c r="BA583" s="163"/>
      <c r="BB583" s="163"/>
      <c r="BC583" s="163"/>
      <c r="BD583" s="163" t="s">
        <v>3</v>
      </c>
      <c r="BE583" s="241"/>
      <c r="BF583" s="163"/>
      <c r="BG583" s="163"/>
      <c r="BH583" s="163"/>
      <c r="BI583" s="163" t="s">
        <v>3</v>
      </c>
      <c r="BJ583" s="242"/>
      <c r="BK583" s="163"/>
      <c r="BL583" s="163"/>
      <c r="BM583" s="163"/>
      <c r="BN583" s="163" t="s">
        <v>3</v>
      </c>
      <c r="BO583" s="243"/>
      <c r="BP583" s="163"/>
      <c r="BQ583" s="163"/>
      <c r="BR583" s="163"/>
      <c r="BS583" s="163" t="s">
        <v>3</v>
      </c>
      <c r="BT583" s="244"/>
      <c r="BU583" s="163"/>
      <c r="BV583" s="163"/>
      <c r="BW583" s="163"/>
      <c r="BX583" s="163" t="s">
        <v>3</v>
      </c>
      <c r="BZ583" s="163"/>
      <c r="CA583" s="163"/>
      <c r="CB583" s="163"/>
      <c r="CC583" s="163"/>
    </row>
    <row r="584" spans="1:81" s="240" customFormat="1" x14ac:dyDescent="0.2">
      <c r="A584" s="76">
        <f t="shared" si="31"/>
        <v>512</v>
      </c>
      <c r="B584" s="188" t="s">
        <v>84</v>
      </c>
      <c r="C584" s="189" t="s">
        <v>290</v>
      </c>
      <c r="D584" s="213" t="s">
        <v>36</v>
      </c>
      <c r="E584" s="219"/>
      <c r="F584" s="220"/>
      <c r="G584" s="216" t="s">
        <v>593</v>
      </c>
      <c r="H584" s="216"/>
      <c r="I584" s="216"/>
      <c r="J584" s="216"/>
      <c r="K584" s="216"/>
      <c r="L584" s="216"/>
      <c r="M584" s="216"/>
      <c r="N584" s="216" t="s">
        <v>1</v>
      </c>
      <c r="O584" s="216"/>
      <c r="P584" s="216"/>
      <c r="Q584" s="216"/>
      <c r="R584" s="216"/>
      <c r="S584" s="216" t="s">
        <v>1</v>
      </c>
      <c r="T584" s="216"/>
      <c r="U584" s="216"/>
      <c r="V584" s="216"/>
      <c r="W584" s="216"/>
      <c r="X584" s="216" t="s">
        <v>1</v>
      </c>
      <c r="Y584" s="216"/>
      <c r="Z584" s="216"/>
      <c r="AA584" s="216"/>
      <c r="AB584" s="216"/>
      <c r="AC584" s="216" t="s">
        <v>1</v>
      </c>
      <c r="AD584" s="216"/>
      <c r="AE584" s="216"/>
      <c r="AF584" s="216"/>
      <c r="AG584" s="217"/>
      <c r="AH584" s="217" t="s">
        <v>1</v>
      </c>
      <c r="AI584" s="217"/>
      <c r="AJ584" s="217"/>
      <c r="AK584" s="216"/>
      <c r="AL584" s="217"/>
      <c r="AM584" s="217" t="s">
        <v>1</v>
      </c>
      <c r="AN584" s="217"/>
      <c r="AO584" s="217"/>
      <c r="AP584" s="217"/>
      <c r="AQ584" s="217"/>
      <c r="AR584" s="217"/>
      <c r="AS584" s="217"/>
      <c r="AT584" s="217" t="s">
        <v>3</v>
      </c>
      <c r="AU584" s="217"/>
      <c r="AV584" s="218"/>
      <c r="AW584" s="218"/>
      <c r="AX584" s="218"/>
      <c r="AY584" s="218" t="s">
        <v>3</v>
      </c>
      <c r="AZ584" s="218"/>
      <c r="BA584" s="163"/>
      <c r="BB584" s="163"/>
      <c r="BC584" s="163"/>
      <c r="BD584" s="163" t="s">
        <v>3</v>
      </c>
      <c r="BE584" s="241"/>
      <c r="BF584" s="163"/>
      <c r="BG584" s="163"/>
      <c r="BH584" s="163"/>
      <c r="BI584" s="163" t="s">
        <v>3</v>
      </c>
      <c r="BJ584" s="242"/>
      <c r="BK584" s="163"/>
      <c r="BL584" s="163"/>
      <c r="BM584" s="163"/>
      <c r="BN584" s="163" t="s">
        <v>3</v>
      </c>
      <c r="BO584" s="243"/>
      <c r="BP584" s="163"/>
      <c r="BQ584" s="163"/>
      <c r="BR584" s="163"/>
      <c r="BS584" s="163"/>
      <c r="BT584" s="244"/>
      <c r="BU584" s="163"/>
      <c r="BV584" s="163"/>
      <c r="BW584" s="163"/>
      <c r="BX584" s="163" t="s">
        <v>3</v>
      </c>
      <c r="BZ584" s="163"/>
      <c r="CA584" s="163"/>
      <c r="CB584" s="163"/>
      <c r="CC584" s="163"/>
    </row>
    <row r="585" spans="1:81" s="240" customFormat="1" x14ac:dyDescent="0.2">
      <c r="A585" s="76">
        <f t="shared" si="31"/>
        <v>513</v>
      </c>
      <c r="B585" s="188" t="s">
        <v>84</v>
      </c>
      <c r="C585" s="189" t="s">
        <v>290</v>
      </c>
      <c r="D585" s="213" t="s">
        <v>38</v>
      </c>
      <c r="E585" s="219"/>
      <c r="F585" s="220"/>
      <c r="G585" s="216" t="s">
        <v>594</v>
      </c>
      <c r="H585" s="216" t="s">
        <v>0</v>
      </c>
      <c r="I585" s="216"/>
      <c r="J585" s="216"/>
      <c r="K585" s="216"/>
      <c r="L585" s="216"/>
      <c r="M585" s="216"/>
      <c r="N585" s="216" t="s">
        <v>1</v>
      </c>
      <c r="O585" s="216"/>
      <c r="P585" s="216"/>
      <c r="Q585" s="216"/>
      <c r="R585" s="216"/>
      <c r="S585" s="216" t="s">
        <v>1</v>
      </c>
      <c r="T585" s="216"/>
      <c r="U585" s="216"/>
      <c r="V585" s="216"/>
      <c r="W585" s="216"/>
      <c r="X585" s="216" t="s">
        <v>1</v>
      </c>
      <c r="Y585" s="216"/>
      <c r="Z585" s="216"/>
      <c r="AA585" s="216"/>
      <c r="AB585" s="216"/>
      <c r="AC585" s="216" t="s">
        <v>1</v>
      </c>
      <c r="AD585" s="216"/>
      <c r="AE585" s="216"/>
      <c r="AF585" s="216"/>
      <c r="AG585" s="217"/>
      <c r="AH585" s="217" t="s">
        <v>1</v>
      </c>
      <c r="AI585" s="217"/>
      <c r="AJ585" s="217"/>
      <c r="AK585" s="216"/>
      <c r="AL585" s="217"/>
      <c r="AM585" s="217" t="s">
        <v>1</v>
      </c>
      <c r="AN585" s="217"/>
      <c r="AO585" s="217"/>
      <c r="AP585" s="217"/>
      <c r="AQ585" s="217"/>
      <c r="AR585" s="217" t="s">
        <v>1</v>
      </c>
      <c r="AS585" s="217"/>
      <c r="AT585" s="217"/>
      <c r="AU585" s="217"/>
      <c r="AV585" s="218"/>
      <c r="AW585" s="218"/>
      <c r="AX585" s="218" t="s">
        <v>2</v>
      </c>
      <c r="AY585" s="218"/>
      <c r="AZ585" s="218"/>
      <c r="BA585" s="163"/>
      <c r="BB585" s="163"/>
      <c r="BC585" s="163"/>
      <c r="BD585" s="163" t="s">
        <v>3</v>
      </c>
      <c r="BE585" s="241"/>
      <c r="BF585" s="163"/>
      <c r="BG585" s="163" t="s">
        <v>1</v>
      </c>
      <c r="BH585" s="163"/>
      <c r="BI585" s="163"/>
      <c r="BJ585" s="242"/>
      <c r="BK585" s="163"/>
      <c r="BL585" s="163" t="s">
        <v>1</v>
      </c>
      <c r="BM585" s="163"/>
      <c r="BN585" s="163"/>
      <c r="BO585" s="243"/>
      <c r="BP585" s="163"/>
      <c r="BQ585" s="163"/>
      <c r="BR585" s="163"/>
      <c r="BS585" s="163" t="s">
        <v>3</v>
      </c>
      <c r="BT585" s="244"/>
      <c r="BU585" s="163"/>
      <c r="BV585" s="163"/>
      <c r="BW585" s="163"/>
      <c r="BX585" s="163" t="s">
        <v>3</v>
      </c>
      <c r="BZ585" s="163"/>
      <c r="CA585" s="163"/>
      <c r="CB585" s="163"/>
      <c r="CC585" s="163"/>
    </row>
    <row r="586" spans="1:81" s="240" customFormat="1" x14ac:dyDescent="0.2">
      <c r="A586" s="76">
        <f t="shared" si="31"/>
        <v>514</v>
      </c>
      <c r="B586" s="188" t="s">
        <v>84</v>
      </c>
      <c r="C586" s="189" t="s">
        <v>290</v>
      </c>
      <c r="D586" s="213" t="s">
        <v>40</v>
      </c>
      <c r="E586" s="219"/>
      <c r="F586" s="220"/>
      <c r="G586" s="216" t="s">
        <v>595</v>
      </c>
      <c r="H586" s="216"/>
      <c r="I586" s="216"/>
      <c r="J586" s="216"/>
      <c r="K586" s="216"/>
      <c r="L586" s="216"/>
      <c r="M586" s="216" t="s">
        <v>657</v>
      </c>
      <c r="N586" s="216"/>
      <c r="O586" s="216"/>
      <c r="P586" s="216" t="s">
        <v>3</v>
      </c>
      <c r="Q586" s="216"/>
      <c r="R586" s="216"/>
      <c r="S586" s="216"/>
      <c r="T586" s="216"/>
      <c r="U586" s="216" t="s">
        <v>3</v>
      </c>
      <c r="V586" s="216"/>
      <c r="W586" s="216"/>
      <c r="X586" s="216"/>
      <c r="Y586" s="216"/>
      <c r="Z586" s="216" t="s">
        <v>3</v>
      </c>
      <c r="AA586" s="216"/>
      <c r="AB586" s="216"/>
      <c r="AC586" s="216"/>
      <c r="AD586" s="216"/>
      <c r="AE586" s="216" t="s">
        <v>3</v>
      </c>
      <c r="AF586" s="216"/>
      <c r="AG586" s="217"/>
      <c r="AH586" s="217"/>
      <c r="AI586" s="217"/>
      <c r="AJ586" s="217" t="s">
        <v>3</v>
      </c>
      <c r="AK586" s="216"/>
      <c r="AL586" s="217"/>
      <c r="AM586" s="217"/>
      <c r="AN586" s="217"/>
      <c r="AO586" s="217" t="s">
        <v>3</v>
      </c>
      <c r="AP586" s="217"/>
      <c r="AQ586" s="217"/>
      <c r="AR586" s="217"/>
      <c r="AS586" s="217"/>
      <c r="AT586" s="217" t="s">
        <v>3</v>
      </c>
      <c r="AU586" s="217"/>
      <c r="AV586" s="218"/>
      <c r="AW586" s="218"/>
      <c r="AX586" s="218"/>
      <c r="AY586" s="218" t="s">
        <v>3</v>
      </c>
      <c r="AZ586" s="218"/>
      <c r="BA586" s="163"/>
      <c r="BB586" s="163"/>
      <c r="BC586" s="163"/>
      <c r="BD586" s="163" t="s">
        <v>3</v>
      </c>
      <c r="BE586" s="241"/>
      <c r="BF586" s="163"/>
      <c r="BG586" s="163"/>
      <c r="BH586" s="163"/>
      <c r="BI586" s="163" t="s">
        <v>3</v>
      </c>
      <c r="BJ586" s="242"/>
      <c r="BK586" s="163"/>
      <c r="BL586" s="163"/>
      <c r="BM586" s="163"/>
      <c r="BN586" s="163" t="s">
        <v>3</v>
      </c>
      <c r="BO586" s="243"/>
      <c r="BP586" s="163"/>
      <c r="BQ586" s="163"/>
      <c r="BR586" s="163"/>
      <c r="BS586" s="163" t="s">
        <v>3</v>
      </c>
      <c r="BT586" s="244"/>
      <c r="BU586" s="163"/>
      <c r="BV586" s="163"/>
      <c r="BW586" s="163"/>
      <c r="BX586" s="163" t="s">
        <v>3</v>
      </c>
      <c r="BZ586" s="163"/>
      <c r="CA586" s="163"/>
      <c r="CB586" s="163"/>
      <c r="CC586" s="163"/>
    </row>
    <row r="587" spans="1:81" s="240" customFormat="1" x14ac:dyDescent="0.2">
      <c r="A587" s="76">
        <f t="shared" si="31"/>
        <v>515</v>
      </c>
      <c r="B587" s="188" t="s">
        <v>84</v>
      </c>
      <c r="C587" s="189" t="s">
        <v>290</v>
      </c>
      <c r="D587" s="213" t="s">
        <v>42</v>
      </c>
      <c r="E587" s="219"/>
      <c r="F587" s="220"/>
      <c r="G587" s="216" t="s">
        <v>596</v>
      </c>
      <c r="H587" s="216"/>
      <c r="I587" s="216"/>
      <c r="J587" s="216"/>
      <c r="K587" s="216"/>
      <c r="L587" s="216"/>
      <c r="M587" s="216" t="s">
        <v>657</v>
      </c>
      <c r="N587" s="216"/>
      <c r="O587" s="216"/>
      <c r="P587" s="216" t="s">
        <v>3</v>
      </c>
      <c r="Q587" s="216"/>
      <c r="R587" s="216"/>
      <c r="S587" s="216"/>
      <c r="T587" s="216"/>
      <c r="U587" s="216" t="s">
        <v>3</v>
      </c>
      <c r="V587" s="216"/>
      <c r="W587" s="216"/>
      <c r="X587" s="216"/>
      <c r="Y587" s="216"/>
      <c r="Z587" s="216" t="s">
        <v>3</v>
      </c>
      <c r="AA587" s="216"/>
      <c r="AB587" s="216"/>
      <c r="AC587" s="216"/>
      <c r="AD587" s="216"/>
      <c r="AE587" s="216" t="s">
        <v>3</v>
      </c>
      <c r="AF587" s="216"/>
      <c r="AG587" s="217"/>
      <c r="AH587" s="217"/>
      <c r="AI587" s="217"/>
      <c r="AJ587" s="217" t="s">
        <v>3</v>
      </c>
      <c r="AK587" s="216"/>
      <c r="AL587" s="217"/>
      <c r="AM587" s="217"/>
      <c r="AN587" s="217"/>
      <c r="AO587" s="217" t="s">
        <v>3</v>
      </c>
      <c r="AP587" s="217"/>
      <c r="AQ587" s="217"/>
      <c r="AR587" s="217"/>
      <c r="AS587" s="217"/>
      <c r="AT587" s="217" t="s">
        <v>3</v>
      </c>
      <c r="AU587" s="217"/>
      <c r="AV587" s="218"/>
      <c r="AW587" s="218"/>
      <c r="AX587" s="218"/>
      <c r="AY587" s="218" t="s">
        <v>3</v>
      </c>
      <c r="AZ587" s="218"/>
      <c r="BA587" s="163"/>
      <c r="BB587" s="163"/>
      <c r="BC587" s="163"/>
      <c r="BD587" s="163" t="s">
        <v>3</v>
      </c>
      <c r="BE587" s="241"/>
      <c r="BF587" s="163"/>
      <c r="BG587" s="163"/>
      <c r="BH587" s="163"/>
      <c r="BI587" s="163" t="s">
        <v>3</v>
      </c>
      <c r="BJ587" s="242"/>
      <c r="BK587" s="163"/>
      <c r="BL587" s="163"/>
      <c r="BM587" s="163"/>
      <c r="BN587" s="163" t="s">
        <v>3</v>
      </c>
      <c r="BO587" s="243"/>
      <c r="BP587" s="163"/>
      <c r="BQ587" s="163"/>
      <c r="BR587" s="163"/>
      <c r="BS587" s="163" t="s">
        <v>3</v>
      </c>
      <c r="BT587" s="244"/>
      <c r="BU587" s="163"/>
      <c r="BV587" s="163"/>
      <c r="BW587" s="163"/>
      <c r="BX587" s="163" t="s">
        <v>3</v>
      </c>
      <c r="BZ587" s="163"/>
      <c r="CA587" s="163"/>
      <c r="CB587" s="163"/>
      <c r="CC587" s="163"/>
    </row>
    <row r="588" spans="1:81" s="240" customFormat="1" x14ac:dyDescent="0.2">
      <c r="A588" s="76">
        <f t="shared" si="31"/>
        <v>516</v>
      </c>
      <c r="B588" s="188" t="s">
        <v>84</v>
      </c>
      <c r="C588" s="189" t="s">
        <v>290</v>
      </c>
      <c r="D588" s="213" t="s">
        <v>44</v>
      </c>
      <c r="E588" s="219"/>
      <c r="F588" s="220"/>
      <c r="G588" s="216" t="s">
        <v>597</v>
      </c>
      <c r="H588" s="216"/>
      <c r="I588" s="216"/>
      <c r="J588" s="216"/>
      <c r="K588" s="216"/>
      <c r="L588" s="216"/>
      <c r="M588" s="216" t="s">
        <v>657</v>
      </c>
      <c r="N588" s="216"/>
      <c r="O588" s="216"/>
      <c r="P588" s="216" t="s">
        <v>3</v>
      </c>
      <c r="Q588" s="216"/>
      <c r="R588" s="216"/>
      <c r="S588" s="216"/>
      <c r="T588" s="216"/>
      <c r="U588" s="216" t="s">
        <v>3</v>
      </c>
      <c r="V588" s="216"/>
      <c r="W588" s="216"/>
      <c r="X588" s="216"/>
      <c r="Y588" s="216"/>
      <c r="Z588" s="216" t="s">
        <v>3</v>
      </c>
      <c r="AA588" s="216"/>
      <c r="AB588" s="216"/>
      <c r="AC588" s="216"/>
      <c r="AD588" s="216"/>
      <c r="AE588" s="216" t="s">
        <v>3</v>
      </c>
      <c r="AF588" s="216"/>
      <c r="AG588" s="217"/>
      <c r="AH588" s="217"/>
      <c r="AI588" s="217"/>
      <c r="AJ588" s="217" t="s">
        <v>3</v>
      </c>
      <c r="AK588" s="216"/>
      <c r="AL588" s="217"/>
      <c r="AM588" s="217"/>
      <c r="AN588" s="217"/>
      <c r="AO588" s="217" t="s">
        <v>3</v>
      </c>
      <c r="AP588" s="217"/>
      <c r="AQ588" s="217"/>
      <c r="AR588" s="217"/>
      <c r="AS588" s="217"/>
      <c r="AT588" s="217" t="s">
        <v>3</v>
      </c>
      <c r="AU588" s="217"/>
      <c r="AV588" s="218"/>
      <c r="AW588" s="218"/>
      <c r="AX588" s="218"/>
      <c r="AY588" s="218" t="s">
        <v>3</v>
      </c>
      <c r="AZ588" s="218"/>
      <c r="BA588" s="163"/>
      <c r="BB588" s="163"/>
      <c r="BC588" s="163"/>
      <c r="BD588" s="163" t="s">
        <v>3</v>
      </c>
      <c r="BE588" s="241"/>
      <c r="BF588" s="163"/>
      <c r="BG588" s="163"/>
      <c r="BH588" s="163"/>
      <c r="BI588" s="163" t="s">
        <v>3</v>
      </c>
      <c r="BJ588" s="242"/>
      <c r="BK588" s="163"/>
      <c r="BL588" s="163"/>
      <c r="BM588" s="163"/>
      <c r="BN588" s="163" t="s">
        <v>3</v>
      </c>
      <c r="BO588" s="243"/>
      <c r="BP588" s="163"/>
      <c r="BQ588" s="163"/>
      <c r="BR588" s="163"/>
      <c r="BS588" s="163" t="s">
        <v>3</v>
      </c>
      <c r="BT588" s="244"/>
      <c r="BU588" s="163"/>
      <c r="BV588" s="163"/>
      <c r="BW588" s="163"/>
      <c r="BX588" s="163"/>
      <c r="BZ588" s="163"/>
      <c r="CA588" s="163"/>
      <c r="CB588" s="163"/>
      <c r="CC588" s="163"/>
    </row>
    <row r="589" spans="1:81" s="240" customFormat="1" x14ac:dyDescent="0.2">
      <c r="A589" s="76">
        <f t="shared" si="31"/>
        <v>517</v>
      </c>
      <c r="B589" s="188" t="s">
        <v>84</v>
      </c>
      <c r="C589" s="189" t="s">
        <v>290</v>
      </c>
      <c r="D589" s="213" t="s">
        <v>46</v>
      </c>
      <c r="E589" s="219"/>
      <c r="F589" s="220"/>
      <c r="G589" s="216" t="s">
        <v>598</v>
      </c>
      <c r="H589" s="216"/>
      <c r="I589" s="216"/>
      <c r="J589" s="216"/>
      <c r="K589" s="216"/>
      <c r="L589" s="216"/>
      <c r="M589" s="216" t="s">
        <v>0</v>
      </c>
      <c r="N589" s="216"/>
      <c r="O589" s="216"/>
      <c r="P589" s="216"/>
      <c r="Q589" s="216"/>
      <c r="R589" s="216" t="s">
        <v>0</v>
      </c>
      <c r="S589" s="216"/>
      <c r="T589" s="216"/>
      <c r="U589" s="216"/>
      <c r="V589" s="216"/>
      <c r="W589" s="216" t="s">
        <v>0</v>
      </c>
      <c r="X589" s="216"/>
      <c r="Y589" s="216"/>
      <c r="Z589" s="216"/>
      <c r="AA589" s="216"/>
      <c r="AB589" s="216" t="s">
        <v>0</v>
      </c>
      <c r="AC589" s="216"/>
      <c r="AD589" s="216"/>
      <c r="AE589" s="216"/>
      <c r="AF589" s="216"/>
      <c r="AG589" s="217" t="s">
        <v>0</v>
      </c>
      <c r="AH589" s="217"/>
      <c r="AI589" s="217"/>
      <c r="AJ589" s="217"/>
      <c r="AK589" s="216"/>
      <c r="AL589" s="217" t="s">
        <v>0</v>
      </c>
      <c r="AM589" s="217"/>
      <c r="AN589" s="217"/>
      <c r="AO589" s="217"/>
      <c r="AP589" s="217"/>
      <c r="AQ589" s="217"/>
      <c r="AR589" s="217" t="s">
        <v>1</v>
      </c>
      <c r="AS589" s="217"/>
      <c r="AT589" s="217"/>
      <c r="AU589" s="217"/>
      <c r="AV589" s="218"/>
      <c r="AW589" s="218" t="s">
        <v>1</v>
      </c>
      <c r="AX589" s="218"/>
      <c r="AY589" s="218"/>
      <c r="AZ589" s="218"/>
      <c r="BA589" s="163"/>
      <c r="BB589" s="163" t="s">
        <v>1</v>
      </c>
      <c r="BC589" s="163"/>
      <c r="BD589" s="163"/>
      <c r="BE589" s="241"/>
      <c r="BF589" s="163"/>
      <c r="BG589" s="163" t="s">
        <v>1</v>
      </c>
      <c r="BH589" s="163"/>
      <c r="BI589" s="163"/>
      <c r="BJ589" s="242"/>
      <c r="BK589" s="163"/>
      <c r="BL589" s="163"/>
      <c r="BM589" s="163"/>
      <c r="BN589" s="163" t="s">
        <v>3</v>
      </c>
      <c r="BO589" s="243"/>
      <c r="BP589" s="163"/>
      <c r="BQ589" s="163"/>
      <c r="BR589" s="163"/>
      <c r="BS589" s="163" t="s">
        <v>3</v>
      </c>
      <c r="BT589" s="244"/>
      <c r="BU589" s="163"/>
      <c r="BV589" s="163"/>
      <c r="BW589" s="163"/>
      <c r="BX589" s="163" t="s">
        <v>3</v>
      </c>
      <c r="BZ589" s="163"/>
      <c r="CA589" s="163"/>
      <c r="CB589" s="163"/>
      <c r="CC589" s="163"/>
    </row>
    <row r="590" spans="1:81" s="240" customFormat="1" x14ac:dyDescent="0.2">
      <c r="A590" s="76">
        <f t="shared" si="31"/>
        <v>518</v>
      </c>
      <c r="B590" s="188" t="s">
        <v>84</v>
      </c>
      <c r="C590" s="189" t="s">
        <v>290</v>
      </c>
      <c r="D590" s="213" t="s">
        <v>48</v>
      </c>
      <c r="E590" s="219"/>
      <c r="F590" s="220"/>
      <c r="G590" s="216" t="s">
        <v>599</v>
      </c>
      <c r="H590" s="216"/>
      <c r="I590" s="216"/>
      <c r="J590" s="216"/>
      <c r="K590" s="216"/>
      <c r="L590" s="216"/>
      <c r="M590" s="216" t="s">
        <v>657</v>
      </c>
      <c r="N590" s="216"/>
      <c r="O590" s="216"/>
      <c r="P590" s="216" t="s">
        <v>3</v>
      </c>
      <c r="Q590" s="216"/>
      <c r="R590" s="216"/>
      <c r="S590" s="216"/>
      <c r="T590" s="216"/>
      <c r="U590" s="216" t="s">
        <v>3</v>
      </c>
      <c r="V590" s="216"/>
      <c r="W590" s="216"/>
      <c r="X590" s="216"/>
      <c r="Y590" s="216"/>
      <c r="Z590" s="216" t="s">
        <v>3</v>
      </c>
      <c r="AA590" s="216"/>
      <c r="AB590" s="216"/>
      <c r="AC590" s="216"/>
      <c r="AD590" s="216"/>
      <c r="AE590" s="216" t="s">
        <v>3</v>
      </c>
      <c r="AF590" s="216"/>
      <c r="AG590" s="217"/>
      <c r="AH590" s="217"/>
      <c r="AI590" s="217"/>
      <c r="AJ590" s="217" t="s">
        <v>3</v>
      </c>
      <c r="AK590" s="216"/>
      <c r="AL590" s="217"/>
      <c r="AM590" s="217"/>
      <c r="AN590" s="217"/>
      <c r="AO590" s="217" t="s">
        <v>3</v>
      </c>
      <c r="AP590" s="217"/>
      <c r="AQ590" s="217"/>
      <c r="AR590" s="217"/>
      <c r="AS590" s="217"/>
      <c r="AT590" s="217" t="s">
        <v>3</v>
      </c>
      <c r="AU590" s="217"/>
      <c r="AV590" s="218"/>
      <c r="AW590" s="218"/>
      <c r="AX590" s="218"/>
      <c r="AY590" s="218" t="s">
        <v>3</v>
      </c>
      <c r="AZ590" s="218"/>
      <c r="BA590" s="163"/>
      <c r="BB590" s="163"/>
      <c r="BC590" s="163"/>
      <c r="BD590" s="163" t="s">
        <v>3</v>
      </c>
      <c r="BE590" s="241"/>
      <c r="BF590" s="163"/>
      <c r="BG590" s="163"/>
      <c r="BH590" s="163"/>
      <c r="BI590" s="163" t="s">
        <v>3</v>
      </c>
      <c r="BJ590" s="242"/>
      <c r="BK590" s="163"/>
      <c r="BL590" s="163"/>
      <c r="BM590" s="163"/>
      <c r="BN590" s="163" t="s">
        <v>3</v>
      </c>
      <c r="BO590" s="243"/>
      <c r="BP590" s="163"/>
      <c r="BQ590" s="163"/>
      <c r="BR590" s="163"/>
      <c r="BS590" s="163" t="s">
        <v>3</v>
      </c>
      <c r="BT590" s="244"/>
      <c r="BU590" s="163"/>
      <c r="BV590" s="163"/>
      <c r="BW590" s="163"/>
      <c r="BX590" s="163"/>
      <c r="BZ590" s="163"/>
      <c r="CA590" s="163"/>
      <c r="CB590" s="163"/>
      <c r="CC590" s="163"/>
    </row>
    <row r="591" spans="1:81" s="240" customFormat="1" x14ac:dyDescent="0.2">
      <c r="A591" s="76">
        <f t="shared" si="31"/>
        <v>519</v>
      </c>
      <c r="B591" s="188" t="s">
        <v>84</v>
      </c>
      <c r="C591" s="189" t="s">
        <v>290</v>
      </c>
      <c r="D591" s="213" t="s">
        <v>50</v>
      </c>
      <c r="E591" s="219"/>
      <c r="F591" s="220"/>
      <c r="G591" s="216" t="s">
        <v>600</v>
      </c>
      <c r="H591" s="216"/>
      <c r="I591" s="216"/>
      <c r="J591" s="216"/>
      <c r="K591" s="216"/>
      <c r="L591" s="216"/>
      <c r="M591" s="216"/>
      <c r="N591" s="216" t="s">
        <v>1</v>
      </c>
      <c r="O591" s="216"/>
      <c r="P591" s="216"/>
      <c r="Q591" s="216"/>
      <c r="R591" s="216"/>
      <c r="S591" s="216" t="s">
        <v>1</v>
      </c>
      <c r="T591" s="216"/>
      <c r="U591" s="216"/>
      <c r="V591" s="216"/>
      <c r="W591" s="216"/>
      <c r="X591" s="216" t="s">
        <v>1</v>
      </c>
      <c r="Y591" s="216"/>
      <c r="Z591" s="216"/>
      <c r="AA591" s="216"/>
      <c r="AB591" s="216"/>
      <c r="AC591" s="216" t="s">
        <v>1</v>
      </c>
      <c r="AD591" s="216"/>
      <c r="AE591" s="216"/>
      <c r="AF591" s="216"/>
      <c r="AG591" s="217"/>
      <c r="AH591" s="217" t="s">
        <v>1</v>
      </c>
      <c r="AI591" s="217"/>
      <c r="AJ591" s="217"/>
      <c r="AK591" s="216"/>
      <c r="AL591" s="217"/>
      <c r="AM591" s="217" t="s">
        <v>1</v>
      </c>
      <c r="AN591" s="217"/>
      <c r="AO591" s="217"/>
      <c r="AP591" s="217"/>
      <c r="AQ591" s="217"/>
      <c r="AR591" s="217"/>
      <c r="AS591" s="217"/>
      <c r="AT591" s="217" t="s">
        <v>3</v>
      </c>
      <c r="AU591" s="217"/>
      <c r="AV591" s="218"/>
      <c r="AW591" s="218"/>
      <c r="AX591" s="218"/>
      <c r="AY591" s="218" t="s">
        <v>3</v>
      </c>
      <c r="AZ591" s="218"/>
      <c r="BA591" s="163"/>
      <c r="BB591" s="163"/>
      <c r="BC591" s="163"/>
      <c r="BD591" s="163" t="s">
        <v>3</v>
      </c>
      <c r="BE591" s="241"/>
      <c r="BF591" s="163"/>
      <c r="BG591" s="163"/>
      <c r="BH591" s="163"/>
      <c r="BI591" s="163" t="s">
        <v>3</v>
      </c>
      <c r="BJ591" s="242"/>
      <c r="BK591" s="163"/>
      <c r="BL591" s="163"/>
      <c r="BM591" s="163"/>
      <c r="BN591" s="163" t="s">
        <v>3</v>
      </c>
      <c r="BO591" s="243"/>
      <c r="BP591" s="163"/>
      <c r="BQ591" s="163"/>
      <c r="BR591" s="163"/>
      <c r="BS591" s="163" t="s">
        <v>3</v>
      </c>
      <c r="BT591" s="244"/>
      <c r="BU591" s="163"/>
      <c r="BV591" s="163"/>
      <c r="BW591" s="163"/>
      <c r="BX591" s="163" t="s">
        <v>3</v>
      </c>
      <c r="BZ591" s="163"/>
      <c r="CA591" s="163"/>
      <c r="CB591" s="163"/>
      <c r="CC591" s="163"/>
    </row>
    <row r="592" spans="1:81" s="240" customFormat="1" x14ac:dyDescent="0.2">
      <c r="A592" s="76">
        <f t="shared" si="31"/>
        <v>520</v>
      </c>
      <c r="B592" s="188" t="s">
        <v>84</v>
      </c>
      <c r="C592" s="189" t="s">
        <v>290</v>
      </c>
      <c r="D592" s="213" t="s">
        <v>52</v>
      </c>
      <c r="E592" s="219"/>
      <c r="F592" s="220"/>
      <c r="G592" s="216" t="s">
        <v>601</v>
      </c>
      <c r="H592" s="216"/>
      <c r="I592" s="216"/>
      <c r="J592" s="216"/>
      <c r="K592" s="216"/>
      <c r="L592" s="216"/>
      <c r="M592" s="216" t="s">
        <v>657</v>
      </c>
      <c r="N592" s="216"/>
      <c r="O592" s="216"/>
      <c r="P592" s="216" t="s">
        <v>3</v>
      </c>
      <c r="Q592" s="216"/>
      <c r="R592" s="216"/>
      <c r="S592" s="216"/>
      <c r="T592" s="216"/>
      <c r="U592" s="216" t="s">
        <v>3</v>
      </c>
      <c r="V592" s="216"/>
      <c r="W592" s="216"/>
      <c r="X592" s="216"/>
      <c r="Y592" s="216"/>
      <c r="Z592" s="216" t="s">
        <v>3</v>
      </c>
      <c r="AA592" s="216"/>
      <c r="AB592" s="216"/>
      <c r="AC592" s="216"/>
      <c r="AD592" s="216"/>
      <c r="AE592" s="216" t="s">
        <v>3</v>
      </c>
      <c r="AF592" s="216"/>
      <c r="AG592" s="217"/>
      <c r="AH592" s="217"/>
      <c r="AI592" s="217"/>
      <c r="AJ592" s="217" t="s">
        <v>3</v>
      </c>
      <c r="AK592" s="216"/>
      <c r="AL592" s="217"/>
      <c r="AM592" s="217"/>
      <c r="AN592" s="217"/>
      <c r="AO592" s="217" t="s">
        <v>3</v>
      </c>
      <c r="AP592" s="217"/>
      <c r="AQ592" s="217"/>
      <c r="AR592" s="217"/>
      <c r="AS592" s="217"/>
      <c r="AT592" s="217" t="s">
        <v>3</v>
      </c>
      <c r="AU592" s="217"/>
      <c r="AV592" s="218"/>
      <c r="AW592" s="218"/>
      <c r="AX592" s="218"/>
      <c r="AY592" s="218" t="s">
        <v>3</v>
      </c>
      <c r="AZ592" s="218"/>
      <c r="BA592" s="163"/>
      <c r="BB592" s="163"/>
      <c r="BC592" s="163"/>
      <c r="BD592" s="163" t="s">
        <v>3</v>
      </c>
      <c r="BE592" s="241"/>
      <c r="BF592" s="163"/>
      <c r="BG592" s="163"/>
      <c r="BH592" s="163"/>
      <c r="BI592" s="245" t="s">
        <v>3</v>
      </c>
      <c r="BJ592" s="242"/>
      <c r="BK592" s="163"/>
      <c r="BL592" s="163"/>
      <c r="BM592" s="163"/>
      <c r="BN592" s="163"/>
      <c r="BO592" s="243"/>
      <c r="BP592" s="163"/>
      <c r="BQ592" s="163"/>
      <c r="BR592" s="163"/>
      <c r="BS592" s="163"/>
      <c r="BT592" s="244"/>
      <c r="BU592" s="163"/>
      <c r="BV592" s="163"/>
      <c r="BW592" s="163"/>
      <c r="BX592" s="163"/>
      <c r="BZ592" s="163"/>
      <c r="CA592" s="163"/>
      <c r="CB592" s="163"/>
      <c r="CC592" s="163"/>
    </row>
    <row r="593" spans="1:82" s="240" customFormat="1" x14ac:dyDescent="0.2">
      <c r="A593" s="76">
        <f t="shared" si="31"/>
        <v>521</v>
      </c>
      <c r="B593" s="188" t="s">
        <v>84</v>
      </c>
      <c r="C593" s="189" t="s">
        <v>290</v>
      </c>
      <c r="D593" s="213" t="s">
        <v>54</v>
      </c>
      <c r="E593" s="219"/>
      <c r="F593" s="220"/>
      <c r="G593" s="216" t="s">
        <v>602</v>
      </c>
      <c r="H593" s="216"/>
      <c r="I593" s="216"/>
      <c r="J593" s="216"/>
      <c r="K593" s="216"/>
      <c r="L593" s="216"/>
      <c r="M593" s="216" t="s">
        <v>657</v>
      </c>
      <c r="N593" s="216"/>
      <c r="O593" s="216"/>
      <c r="P593" s="216" t="s">
        <v>3</v>
      </c>
      <c r="Q593" s="216"/>
      <c r="R593" s="216"/>
      <c r="S593" s="216"/>
      <c r="T593" s="216"/>
      <c r="U593" s="216" t="s">
        <v>3</v>
      </c>
      <c r="V593" s="216"/>
      <c r="W593" s="216"/>
      <c r="X593" s="216"/>
      <c r="Y593" s="216"/>
      <c r="Z593" s="216" t="s">
        <v>3</v>
      </c>
      <c r="AA593" s="216"/>
      <c r="AB593" s="216"/>
      <c r="AC593" s="216"/>
      <c r="AD593" s="216"/>
      <c r="AE593" s="216" t="s">
        <v>3</v>
      </c>
      <c r="AF593" s="216"/>
      <c r="AG593" s="217"/>
      <c r="AH593" s="217"/>
      <c r="AI593" s="217"/>
      <c r="AJ593" s="217" t="s">
        <v>3</v>
      </c>
      <c r="AK593" s="216"/>
      <c r="AL593" s="217"/>
      <c r="AM593" s="217"/>
      <c r="AN593" s="217"/>
      <c r="AO593" s="217" t="s">
        <v>3</v>
      </c>
      <c r="AP593" s="217"/>
      <c r="AQ593" s="217"/>
      <c r="AR593" s="217"/>
      <c r="AS593" s="217"/>
      <c r="AT593" s="217" t="s">
        <v>3</v>
      </c>
      <c r="AU593" s="217"/>
      <c r="AV593" s="218"/>
      <c r="AW593" s="218"/>
      <c r="AX593" s="218"/>
      <c r="AY593" s="218" t="s">
        <v>3</v>
      </c>
      <c r="AZ593" s="218"/>
      <c r="BA593" s="163"/>
      <c r="BB593" s="163"/>
      <c r="BC593" s="163"/>
      <c r="BD593" s="163" t="s">
        <v>3</v>
      </c>
      <c r="BE593" s="241"/>
      <c r="BF593" s="163"/>
      <c r="BG593" s="163"/>
      <c r="BH593" s="163"/>
      <c r="BI593" s="163"/>
      <c r="BJ593" s="242"/>
      <c r="BK593" s="163"/>
      <c r="BL593" s="163"/>
      <c r="BM593" s="163"/>
      <c r="BN593" s="163"/>
      <c r="BO593" s="243"/>
      <c r="BP593" s="163"/>
      <c r="BQ593" s="163"/>
      <c r="BR593" s="163"/>
      <c r="BS593" s="163"/>
      <c r="BT593" s="244"/>
      <c r="BU593" s="163"/>
      <c r="BV593" s="163"/>
      <c r="BW593" s="163"/>
      <c r="BX593" s="163"/>
      <c r="BZ593" s="163"/>
      <c r="CA593" s="163"/>
      <c r="CB593" s="163"/>
      <c r="CC593" s="163"/>
    </row>
    <row r="594" spans="1:82" s="240" customFormat="1" x14ac:dyDescent="0.2">
      <c r="A594" s="76">
        <f t="shared" si="31"/>
        <v>522</v>
      </c>
      <c r="B594" s="188" t="s">
        <v>84</v>
      </c>
      <c r="C594" s="189" t="s">
        <v>290</v>
      </c>
      <c r="D594" s="213" t="s">
        <v>56</v>
      </c>
      <c r="E594" s="219"/>
      <c r="F594" s="220"/>
      <c r="G594" s="216" t="s">
        <v>603</v>
      </c>
      <c r="H594" s="216"/>
      <c r="I594" s="216"/>
      <c r="J594" s="216"/>
      <c r="K594" s="216"/>
      <c r="L594" s="216"/>
      <c r="M594" s="216" t="s">
        <v>0</v>
      </c>
      <c r="N594" s="216"/>
      <c r="O594" s="216"/>
      <c r="P594" s="216"/>
      <c r="Q594" s="216"/>
      <c r="R594" s="216"/>
      <c r="S594" s="216" t="s">
        <v>1</v>
      </c>
      <c r="T594" s="216"/>
      <c r="U594" s="216"/>
      <c r="V594" s="216"/>
      <c r="W594" s="216"/>
      <c r="X594" s="216" t="s">
        <v>1</v>
      </c>
      <c r="Y594" s="216"/>
      <c r="Z594" s="216"/>
      <c r="AA594" s="216"/>
      <c r="AB594" s="216"/>
      <c r="AC594" s="216" t="s">
        <v>1</v>
      </c>
      <c r="AD594" s="216"/>
      <c r="AE594" s="216"/>
      <c r="AF594" s="216"/>
      <c r="AG594" s="217"/>
      <c r="AH594" s="217" t="s">
        <v>1</v>
      </c>
      <c r="AI594" s="217"/>
      <c r="AJ594" s="217"/>
      <c r="AK594" s="216"/>
      <c r="AL594" s="217"/>
      <c r="AM594" s="217" t="s">
        <v>1</v>
      </c>
      <c r="AN594" s="217"/>
      <c r="AO594" s="217"/>
      <c r="AP594" s="217"/>
      <c r="AQ594" s="217"/>
      <c r="AR594" s="217"/>
      <c r="AS594" s="217"/>
      <c r="AT594" s="217" t="s">
        <v>3</v>
      </c>
      <c r="AU594" s="217"/>
      <c r="AV594" s="218"/>
      <c r="AW594" s="218"/>
      <c r="AX594" s="218"/>
      <c r="AY594" s="218" t="s">
        <v>3</v>
      </c>
      <c r="AZ594" s="218"/>
      <c r="BA594" s="163"/>
      <c r="BB594" s="163"/>
      <c r="BC594" s="163"/>
      <c r="BD594" s="163" t="s">
        <v>3</v>
      </c>
      <c r="BE594" s="241"/>
      <c r="BF594" s="163"/>
      <c r="BG594" s="163"/>
      <c r="BH594" s="163"/>
      <c r="BI594" s="163"/>
      <c r="BJ594" s="242"/>
      <c r="BK594" s="163"/>
      <c r="BL594" s="163"/>
      <c r="BM594" s="163"/>
      <c r="BN594" s="163"/>
      <c r="BO594" s="243"/>
      <c r="BP594" s="163"/>
      <c r="BQ594" s="163"/>
      <c r="BR594" s="163"/>
      <c r="BS594" s="163"/>
      <c r="BT594" s="244"/>
      <c r="BU594" s="163"/>
      <c r="BV594" s="163"/>
      <c r="BW594" s="163"/>
      <c r="BX594" s="163"/>
      <c r="BZ594" s="163"/>
      <c r="CA594" s="163"/>
      <c r="CB594" s="163"/>
      <c r="CC594" s="163"/>
    </row>
    <row r="595" spans="1:82" s="240" customFormat="1" x14ac:dyDescent="0.2">
      <c r="A595" s="76">
        <f t="shared" si="31"/>
        <v>523</v>
      </c>
      <c r="B595" s="188" t="s">
        <v>84</v>
      </c>
      <c r="C595" s="189" t="s">
        <v>290</v>
      </c>
      <c r="D595" s="213" t="s">
        <v>84</v>
      </c>
      <c r="E595" s="219"/>
      <c r="F595" s="220"/>
      <c r="G595" s="216" t="s">
        <v>604</v>
      </c>
      <c r="H595" s="216" t="s">
        <v>0</v>
      </c>
      <c r="I595" s="216"/>
      <c r="J595" s="216"/>
      <c r="K595" s="216"/>
      <c r="L595" s="216"/>
      <c r="M595" s="216"/>
      <c r="N595" s="216" t="s">
        <v>1</v>
      </c>
      <c r="O595" s="216"/>
      <c r="P595" s="216"/>
      <c r="Q595" s="216"/>
      <c r="R595" s="216"/>
      <c r="S595" s="216" t="s">
        <v>1</v>
      </c>
      <c r="T595" s="216"/>
      <c r="U595" s="216"/>
      <c r="V595" s="216"/>
      <c r="W595" s="216"/>
      <c r="X595" s="216" t="s">
        <v>1</v>
      </c>
      <c r="Y595" s="216"/>
      <c r="Z595" s="216"/>
      <c r="AA595" s="216"/>
      <c r="AB595" s="216"/>
      <c r="AC595" s="216" t="s">
        <v>1</v>
      </c>
      <c r="AD595" s="216"/>
      <c r="AE595" s="216"/>
      <c r="AF595" s="216"/>
      <c r="AG595" s="217"/>
      <c r="AH595" s="217"/>
      <c r="AI595" s="217" t="s">
        <v>2</v>
      </c>
      <c r="AJ595" s="217"/>
      <c r="AK595" s="216"/>
      <c r="AL595" s="217"/>
      <c r="AM595" s="217"/>
      <c r="AN595" s="217"/>
      <c r="AO595" s="217" t="s">
        <v>3</v>
      </c>
      <c r="AP595" s="217"/>
      <c r="AQ595" s="217"/>
      <c r="AR595" s="217"/>
      <c r="AS595" s="217"/>
      <c r="AT595" s="217" t="s">
        <v>3</v>
      </c>
      <c r="AU595" s="217"/>
      <c r="AV595" s="218"/>
      <c r="AW595" s="218"/>
      <c r="AX595" s="218"/>
      <c r="AY595" s="218" t="s">
        <v>3</v>
      </c>
      <c r="AZ595" s="218"/>
      <c r="BA595" s="163"/>
      <c r="BB595" s="163"/>
      <c r="BC595" s="163"/>
      <c r="BD595" s="163" t="s">
        <v>3</v>
      </c>
      <c r="BE595" s="241"/>
      <c r="BF595" s="163"/>
      <c r="BG595" s="163"/>
      <c r="BH595" s="163"/>
      <c r="BI595" s="163"/>
      <c r="BJ595" s="242"/>
      <c r="BK595" s="163"/>
      <c r="BL595" s="163"/>
      <c r="BM595" s="163"/>
      <c r="BN595" s="163"/>
      <c r="BO595" s="243"/>
      <c r="BP595" s="163"/>
      <c r="BQ595" s="163"/>
      <c r="BR595" s="163"/>
      <c r="BS595" s="163"/>
      <c r="BT595" s="244"/>
      <c r="BU595" s="163"/>
      <c r="BV595" s="163"/>
      <c r="BW595" s="163"/>
      <c r="BX595" s="163"/>
      <c r="BZ595" s="163"/>
      <c r="CA595" s="163"/>
      <c r="CB595" s="163"/>
      <c r="CC595" s="163"/>
    </row>
    <row r="596" spans="1:82" s="240" customFormat="1" x14ac:dyDescent="0.2">
      <c r="A596" s="76">
        <f t="shared" si="31"/>
        <v>524</v>
      </c>
      <c r="B596" s="188" t="s">
        <v>84</v>
      </c>
      <c r="C596" s="189" t="s">
        <v>290</v>
      </c>
      <c r="D596" s="213" t="s">
        <v>86</v>
      </c>
      <c r="E596" s="219"/>
      <c r="F596" s="220"/>
      <c r="G596" s="216" t="s">
        <v>605</v>
      </c>
      <c r="H596" s="216"/>
      <c r="I596" s="216"/>
      <c r="J596" s="216"/>
      <c r="K596" s="216"/>
      <c r="L596" s="216"/>
      <c r="M596" s="216"/>
      <c r="N596" s="216" t="s">
        <v>1</v>
      </c>
      <c r="O596" s="235"/>
      <c r="P596" s="235"/>
      <c r="Q596" s="235"/>
      <c r="R596" s="216"/>
      <c r="S596" s="216" t="s">
        <v>1</v>
      </c>
      <c r="T596" s="216"/>
      <c r="U596" s="216"/>
      <c r="V596" s="216"/>
      <c r="W596" s="216"/>
      <c r="X596" s="216"/>
      <c r="Y596" s="216"/>
      <c r="Z596" s="216" t="s">
        <v>3</v>
      </c>
      <c r="AA596" s="216"/>
      <c r="AB596" s="216"/>
      <c r="AC596" s="216" t="s">
        <v>1</v>
      </c>
      <c r="AD596" s="216"/>
      <c r="AE596" s="216"/>
      <c r="AF596" s="216"/>
      <c r="AG596" s="217"/>
      <c r="AH596" s="217" t="s">
        <v>1</v>
      </c>
      <c r="AI596" s="217"/>
      <c r="AJ596" s="217"/>
      <c r="AK596" s="216"/>
      <c r="AL596" s="217"/>
      <c r="AM596" s="217"/>
      <c r="AN596" s="217"/>
      <c r="AO596" s="217" t="s">
        <v>3</v>
      </c>
      <c r="AP596" s="217"/>
      <c r="AQ596" s="217"/>
      <c r="AR596" s="217"/>
      <c r="AS596" s="217"/>
      <c r="AT596" s="217" t="s">
        <v>3</v>
      </c>
      <c r="AU596" s="217"/>
      <c r="AV596" s="218"/>
      <c r="AW596" s="218"/>
      <c r="AX596" s="218"/>
      <c r="AY596" s="218" t="s">
        <v>3</v>
      </c>
      <c r="AZ596" s="218"/>
      <c r="BA596" s="163"/>
      <c r="BB596" s="163"/>
      <c r="BC596" s="163"/>
      <c r="BD596" s="163" t="s">
        <v>3</v>
      </c>
      <c r="BE596" s="241"/>
      <c r="BF596" s="163"/>
      <c r="BG596" s="163"/>
      <c r="BH596" s="163"/>
      <c r="BI596" s="163"/>
      <c r="BJ596" s="242"/>
      <c r="BK596" s="163"/>
      <c r="BL596" s="163"/>
      <c r="BM596" s="163"/>
      <c r="BN596" s="163"/>
      <c r="BO596" s="243"/>
      <c r="BP596" s="163"/>
      <c r="BQ596" s="163"/>
      <c r="BR596" s="163"/>
      <c r="BS596" s="163"/>
      <c r="BT596" s="244"/>
      <c r="BU596" s="163"/>
      <c r="BV596" s="163"/>
      <c r="BW596" s="163"/>
      <c r="BX596" s="163"/>
      <c r="BZ596" s="163"/>
      <c r="CA596" s="163"/>
      <c r="CB596" s="163"/>
      <c r="CC596" s="163"/>
    </row>
    <row r="597" spans="1:82" s="240" customFormat="1" x14ac:dyDescent="0.2">
      <c r="A597" s="76">
        <f t="shared" si="31"/>
        <v>525</v>
      </c>
      <c r="B597" s="188" t="s">
        <v>84</v>
      </c>
      <c r="C597" s="189" t="s">
        <v>290</v>
      </c>
      <c r="D597" s="213" t="s">
        <v>88</v>
      </c>
      <c r="E597" s="219"/>
      <c r="F597" s="220"/>
      <c r="G597" s="216" t="s">
        <v>606</v>
      </c>
      <c r="H597" s="216"/>
      <c r="I597" s="216"/>
      <c r="J597" s="216"/>
      <c r="K597" s="216"/>
      <c r="L597" s="216"/>
      <c r="M597" s="216"/>
      <c r="N597" s="216" t="s">
        <v>1</v>
      </c>
      <c r="O597" s="216"/>
      <c r="P597" s="216"/>
      <c r="Q597" s="216"/>
      <c r="R597" s="216"/>
      <c r="S597" s="216"/>
      <c r="T597" s="216"/>
      <c r="U597" s="216" t="s">
        <v>3</v>
      </c>
      <c r="V597" s="216"/>
      <c r="W597" s="216"/>
      <c r="X597" s="216"/>
      <c r="Y597" s="216"/>
      <c r="Z597" s="216" t="s">
        <v>3</v>
      </c>
      <c r="AA597" s="216"/>
      <c r="AB597" s="216"/>
      <c r="AC597" s="216"/>
      <c r="AD597" s="216"/>
      <c r="AE597" s="216" t="s">
        <v>3</v>
      </c>
      <c r="AF597" s="216"/>
      <c r="AG597" s="217"/>
      <c r="AH597" s="217"/>
      <c r="AI597" s="217"/>
      <c r="AJ597" s="217" t="s">
        <v>3</v>
      </c>
      <c r="AK597" s="216"/>
      <c r="AL597" s="217"/>
      <c r="AM597" s="217"/>
      <c r="AN597" s="217"/>
      <c r="AO597" s="217" t="s">
        <v>3</v>
      </c>
      <c r="AP597" s="217"/>
      <c r="AQ597" s="217"/>
      <c r="AR597" s="217"/>
      <c r="AS597" s="217"/>
      <c r="AT597" s="217" t="s">
        <v>3</v>
      </c>
      <c r="AU597" s="217"/>
      <c r="AV597" s="218"/>
      <c r="AW597" s="218"/>
      <c r="AX597" s="218"/>
      <c r="AY597" s="218" t="s">
        <v>3</v>
      </c>
      <c r="AZ597" s="218"/>
      <c r="BA597" s="163"/>
      <c r="BB597" s="163"/>
      <c r="BC597" s="163"/>
      <c r="BD597" s="163" t="s">
        <v>3</v>
      </c>
      <c r="BE597" s="241"/>
      <c r="BF597" s="163"/>
      <c r="BG597" s="163"/>
      <c r="BH597" s="163"/>
      <c r="BI597" s="163" t="s">
        <v>3</v>
      </c>
      <c r="BJ597" s="242"/>
      <c r="BK597" s="163"/>
      <c r="BL597" s="163"/>
      <c r="BM597" s="163"/>
      <c r="BN597" s="163" t="s">
        <v>3</v>
      </c>
      <c r="BO597" s="243"/>
      <c r="BP597" s="163"/>
      <c r="BQ597" s="163"/>
      <c r="BR597" s="163"/>
      <c r="BS597" s="163"/>
      <c r="BT597" s="244"/>
      <c r="BU597" s="163"/>
      <c r="BV597" s="163"/>
      <c r="BW597" s="163"/>
      <c r="BX597" s="163"/>
      <c r="BZ597" s="163"/>
      <c r="CA597" s="163"/>
      <c r="CB597" s="163"/>
      <c r="CC597" s="163"/>
    </row>
    <row r="598" spans="1:82" s="240" customFormat="1" x14ac:dyDescent="0.2">
      <c r="A598" s="76">
        <f t="shared" si="31"/>
        <v>526</v>
      </c>
      <c r="B598" s="188" t="s">
        <v>84</v>
      </c>
      <c r="C598" s="189" t="s">
        <v>290</v>
      </c>
      <c r="D598" s="213" t="s">
        <v>90</v>
      </c>
      <c r="E598" s="219"/>
      <c r="F598" s="220"/>
      <c r="G598" s="246" t="s">
        <v>607</v>
      </c>
      <c r="H598" s="246"/>
      <c r="I598" s="246"/>
      <c r="J598" s="246"/>
      <c r="K598" s="246"/>
      <c r="L598" s="246"/>
      <c r="M598" s="246"/>
      <c r="N598" s="246" t="s">
        <v>1</v>
      </c>
      <c r="O598" s="246"/>
      <c r="P598" s="246"/>
      <c r="Q598" s="246"/>
      <c r="R598" s="246"/>
      <c r="S598" s="246"/>
      <c r="T598" s="246"/>
      <c r="U598" s="246" t="s">
        <v>3</v>
      </c>
      <c r="V598" s="246"/>
      <c r="W598" s="246"/>
      <c r="X598" s="246"/>
      <c r="Y598" s="246"/>
      <c r="Z598" s="246" t="s">
        <v>3</v>
      </c>
      <c r="AA598" s="246"/>
      <c r="AB598" s="246"/>
      <c r="AC598" s="246"/>
      <c r="AD598" s="246"/>
      <c r="AE598" s="246" t="s">
        <v>3</v>
      </c>
      <c r="AF598" s="246"/>
      <c r="AG598" s="247"/>
      <c r="AH598" s="247"/>
      <c r="AI598" s="247"/>
      <c r="AJ598" s="247" t="s">
        <v>3</v>
      </c>
      <c r="AK598" s="246"/>
      <c r="AL598" s="247"/>
      <c r="AM598" s="247"/>
      <c r="AN598" s="247"/>
      <c r="AO598" s="247" t="s">
        <v>3</v>
      </c>
      <c r="AP598" s="247"/>
      <c r="AQ598" s="217"/>
      <c r="AR598" s="217"/>
      <c r="AS598" s="217"/>
      <c r="AT598" s="217" t="s">
        <v>3</v>
      </c>
      <c r="AU598" s="217"/>
      <c r="AV598" s="218"/>
      <c r="AW598" s="218"/>
      <c r="AX598" s="218"/>
      <c r="AY598" s="218" t="s">
        <v>3</v>
      </c>
      <c r="AZ598" s="218"/>
      <c r="BA598" s="163"/>
      <c r="BB598" s="163"/>
      <c r="BC598" s="163"/>
      <c r="BD598" s="163" t="s">
        <v>3</v>
      </c>
      <c r="BE598" s="241"/>
      <c r="BF598" s="163"/>
      <c r="BG598" s="163"/>
      <c r="BH598" s="163"/>
      <c r="BI598" s="163"/>
      <c r="BJ598" s="242"/>
      <c r="BK598" s="163"/>
      <c r="BL598" s="163"/>
      <c r="BM598" s="163"/>
      <c r="BN598" s="163"/>
      <c r="BO598" s="243"/>
      <c r="BP598" s="163"/>
      <c r="BQ598" s="163"/>
      <c r="BR598" s="163"/>
      <c r="BS598" s="163"/>
      <c r="BT598" s="244"/>
      <c r="BU598" s="163"/>
      <c r="BV598" s="163"/>
      <c r="BW598" s="163"/>
      <c r="BX598" s="163"/>
      <c r="BZ598" s="163"/>
      <c r="CA598" s="163"/>
      <c r="CB598" s="163"/>
      <c r="CC598" s="163"/>
    </row>
    <row r="599" spans="1:82" s="240" customFormat="1" x14ac:dyDescent="0.2">
      <c r="A599" s="76">
        <f t="shared" si="31"/>
        <v>527</v>
      </c>
      <c r="B599" s="188" t="s">
        <v>84</v>
      </c>
      <c r="C599" s="189" t="s">
        <v>290</v>
      </c>
      <c r="D599" s="213" t="s">
        <v>92</v>
      </c>
      <c r="E599" s="219"/>
      <c r="F599" s="220"/>
      <c r="G599" s="248" t="s">
        <v>654</v>
      </c>
      <c r="H599" s="248"/>
      <c r="I599" s="248"/>
      <c r="J599" s="248"/>
      <c r="K599" s="248"/>
      <c r="L599" s="248"/>
      <c r="M599" s="248"/>
      <c r="N599" s="248" t="s">
        <v>1</v>
      </c>
      <c r="O599" s="248"/>
      <c r="P599" s="248"/>
      <c r="Q599" s="248"/>
      <c r="R599" s="248"/>
      <c r="S599" s="248" t="s">
        <v>1</v>
      </c>
      <c r="T599" s="248"/>
      <c r="U599" s="248"/>
      <c r="V599" s="248"/>
      <c r="W599" s="248"/>
      <c r="X599" s="248" t="s">
        <v>1</v>
      </c>
      <c r="Y599" s="248"/>
      <c r="Z599" s="248"/>
      <c r="AA599" s="248"/>
      <c r="AB599" s="248"/>
      <c r="AC599" s="248" t="s">
        <v>1</v>
      </c>
      <c r="AD599" s="248"/>
      <c r="AE599" s="248"/>
      <c r="AF599" s="248"/>
      <c r="AG599" s="249"/>
      <c r="AH599" s="249"/>
      <c r="AI599" s="249"/>
      <c r="AJ599" s="249" t="s">
        <v>3</v>
      </c>
      <c r="AK599" s="248"/>
      <c r="AL599" s="249"/>
      <c r="AM599" s="249"/>
      <c r="AN599" s="249"/>
      <c r="AO599" s="249" t="s">
        <v>3</v>
      </c>
      <c r="AP599" s="249"/>
      <c r="AQ599" s="217"/>
      <c r="AR599" s="217"/>
      <c r="AS599" s="217"/>
      <c r="AT599" s="217" t="s">
        <v>3</v>
      </c>
      <c r="AU599" s="217"/>
      <c r="AV599" s="218"/>
      <c r="AW599" s="218"/>
      <c r="AX599" s="218"/>
      <c r="AY599" s="218" t="s">
        <v>3</v>
      </c>
      <c r="AZ599" s="218"/>
      <c r="BA599" s="163"/>
      <c r="BB599" s="163"/>
      <c r="BC599" s="163"/>
      <c r="BD599" s="163"/>
      <c r="BE599" s="241"/>
      <c r="BF599" s="163"/>
      <c r="BG599" s="163"/>
      <c r="BH599" s="163"/>
      <c r="BI599" s="163"/>
      <c r="BJ599" s="242"/>
      <c r="BK599" s="163"/>
      <c r="BL599" s="163"/>
      <c r="BM599" s="163"/>
      <c r="BN599" s="163"/>
      <c r="BO599" s="243"/>
      <c r="BP599" s="163"/>
      <c r="BQ599" s="163"/>
      <c r="BR599" s="163"/>
      <c r="BS599" s="163"/>
      <c r="BT599" s="244"/>
      <c r="BU599" s="163"/>
      <c r="BV599" s="163"/>
      <c r="BW599" s="163"/>
      <c r="BX599" s="163"/>
      <c r="BZ599" s="163"/>
      <c r="CA599" s="163"/>
      <c r="CB599" s="163"/>
      <c r="CC599" s="163"/>
    </row>
    <row r="600" spans="1:82" s="240" customFormat="1" x14ac:dyDescent="0.2">
      <c r="A600" s="76">
        <f t="shared" si="31"/>
        <v>528</v>
      </c>
      <c r="B600" s="188" t="s">
        <v>84</v>
      </c>
      <c r="C600" s="189" t="s">
        <v>290</v>
      </c>
      <c r="D600" s="213" t="s">
        <v>94</v>
      </c>
      <c r="E600" s="219"/>
      <c r="F600" s="220"/>
      <c r="G600" s="248" t="s">
        <v>655</v>
      </c>
      <c r="H600" s="248"/>
      <c r="I600" s="248"/>
      <c r="J600" s="248"/>
      <c r="K600" s="248"/>
      <c r="L600" s="248"/>
      <c r="M600" s="248"/>
      <c r="N600" s="248" t="s">
        <v>1</v>
      </c>
      <c r="O600" s="248"/>
      <c r="P600" s="248"/>
      <c r="Q600" s="248"/>
      <c r="R600" s="248"/>
      <c r="S600" s="248" t="s">
        <v>1</v>
      </c>
      <c r="T600" s="248"/>
      <c r="U600" s="248"/>
      <c r="V600" s="248"/>
      <c r="W600" s="248"/>
      <c r="X600" s="248"/>
      <c r="Y600" s="248"/>
      <c r="Z600" s="248" t="s">
        <v>3</v>
      </c>
      <c r="AA600" s="248"/>
      <c r="AB600" s="248"/>
      <c r="AC600" s="248"/>
      <c r="AD600" s="248"/>
      <c r="AE600" s="248" t="s">
        <v>3</v>
      </c>
      <c r="AF600" s="248"/>
      <c r="AG600" s="249"/>
      <c r="AH600" s="249"/>
      <c r="AI600" s="249"/>
      <c r="AJ600" s="249" t="s">
        <v>3</v>
      </c>
      <c r="AK600" s="248"/>
      <c r="AL600" s="249"/>
      <c r="AM600" s="249"/>
      <c r="AN600" s="249"/>
      <c r="AO600" s="249" t="s">
        <v>3</v>
      </c>
      <c r="AP600" s="249"/>
      <c r="AQ600" s="217"/>
      <c r="AR600" s="217"/>
      <c r="AS600" s="217"/>
      <c r="AT600" s="217" t="s">
        <v>3</v>
      </c>
      <c r="AU600" s="217"/>
      <c r="AV600" s="218"/>
      <c r="AW600" s="218"/>
      <c r="AX600" s="218"/>
      <c r="AY600" s="218" t="s">
        <v>3</v>
      </c>
      <c r="AZ600" s="218"/>
      <c r="BA600" s="163"/>
      <c r="BB600" s="163"/>
      <c r="BC600" s="163"/>
      <c r="BD600" s="163"/>
      <c r="BE600" s="241"/>
      <c r="BF600" s="163"/>
      <c r="BG600" s="163"/>
      <c r="BH600" s="163"/>
      <c r="BI600" s="163"/>
      <c r="BJ600" s="242"/>
      <c r="BK600" s="163"/>
      <c r="BL600" s="163"/>
      <c r="BM600" s="163"/>
      <c r="BN600" s="163"/>
      <c r="BO600" s="243"/>
      <c r="BP600" s="163"/>
      <c r="BQ600" s="163"/>
      <c r="BR600" s="163"/>
      <c r="BS600" s="163"/>
      <c r="BT600" s="244"/>
      <c r="BU600" s="163"/>
      <c r="BV600" s="163"/>
      <c r="BW600" s="163"/>
      <c r="BX600" s="163"/>
      <c r="BZ600" s="163"/>
      <c r="CA600" s="163"/>
      <c r="CB600" s="163"/>
      <c r="CC600" s="163"/>
    </row>
    <row r="601" spans="1:82" s="240" customFormat="1" x14ac:dyDescent="0.2">
      <c r="A601" s="76"/>
      <c r="B601" s="188"/>
      <c r="C601" s="189"/>
      <c r="D601" s="213"/>
      <c r="E601" s="219"/>
      <c r="F601" s="220"/>
      <c r="G601" s="250"/>
      <c r="H601" s="250"/>
      <c r="I601" s="250"/>
      <c r="J601" s="250"/>
      <c r="K601" s="250"/>
      <c r="L601" s="250"/>
      <c r="M601" s="250"/>
      <c r="N601" s="250"/>
      <c r="O601" s="250"/>
      <c r="P601" s="250"/>
      <c r="Q601" s="250"/>
      <c r="R601" s="250"/>
      <c r="S601" s="250"/>
      <c r="T601" s="250"/>
      <c r="U601" s="250"/>
      <c r="V601" s="250"/>
      <c r="W601" s="250"/>
      <c r="X601" s="250"/>
      <c r="Y601" s="250"/>
      <c r="Z601" s="250"/>
      <c r="AA601" s="250"/>
      <c r="AB601" s="250"/>
      <c r="AC601" s="250"/>
      <c r="AD601" s="250"/>
      <c r="AE601" s="250"/>
      <c r="AF601" s="250"/>
      <c r="AG601" s="251"/>
      <c r="AH601" s="251"/>
      <c r="AI601" s="251"/>
      <c r="AJ601" s="251"/>
      <c r="AK601" s="250"/>
      <c r="AL601" s="251"/>
      <c r="AM601" s="251"/>
      <c r="AN601" s="251"/>
      <c r="AO601" s="251"/>
      <c r="AP601" s="251"/>
      <c r="AQ601" s="217"/>
      <c r="AR601" s="217"/>
      <c r="AS601" s="217"/>
      <c r="AT601" s="217"/>
      <c r="AU601" s="217"/>
      <c r="AV601" s="218"/>
      <c r="AW601" s="218"/>
      <c r="AX601" s="218"/>
      <c r="AY601" s="218"/>
      <c r="AZ601" s="231"/>
      <c r="BA601" s="163"/>
      <c r="BB601" s="163"/>
      <c r="BC601" s="163"/>
      <c r="BD601" s="163"/>
      <c r="BE601" s="241"/>
      <c r="BF601" s="163"/>
      <c r="BG601" s="163"/>
      <c r="BH601" s="163"/>
      <c r="BI601" s="163"/>
      <c r="BJ601" s="242"/>
      <c r="BK601" s="163"/>
      <c r="BL601" s="163"/>
      <c r="BM601" s="163"/>
      <c r="BN601" s="163"/>
      <c r="BO601" s="243"/>
      <c r="BP601" s="163"/>
      <c r="BQ601" s="163"/>
      <c r="BR601" s="163"/>
      <c r="BS601" s="163"/>
      <c r="BT601" s="244"/>
      <c r="BU601" s="163"/>
      <c r="BV601" s="163"/>
      <c r="BW601" s="163"/>
      <c r="BX601" s="163"/>
      <c r="BZ601" s="163"/>
      <c r="CA601" s="163"/>
      <c r="CB601" s="163"/>
      <c r="CC601" s="163"/>
    </row>
    <row r="602" spans="1:82" s="59" customFormat="1" x14ac:dyDescent="0.25">
      <c r="B602" s="195" t="s">
        <v>84</v>
      </c>
      <c r="C602" s="196" t="s">
        <v>292</v>
      </c>
      <c r="D602" s="197"/>
      <c r="E602" s="198"/>
      <c r="F602" s="199" t="s">
        <v>608</v>
      </c>
      <c r="G602" s="252"/>
      <c r="H602" s="201">
        <f>COUNTIF(H603:H616,"WTP")</f>
        <v>13</v>
      </c>
      <c r="I602" s="201">
        <f>COUNTIF(I603:I616,"WDP")</f>
        <v>0</v>
      </c>
      <c r="J602" s="201">
        <f>COUNTIF(J603:J616,"TW")</f>
        <v>0</v>
      </c>
      <c r="K602" s="201">
        <f>COUNTIF(K603:K616,"TMP")</f>
        <v>0</v>
      </c>
      <c r="L602" s="197">
        <f>SUM(H602:K602)</f>
        <v>13</v>
      </c>
      <c r="M602" s="201">
        <f>COUNTIF(M603:M616,"WTP")</f>
        <v>10</v>
      </c>
      <c r="N602" s="201">
        <f>COUNTIF(N603:N616,"WDP")</f>
        <v>4</v>
      </c>
      <c r="O602" s="201">
        <f>COUNTIF(O603:O616,"TW")</f>
        <v>0</v>
      </c>
      <c r="P602" s="201">
        <f>COUNTIF(P603:P616,"TMP")</f>
        <v>0</v>
      </c>
      <c r="Q602" s="197">
        <f>SUM(M602:P602)</f>
        <v>14</v>
      </c>
      <c r="R602" s="201">
        <f>COUNTIF(R603:R616,"WTP")</f>
        <v>10</v>
      </c>
      <c r="S602" s="201">
        <f>COUNTIF(S603:S616,"WDP")</f>
        <v>4</v>
      </c>
      <c r="T602" s="201">
        <f>COUNTIF(T603:T616,"TW")</f>
        <v>0</v>
      </c>
      <c r="U602" s="201">
        <f>COUNTIF(U603:U616,"TMP")</f>
        <v>0</v>
      </c>
      <c r="V602" s="197">
        <f>SUM(R602:U602)</f>
        <v>14</v>
      </c>
      <c r="W602" s="201">
        <f>COUNTIF(W603:W616,"WTP")</f>
        <v>9</v>
      </c>
      <c r="X602" s="201">
        <f>COUNTIF(X603:X616,"WDP")</f>
        <v>5</v>
      </c>
      <c r="Y602" s="201">
        <f>COUNTIF(Y603:Y616,"TW")</f>
        <v>0</v>
      </c>
      <c r="Z602" s="201">
        <f>COUNTIF(Z603:Z616,"TMP")</f>
        <v>0</v>
      </c>
      <c r="AA602" s="197">
        <f>SUM(W602:Z602)</f>
        <v>14</v>
      </c>
      <c r="AB602" s="201">
        <f>COUNTIF(AB603:AB616,"WTP")</f>
        <v>10</v>
      </c>
      <c r="AC602" s="201">
        <f>COUNTIF(AC603:AC616,"WDP")</f>
        <v>4</v>
      </c>
      <c r="AD602" s="201">
        <f>COUNTIF(AD603:AD616,"TW")</f>
        <v>0</v>
      </c>
      <c r="AE602" s="201">
        <f>COUNTIF(AE603:AE616,"TMP")</f>
        <v>0</v>
      </c>
      <c r="AF602" s="197">
        <f>SUM(AB602:AE602)</f>
        <v>14</v>
      </c>
      <c r="AG602" s="201">
        <f>COUNTIF(AG603:AG616,"WTP")</f>
        <v>8</v>
      </c>
      <c r="AH602" s="201">
        <f>COUNTIF(AH603:AH616,"WDP")</f>
        <v>5</v>
      </c>
      <c r="AI602" s="201">
        <f>COUNTIF(AI603:AI616,"TW")</f>
        <v>0</v>
      </c>
      <c r="AJ602" s="201">
        <f>COUNTIF(AJ603:AJ616,"TMP")</f>
        <v>1</v>
      </c>
      <c r="AK602" s="202">
        <f>SUM(AG602:AJ602)</f>
        <v>14</v>
      </c>
      <c r="AL602" s="201">
        <f>COUNTIF(AL603:AL616,"WTP")</f>
        <v>4</v>
      </c>
      <c r="AM602" s="201">
        <f>COUNTIF(AM603:AM616,"WDP")</f>
        <v>5</v>
      </c>
      <c r="AN602" s="201">
        <f>COUNTIF(AN603:AN616,"TW")</f>
        <v>0</v>
      </c>
      <c r="AO602" s="201">
        <f>COUNTIF(AO603:AO616,"TMP")</f>
        <v>3</v>
      </c>
      <c r="AP602" s="202">
        <f>SUM(AL602:AO602)</f>
        <v>12</v>
      </c>
      <c r="AQ602" s="201">
        <f>COUNTIF(AQ603:AQ614,"WTP")</f>
        <v>0</v>
      </c>
      <c r="AR602" s="201">
        <f>COUNTIF(AR603:AR614,"WDP")</f>
        <v>5</v>
      </c>
      <c r="AS602" s="201">
        <f>COUNTIF(AS603:AS614,"TW")</f>
        <v>0</v>
      </c>
      <c r="AT602" s="201">
        <f>COUNTIF(AT603:AT614,"TMP")</f>
        <v>7</v>
      </c>
      <c r="AU602" s="202">
        <f>SUM(AQ602:AT602)</f>
        <v>12</v>
      </c>
      <c r="AV602" s="73">
        <f>COUNTIF(AV603:AV614,"WTP")</f>
        <v>0</v>
      </c>
      <c r="AW602" s="73">
        <f>COUNTIF(AW603:AW614,"WDP")</f>
        <v>2</v>
      </c>
      <c r="AX602" s="73">
        <f>COUNTIF(AX603:AX614,"TW")</f>
        <v>0</v>
      </c>
      <c r="AY602" s="73">
        <f>COUNTIF(AY603:AY614,"TMP")</f>
        <v>10</v>
      </c>
      <c r="AZ602" s="74">
        <f>SUM(AV602:AY602)</f>
        <v>12</v>
      </c>
      <c r="BA602" s="73">
        <f>COUNTIF(BA603:BA614,"WTP")</f>
        <v>0</v>
      </c>
      <c r="BB602" s="73">
        <f>COUNTIF(BB603:BB614,"WDP")</f>
        <v>3</v>
      </c>
      <c r="BC602" s="73">
        <f>COUNTIF(BC603:BC614,"TW")</f>
        <v>1</v>
      </c>
      <c r="BD602" s="73">
        <f>COUNTIF(BD603:BD614,"TMP")</f>
        <v>8</v>
      </c>
      <c r="BE602" s="74">
        <f>SUM(BA602:BD602)</f>
        <v>12</v>
      </c>
      <c r="BF602" s="73">
        <f>COUNTIF(BF603:BF612,"WTP")</f>
        <v>0</v>
      </c>
      <c r="BG602" s="73">
        <f>COUNTIF(BG603:BG612,"WDP")</f>
        <v>2</v>
      </c>
      <c r="BH602" s="73">
        <f>COUNTIF(BH603:BH612,"TW")</f>
        <v>0</v>
      </c>
      <c r="BI602" s="73">
        <f>COUNTIF(BI603:BI612,"TMP")</f>
        <v>8</v>
      </c>
      <c r="BJ602" s="152">
        <f>SUM(BF602:BI602)</f>
        <v>10</v>
      </c>
      <c r="BK602" s="75">
        <f>COUNTIF(BK603:BK612,"WTP")</f>
        <v>0</v>
      </c>
      <c r="BL602" s="75">
        <f>COUNTIF(BL603:BL612,"WDP")</f>
        <v>2</v>
      </c>
      <c r="BM602" s="75">
        <f>COUNTIF(BM603:BM612,"TW")</f>
        <v>0</v>
      </c>
      <c r="BN602" s="75">
        <f>COUNTIF(BN603:BN612,"TMP")</f>
        <v>8</v>
      </c>
      <c r="BO602" s="153">
        <f>SUM(BK602:BN602)</f>
        <v>10</v>
      </c>
      <c r="BP602" s="75">
        <f>COUNTIF(BP603:BP612,"WTP")</f>
        <v>0</v>
      </c>
      <c r="BQ602" s="75">
        <f>COUNTIF(BQ603:BQ612,"WDP")</f>
        <v>1</v>
      </c>
      <c r="BR602" s="75">
        <f>COUNTIF(BR603:BR612,"TW")</f>
        <v>0</v>
      </c>
      <c r="BS602" s="75">
        <f>COUNTIF(BS603:BS612,"TMP")</f>
        <v>9</v>
      </c>
      <c r="BT602" s="154">
        <f>SUM(BP602:BS602)</f>
        <v>10</v>
      </c>
      <c r="BU602" s="75">
        <f>COUNTIF(BU603:BU612,"WTP")</f>
        <v>0</v>
      </c>
      <c r="BV602" s="75">
        <f>COUNTIF(BV603:BV612,"WDP")</f>
        <v>1</v>
      </c>
      <c r="BW602" s="75">
        <f>COUNTIF(BW603:BW612,"TW")</f>
        <v>0</v>
      </c>
      <c r="BX602" s="75">
        <f>COUNTIF(BX603:BX612,"TMP")</f>
        <v>8</v>
      </c>
      <c r="BY602" s="155">
        <f>SUM(BU602:BX602)</f>
        <v>9</v>
      </c>
      <c r="BZ602" s="75">
        <f>COUNTIF(BZ603:BZ612,"WTP")</f>
        <v>0</v>
      </c>
      <c r="CA602" s="75">
        <f>COUNTIF(CA603:CA612,"WDP")</f>
        <v>2</v>
      </c>
      <c r="CB602" s="75">
        <f>COUNTIF(CB603:CB612,"TW")</f>
        <v>0</v>
      </c>
      <c r="CC602" s="75">
        <f>COUNTIF(CC603:CC612,"TMP")</f>
        <v>0</v>
      </c>
      <c r="CD602" s="155">
        <f>SUM(BZ602:CC602)</f>
        <v>2</v>
      </c>
    </row>
    <row r="603" spans="1:82" s="91" customFormat="1" x14ac:dyDescent="0.2">
      <c r="A603" s="76">
        <f>A600+1</f>
        <v>529</v>
      </c>
      <c r="B603" s="188" t="s">
        <v>84</v>
      </c>
      <c r="C603" s="189" t="s">
        <v>292</v>
      </c>
      <c r="D603" s="213" t="s">
        <v>8</v>
      </c>
      <c r="E603" s="214"/>
      <c r="F603" s="215"/>
      <c r="G603" s="216" t="s">
        <v>609</v>
      </c>
      <c r="H603" s="216" t="s">
        <v>0</v>
      </c>
      <c r="I603" s="216"/>
      <c r="J603" s="216"/>
      <c r="K603" s="216"/>
      <c r="L603" s="216"/>
      <c r="M603" s="216" t="s">
        <v>0</v>
      </c>
      <c r="N603" s="216"/>
      <c r="O603" s="216"/>
      <c r="P603" s="216"/>
      <c r="Q603" s="216"/>
      <c r="R603" s="216" t="s">
        <v>0</v>
      </c>
      <c r="S603" s="216"/>
      <c r="T603" s="216"/>
      <c r="U603" s="216"/>
      <c r="V603" s="216"/>
      <c r="W603" s="216" t="s">
        <v>0</v>
      </c>
      <c r="X603" s="216"/>
      <c r="Y603" s="216"/>
      <c r="Z603" s="216"/>
      <c r="AA603" s="216"/>
      <c r="AB603" s="216" t="s">
        <v>0</v>
      </c>
      <c r="AC603" s="216"/>
      <c r="AD603" s="216"/>
      <c r="AE603" s="216"/>
      <c r="AF603" s="216"/>
      <c r="AG603" s="217" t="s">
        <v>0</v>
      </c>
      <c r="AH603" s="217"/>
      <c r="AI603" s="217"/>
      <c r="AJ603" s="217"/>
      <c r="AK603" s="216"/>
      <c r="AL603" s="217"/>
      <c r="AM603" s="217" t="s">
        <v>1</v>
      </c>
      <c r="AN603" s="217"/>
      <c r="AO603" s="217"/>
      <c r="AP603" s="217"/>
      <c r="AQ603" s="217"/>
      <c r="AR603" s="217"/>
      <c r="AS603" s="217"/>
      <c r="AT603" s="217" t="s">
        <v>3</v>
      </c>
      <c r="AU603" s="217"/>
      <c r="AV603" s="218"/>
      <c r="AW603" s="218"/>
      <c r="AX603" s="218"/>
      <c r="AY603" s="218" t="s">
        <v>3</v>
      </c>
      <c r="AZ603" s="218"/>
      <c r="BA603" s="163"/>
      <c r="BB603" s="163"/>
      <c r="BC603" s="163"/>
      <c r="BD603" s="163" t="s">
        <v>3</v>
      </c>
      <c r="BE603" s="170"/>
      <c r="BF603" s="163"/>
      <c r="BG603" s="163"/>
      <c r="BH603" s="163"/>
      <c r="BI603" s="163" t="s">
        <v>3</v>
      </c>
      <c r="BJ603" s="171"/>
      <c r="BK603" s="163"/>
      <c r="BL603" s="163"/>
      <c r="BM603" s="163"/>
      <c r="BN603" s="163" t="s">
        <v>3</v>
      </c>
      <c r="BO603" s="172"/>
      <c r="BP603" s="163"/>
      <c r="BQ603" s="163"/>
      <c r="BR603" s="163"/>
      <c r="BS603" s="163" t="s">
        <v>3</v>
      </c>
      <c r="BT603" s="173"/>
      <c r="BU603" s="163"/>
      <c r="BV603" s="163"/>
      <c r="BW603" s="163"/>
      <c r="BX603" s="163" t="s">
        <v>3</v>
      </c>
      <c r="BZ603" s="163"/>
      <c r="CA603" s="163" t="s">
        <v>1</v>
      </c>
      <c r="CB603" s="163"/>
      <c r="CC603" s="163"/>
    </row>
    <row r="604" spans="1:82" s="91" customFormat="1" ht="14.1" customHeight="1" x14ac:dyDescent="0.2">
      <c r="A604" s="76">
        <f>A603+1</f>
        <v>530</v>
      </c>
      <c r="B604" s="188" t="s">
        <v>84</v>
      </c>
      <c r="C604" s="189" t="s">
        <v>292</v>
      </c>
      <c r="D604" s="213" t="s">
        <v>12</v>
      </c>
      <c r="E604" s="219"/>
      <c r="F604" s="220"/>
      <c r="G604" s="216" t="s">
        <v>610</v>
      </c>
      <c r="H604" s="216" t="s">
        <v>0</v>
      </c>
      <c r="I604" s="216"/>
      <c r="J604" s="216"/>
      <c r="K604" s="216"/>
      <c r="L604" s="216"/>
      <c r="M604" s="216" t="s">
        <v>0</v>
      </c>
      <c r="N604" s="216"/>
      <c r="O604" s="216"/>
      <c r="P604" s="216"/>
      <c r="Q604" s="216"/>
      <c r="R604" s="216" t="s">
        <v>0</v>
      </c>
      <c r="S604" s="216"/>
      <c r="T604" s="216"/>
      <c r="U604" s="216"/>
      <c r="V604" s="216"/>
      <c r="W604" s="216" t="s">
        <v>0</v>
      </c>
      <c r="X604" s="216"/>
      <c r="Y604" s="216"/>
      <c r="Z604" s="216"/>
      <c r="AA604" s="216"/>
      <c r="AB604" s="216" t="s">
        <v>0</v>
      </c>
      <c r="AC604" s="216"/>
      <c r="AD604" s="216"/>
      <c r="AE604" s="216"/>
      <c r="AF604" s="216"/>
      <c r="AG604" s="217" t="s">
        <v>0</v>
      </c>
      <c r="AH604" s="217"/>
      <c r="AI604" s="217"/>
      <c r="AJ604" s="217"/>
      <c r="AK604" s="216"/>
      <c r="AL604" s="217" t="s">
        <v>0</v>
      </c>
      <c r="AM604" s="217"/>
      <c r="AN604" s="217"/>
      <c r="AO604" s="217"/>
      <c r="AP604" s="217"/>
      <c r="AQ604" s="217"/>
      <c r="AR604" s="217" t="s">
        <v>1</v>
      </c>
      <c r="AS604" s="217"/>
      <c r="AT604" s="217"/>
      <c r="AU604" s="217"/>
      <c r="AV604" s="218"/>
      <c r="AW604" s="218"/>
      <c r="AX604" s="218"/>
      <c r="AY604" s="218" t="s">
        <v>3</v>
      </c>
      <c r="AZ604" s="218"/>
      <c r="BA604" s="163"/>
      <c r="BB604" s="163"/>
      <c r="BC604" s="163"/>
      <c r="BD604" s="163" t="s">
        <v>3</v>
      </c>
      <c r="BE604" s="170"/>
      <c r="BF604" s="163"/>
      <c r="BG604" s="163"/>
      <c r="BH604" s="163"/>
      <c r="BI604" s="163" t="s">
        <v>3</v>
      </c>
      <c r="BJ604" s="171"/>
      <c r="BK604" s="163"/>
      <c r="BL604" s="163"/>
      <c r="BM604" s="163"/>
      <c r="BN604" s="163" t="s">
        <v>3</v>
      </c>
      <c r="BO604" s="172"/>
      <c r="BP604" s="163"/>
      <c r="BQ604" s="163"/>
      <c r="BR604" s="163"/>
      <c r="BS604" s="163" t="s">
        <v>3</v>
      </c>
      <c r="BT604" s="173"/>
      <c r="BU604" s="163"/>
      <c r="BV604" s="163"/>
      <c r="BW604" s="163"/>
      <c r="BX604" s="163" t="s">
        <v>3</v>
      </c>
      <c r="BZ604" s="163"/>
      <c r="CA604" s="163"/>
      <c r="CB604" s="163"/>
      <c r="CC604" s="163"/>
    </row>
    <row r="605" spans="1:82" s="91" customFormat="1" ht="14.1" customHeight="1" x14ac:dyDescent="0.2">
      <c r="A605" s="76">
        <f t="shared" ref="A605:A616" si="32">A604+1</f>
        <v>531</v>
      </c>
      <c r="B605" s="188" t="s">
        <v>84</v>
      </c>
      <c r="C605" s="189" t="s">
        <v>292</v>
      </c>
      <c r="D605" s="213" t="s">
        <v>14</v>
      </c>
      <c r="E605" s="219"/>
      <c r="F605" s="220"/>
      <c r="G605" s="216" t="s">
        <v>611</v>
      </c>
      <c r="H605" s="216" t="s">
        <v>0</v>
      </c>
      <c r="I605" s="216"/>
      <c r="J605" s="216"/>
      <c r="K605" s="216"/>
      <c r="L605" s="216"/>
      <c r="M605" s="216"/>
      <c r="N605" s="216" t="s">
        <v>1</v>
      </c>
      <c r="O605" s="216"/>
      <c r="P605" s="216"/>
      <c r="Q605" s="216"/>
      <c r="R605" s="216"/>
      <c r="S605" s="216" t="s">
        <v>1</v>
      </c>
      <c r="T605" s="216"/>
      <c r="U605" s="216"/>
      <c r="V605" s="216"/>
      <c r="W605" s="216"/>
      <c r="X605" s="216" t="s">
        <v>1</v>
      </c>
      <c r="Y605" s="216"/>
      <c r="Z605" s="216"/>
      <c r="AA605" s="216"/>
      <c r="AB605" s="216"/>
      <c r="AC605" s="216" t="s">
        <v>1</v>
      </c>
      <c r="AD605" s="216"/>
      <c r="AE605" s="216"/>
      <c r="AF605" s="216"/>
      <c r="AG605" s="217"/>
      <c r="AH605" s="217"/>
      <c r="AI605" s="217"/>
      <c r="AJ605" s="217" t="s">
        <v>3</v>
      </c>
      <c r="AK605" s="216"/>
      <c r="AL605" s="217"/>
      <c r="AM605" s="217"/>
      <c r="AN605" s="217"/>
      <c r="AO605" s="217" t="s">
        <v>3</v>
      </c>
      <c r="AP605" s="217"/>
      <c r="AQ605" s="217"/>
      <c r="AR605" s="217"/>
      <c r="AS605" s="217"/>
      <c r="AT605" s="217" t="s">
        <v>3</v>
      </c>
      <c r="AU605" s="217"/>
      <c r="AV605" s="218"/>
      <c r="AW605" s="218"/>
      <c r="AX605" s="218"/>
      <c r="AY605" s="218" t="s">
        <v>3</v>
      </c>
      <c r="AZ605" s="218"/>
      <c r="BA605" s="163"/>
      <c r="BB605" s="163"/>
      <c r="BC605" s="163"/>
      <c r="BD605" s="163" t="s">
        <v>3</v>
      </c>
      <c r="BE605" s="170"/>
      <c r="BF605" s="163"/>
      <c r="BG605" s="163" t="s">
        <v>1</v>
      </c>
      <c r="BH605" s="163"/>
      <c r="BI605" s="163"/>
      <c r="BJ605" s="171"/>
      <c r="BK605" s="163"/>
      <c r="BL605" s="163"/>
      <c r="BM605" s="163"/>
      <c r="BN605" s="163" t="s">
        <v>3</v>
      </c>
      <c r="BO605" s="172"/>
      <c r="BP605" s="163"/>
      <c r="BQ605" s="163"/>
      <c r="BR605" s="163"/>
      <c r="BS605" s="163" t="s">
        <v>3</v>
      </c>
      <c r="BT605" s="173"/>
      <c r="BU605" s="163"/>
      <c r="BV605" s="163"/>
      <c r="BW605" s="163"/>
      <c r="BX605" s="163" t="s">
        <v>3</v>
      </c>
      <c r="BZ605" s="163"/>
      <c r="CA605" s="163"/>
      <c r="CB605" s="163"/>
      <c r="CC605" s="163"/>
    </row>
    <row r="606" spans="1:82" s="91" customFormat="1" ht="14.1" customHeight="1" x14ac:dyDescent="0.2">
      <c r="A606" s="76">
        <f t="shared" si="32"/>
        <v>532</v>
      </c>
      <c r="B606" s="188" t="s">
        <v>84</v>
      </c>
      <c r="C606" s="189" t="s">
        <v>292</v>
      </c>
      <c r="D606" s="213" t="s">
        <v>16</v>
      </c>
      <c r="E606" s="219"/>
      <c r="F606" s="220"/>
      <c r="G606" s="216" t="s">
        <v>612</v>
      </c>
      <c r="H606" s="216" t="s">
        <v>0</v>
      </c>
      <c r="I606" s="216"/>
      <c r="J606" s="216"/>
      <c r="K606" s="216"/>
      <c r="L606" s="216"/>
      <c r="M606" s="216" t="s">
        <v>0</v>
      </c>
      <c r="N606" s="216"/>
      <c r="O606" s="216"/>
      <c r="P606" s="216"/>
      <c r="Q606" s="216"/>
      <c r="R606" s="216" t="s">
        <v>0</v>
      </c>
      <c r="S606" s="216"/>
      <c r="T606" s="216"/>
      <c r="U606" s="216"/>
      <c r="V606" s="216"/>
      <c r="W606" s="216" t="s">
        <v>0</v>
      </c>
      <c r="X606" s="216"/>
      <c r="Y606" s="216"/>
      <c r="Z606" s="216"/>
      <c r="AA606" s="216"/>
      <c r="AB606" s="216" t="s">
        <v>0</v>
      </c>
      <c r="AC606" s="216"/>
      <c r="AD606" s="216"/>
      <c r="AE606" s="216"/>
      <c r="AF606" s="216"/>
      <c r="AG606" s="217"/>
      <c r="AH606" s="217" t="s">
        <v>1</v>
      </c>
      <c r="AI606" s="217"/>
      <c r="AJ606" s="217"/>
      <c r="AK606" s="216"/>
      <c r="AL606" s="217"/>
      <c r="AM606" s="217"/>
      <c r="AN606" s="217"/>
      <c r="AO606" s="217" t="s">
        <v>3</v>
      </c>
      <c r="AP606" s="217"/>
      <c r="AQ606" s="217"/>
      <c r="AR606" s="217"/>
      <c r="AS606" s="217"/>
      <c r="AT606" s="217" t="s">
        <v>3</v>
      </c>
      <c r="AU606" s="217"/>
      <c r="AV606" s="218"/>
      <c r="AW606" s="218"/>
      <c r="AX606" s="218"/>
      <c r="AY606" s="218" t="s">
        <v>3</v>
      </c>
      <c r="AZ606" s="218"/>
      <c r="BA606" s="163"/>
      <c r="BB606" s="163"/>
      <c r="BC606" s="163"/>
      <c r="BD606" s="163" t="s">
        <v>3</v>
      </c>
      <c r="BE606" s="170"/>
      <c r="BF606" s="163"/>
      <c r="BG606" s="163"/>
      <c r="BH606" s="163"/>
      <c r="BI606" s="163" t="s">
        <v>3</v>
      </c>
      <c r="BJ606" s="171"/>
      <c r="BK606" s="163"/>
      <c r="BL606" s="163" t="s">
        <v>1</v>
      </c>
      <c r="BM606" s="163"/>
      <c r="BN606" s="163"/>
      <c r="BO606" s="172"/>
      <c r="BP606" s="163"/>
      <c r="BQ606" s="163"/>
      <c r="BR606" s="163"/>
      <c r="BS606" s="163" t="s">
        <v>3</v>
      </c>
      <c r="BT606" s="173"/>
      <c r="BU606" s="163"/>
      <c r="BV606" s="163"/>
      <c r="BW606" s="163"/>
      <c r="BX606" s="163" t="s">
        <v>3</v>
      </c>
      <c r="BZ606" s="163"/>
      <c r="CA606" s="163"/>
      <c r="CB606" s="163"/>
      <c r="CC606" s="163"/>
    </row>
    <row r="607" spans="1:82" s="91" customFormat="1" ht="14.1" customHeight="1" x14ac:dyDescent="0.2">
      <c r="A607" s="76">
        <f t="shared" si="32"/>
        <v>533</v>
      </c>
      <c r="B607" s="188" t="s">
        <v>84</v>
      </c>
      <c r="C607" s="189" t="s">
        <v>292</v>
      </c>
      <c r="D607" s="213" t="s">
        <v>18</v>
      </c>
      <c r="E607" s="219"/>
      <c r="F607" s="220"/>
      <c r="G607" s="216" t="s">
        <v>613</v>
      </c>
      <c r="H607" s="216" t="s">
        <v>0</v>
      </c>
      <c r="I607" s="216"/>
      <c r="J607" s="216"/>
      <c r="K607" s="216"/>
      <c r="L607" s="216"/>
      <c r="M607" s="216"/>
      <c r="N607" s="216" t="s">
        <v>1</v>
      </c>
      <c r="O607" s="216"/>
      <c r="P607" s="216"/>
      <c r="Q607" s="216"/>
      <c r="R607" s="216"/>
      <c r="S607" s="216" t="s">
        <v>1</v>
      </c>
      <c r="T607" s="216"/>
      <c r="U607" s="216"/>
      <c r="V607" s="216"/>
      <c r="W607" s="216"/>
      <c r="X607" s="216" t="s">
        <v>1</v>
      </c>
      <c r="Y607" s="216"/>
      <c r="Z607" s="216"/>
      <c r="AA607" s="216"/>
      <c r="AB607" s="216" t="s">
        <v>0</v>
      </c>
      <c r="AC607" s="216"/>
      <c r="AD607" s="216"/>
      <c r="AE607" s="216"/>
      <c r="AF607" s="216"/>
      <c r="AG607" s="217" t="s">
        <v>0</v>
      </c>
      <c r="AH607" s="217"/>
      <c r="AI607" s="217"/>
      <c r="AJ607" s="217"/>
      <c r="AK607" s="216"/>
      <c r="AL607" s="217"/>
      <c r="AM607" s="217" t="s">
        <v>1</v>
      </c>
      <c r="AN607" s="217"/>
      <c r="AO607" s="217"/>
      <c r="AP607" s="217"/>
      <c r="AQ607" s="217"/>
      <c r="AR607" s="217"/>
      <c r="AS607" s="217"/>
      <c r="AT607" s="217" t="s">
        <v>3</v>
      </c>
      <c r="AU607" s="217"/>
      <c r="AV607" s="218"/>
      <c r="AW607" s="218"/>
      <c r="AX607" s="218"/>
      <c r="AY607" s="218" t="s">
        <v>3</v>
      </c>
      <c r="AZ607" s="218"/>
      <c r="BA607" s="163"/>
      <c r="BB607" s="163"/>
      <c r="BC607" s="163" t="s">
        <v>2</v>
      </c>
      <c r="BD607" s="163"/>
      <c r="BE607" s="170"/>
      <c r="BF607" s="163"/>
      <c r="BG607" s="163" t="s">
        <v>1</v>
      </c>
      <c r="BH607" s="163"/>
      <c r="BI607" s="163"/>
      <c r="BJ607" s="171"/>
      <c r="BK607" s="163"/>
      <c r="BL607" s="163" t="s">
        <v>1</v>
      </c>
      <c r="BM607" s="163"/>
      <c r="BN607" s="163"/>
      <c r="BO607" s="172"/>
      <c r="BP607" s="163"/>
      <c r="BQ607" s="163" t="s">
        <v>1</v>
      </c>
      <c r="BR607" s="163"/>
      <c r="BS607" s="163"/>
      <c r="BT607" s="173"/>
      <c r="BU607" s="163"/>
      <c r="BV607" s="163" t="s">
        <v>1</v>
      </c>
      <c r="BW607" s="163"/>
      <c r="BX607" s="163"/>
      <c r="BZ607" s="163"/>
      <c r="CA607" s="163" t="s">
        <v>1</v>
      </c>
      <c r="CB607" s="163"/>
      <c r="CC607" s="163"/>
    </row>
    <row r="608" spans="1:82" s="91" customFormat="1" ht="14.1" customHeight="1" x14ac:dyDescent="0.2">
      <c r="A608" s="76">
        <f t="shared" si="32"/>
        <v>534</v>
      </c>
      <c r="B608" s="188" t="s">
        <v>84</v>
      </c>
      <c r="C608" s="189" t="s">
        <v>292</v>
      </c>
      <c r="D608" s="213" t="s">
        <v>20</v>
      </c>
      <c r="E608" s="219"/>
      <c r="F608" s="220"/>
      <c r="G608" s="216" t="s">
        <v>614</v>
      </c>
      <c r="H608" s="216" t="s">
        <v>0</v>
      </c>
      <c r="I608" s="216"/>
      <c r="J608" s="216"/>
      <c r="K608" s="216"/>
      <c r="L608" s="216"/>
      <c r="M608" s="216" t="s">
        <v>0</v>
      </c>
      <c r="N608" s="216"/>
      <c r="O608" s="216"/>
      <c r="P608" s="216"/>
      <c r="Q608" s="216"/>
      <c r="R608" s="216" t="s">
        <v>0</v>
      </c>
      <c r="S608" s="216"/>
      <c r="T608" s="216"/>
      <c r="U608" s="216"/>
      <c r="V608" s="216"/>
      <c r="W608" s="216" t="s">
        <v>0</v>
      </c>
      <c r="X608" s="216"/>
      <c r="Y608" s="216"/>
      <c r="Z608" s="216"/>
      <c r="AA608" s="216"/>
      <c r="AB608" s="216" t="s">
        <v>0</v>
      </c>
      <c r="AC608" s="216"/>
      <c r="AD608" s="216"/>
      <c r="AE608" s="216"/>
      <c r="AF608" s="216"/>
      <c r="AG608" s="217" t="s">
        <v>0</v>
      </c>
      <c r="AH608" s="217"/>
      <c r="AI608" s="217"/>
      <c r="AJ608" s="217"/>
      <c r="AK608" s="216"/>
      <c r="AL608" s="217" t="s">
        <v>0</v>
      </c>
      <c r="AM608" s="217"/>
      <c r="AN608" s="217"/>
      <c r="AO608" s="217"/>
      <c r="AP608" s="217"/>
      <c r="AQ608" s="217"/>
      <c r="AR608" s="217" t="s">
        <v>1</v>
      </c>
      <c r="AS608" s="217"/>
      <c r="AT608" s="217"/>
      <c r="AU608" s="217"/>
      <c r="AV608" s="218"/>
      <c r="AW608" s="218" t="s">
        <v>1</v>
      </c>
      <c r="AX608" s="218"/>
      <c r="AY608" s="218"/>
      <c r="AZ608" s="218"/>
      <c r="BA608" s="163"/>
      <c r="BB608" s="163" t="s">
        <v>1</v>
      </c>
      <c r="BC608" s="163"/>
      <c r="BD608" s="163"/>
      <c r="BE608" s="170"/>
      <c r="BF608" s="163"/>
      <c r="BG608" s="163"/>
      <c r="BH608" s="163"/>
      <c r="BI608" s="163" t="s">
        <v>3</v>
      </c>
      <c r="BJ608" s="171"/>
      <c r="BK608" s="163"/>
      <c r="BL608" s="163"/>
      <c r="BM608" s="163"/>
      <c r="BN608" s="163" t="s">
        <v>3</v>
      </c>
      <c r="BO608" s="172"/>
      <c r="BP608" s="163"/>
      <c r="BQ608" s="163"/>
      <c r="BR608" s="163"/>
      <c r="BS608" s="163" t="s">
        <v>3</v>
      </c>
      <c r="BT608" s="173"/>
      <c r="BU608" s="163"/>
      <c r="BV608" s="163"/>
      <c r="BW608" s="163"/>
      <c r="BX608" s="163" t="s">
        <v>3</v>
      </c>
      <c r="BZ608" s="163"/>
      <c r="CA608" s="163"/>
      <c r="CB608" s="163"/>
      <c r="CC608" s="163"/>
    </row>
    <row r="609" spans="1:82" s="91" customFormat="1" ht="14.1" customHeight="1" x14ac:dyDescent="0.2">
      <c r="A609" s="76">
        <f t="shared" si="32"/>
        <v>535</v>
      </c>
      <c r="B609" s="188" t="s">
        <v>84</v>
      </c>
      <c r="C609" s="189" t="s">
        <v>292</v>
      </c>
      <c r="D609" s="213" t="s">
        <v>22</v>
      </c>
      <c r="E609" s="219"/>
      <c r="F609" s="220"/>
      <c r="G609" s="216" t="s">
        <v>615</v>
      </c>
      <c r="H609" s="216" t="s">
        <v>0</v>
      </c>
      <c r="I609" s="216"/>
      <c r="J609" s="216"/>
      <c r="K609" s="216"/>
      <c r="L609" s="216"/>
      <c r="M609" s="216" t="s">
        <v>0</v>
      </c>
      <c r="N609" s="216"/>
      <c r="O609" s="216"/>
      <c r="P609" s="216"/>
      <c r="Q609" s="216"/>
      <c r="R609" s="216" t="s">
        <v>0</v>
      </c>
      <c r="S609" s="216"/>
      <c r="T609" s="216"/>
      <c r="U609" s="216"/>
      <c r="V609" s="216"/>
      <c r="W609" s="216" t="s">
        <v>0</v>
      </c>
      <c r="X609" s="216"/>
      <c r="Y609" s="216"/>
      <c r="Z609" s="216"/>
      <c r="AA609" s="216"/>
      <c r="AB609" s="216" t="s">
        <v>0</v>
      </c>
      <c r="AC609" s="216"/>
      <c r="AD609" s="216"/>
      <c r="AE609" s="216"/>
      <c r="AF609" s="216"/>
      <c r="AG609" s="217" t="s">
        <v>0</v>
      </c>
      <c r="AH609" s="217"/>
      <c r="AI609" s="217"/>
      <c r="AJ609" s="217"/>
      <c r="AK609" s="216"/>
      <c r="AL609" s="217"/>
      <c r="AM609" s="217" t="s">
        <v>1</v>
      </c>
      <c r="AN609" s="217"/>
      <c r="AO609" s="217"/>
      <c r="AP609" s="217"/>
      <c r="AQ609" s="217"/>
      <c r="AR609" s="217" t="s">
        <v>1</v>
      </c>
      <c r="AS609" s="217"/>
      <c r="AT609" s="217"/>
      <c r="AU609" s="217"/>
      <c r="AV609" s="218"/>
      <c r="AW609" s="218"/>
      <c r="AX609" s="218"/>
      <c r="AY609" s="218" t="s">
        <v>3</v>
      </c>
      <c r="AZ609" s="218"/>
      <c r="BA609" s="163"/>
      <c r="BB609" s="163" t="s">
        <v>1</v>
      </c>
      <c r="BC609" s="163"/>
      <c r="BD609" s="163"/>
      <c r="BE609" s="170"/>
      <c r="BF609" s="163"/>
      <c r="BG609" s="163"/>
      <c r="BH609" s="163"/>
      <c r="BI609" s="163" t="s">
        <v>3</v>
      </c>
      <c r="BJ609" s="171"/>
      <c r="BK609" s="163"/>
      <c r="BL609" s="163"/>
      <c r="BM609" s="163"/>
      <c r="BN609" s="163" t="s">
        <v>3</v>
      </c>
      <c r="BO609" s="172"/>
      <c r="BP609" s="163"/>
      <c r="BQ609" s="163"/>
      <c r="BR609" s="163"/>
      <c r="BS609" s="163" t="s">
        <v>3</v>
      </c>
      <c r="BT609" s="173"/>
      <c r="BU609" s="163"/>
      <c r="BV609" s="163"/>
      <c r="BW609" s="163"/>
      <c r="BX609" s="163" t="s">
        <v>3</v>
      </c>
      <c r="BZ609" s="163"/>
      <c r="CA609" s="163"/>
      <c r="CB609" s="163"/>
      <c r="CC609" s="163"/>
    </row>
    <row r="610" spans="1:82" s="91" customFormat="1" ht="14.1" customHeight="1" x14ac:dyDescent="0.2">
      <c r="A610" s="76">
        <f t="shared" si="32"/>
        <v>536</v>
      </c>
      <c r="B610" s="188" t="s">
        <v>84</v>
      </c>
      <c r="C610" s="189" t="s">
        <v>292</v>
      </c>
      <c r="D610" s="213" t="s">
        <v>24</v>
      </c>
      <c r="E610" s="219"/>
      <c r="F610" s="220"/>
      <c r="G610" s="216" t="s">
        <v>616</v>
      </c>
      <c r="H610" s="216" t="s">
        <v>0</v>
      </c>
      <c r="I610" s="216"/>
      <c r="J610" s="216"/>
      <c r="K610" s="216"/>
      <c r="L610" s="216"/>
      <c r="M610" s="216" t="s">
        <v>0</v>
      </c>
      <c r="N610" s="216"/>
      <c r="O610" s="216"/>
      <c r="P610" s="216"/>
      <c r="Q610" s="216"/>
      <c r="R610" s="216" t="s">
        <v>0</v>
      </c>
      <c r="S610" s="216"/>
      <c r="T610" s="216"/>
      <c r="U610" s="216"/>
      <c r="V610" s="216"/>
      <c r="W610" s="216" t="s">
        <v>0</v>
      </c>
      <c r="X610" s="216"/>
      <c r="Y610" s="216"/>
      <c r="Z610" s="216"/>
      <c r="AA610" s="216"/>
      <c r="AB610" s="216" t="s">
        <v>0</v>
      </c>
      <c r="AC610" s="216"/>
      <c r="AD610" s="216"/>
      <c r="AE610" s="216"/>
      <c r="AF610" s="216"/>
      <c r="AG610" s="217" t="s">
        <v>0</v>
      </c>
      <c r="AH610" s="217"/>
      <c r="AI610" s="217"/>
      <c r="AJ610" s="217"/>
      <c r="AK610" s="216"/>
      <c r="AL610" s="217" t="s">
        <v>0</v>
      </c>
      <c r="AM610" s="217"/>
      <c r="AN610" s="217"/>
      <c r="AO610" s="217"/>
      <c r="AP610" s="217"/>
      <c r="AQ610" s="217"/>
      <c r="AR610" s="217" t="s">
        <v>1</v>
      </c>
      <c r="AS610" s="217"/>
      <c r="AT610" s="217"/>
      <c r="AU610" s="217"/>
      <c r="AV610" s="218"/>
      <c r="AW610" s="218" t="s">
        <v>1</v>
      </c>
      <c r="AX610" s="218"/>
      <c r="AY610" s="218"/>
      <c r="AZ610" s="218"/>
      <c r="BA610" s="163"/>
      <c r="BB610" s="163"/>
      <c r="BC610" s="163"/>
      <c r="BD610" s="163" t="s">
        <v>3</v>
      </c>
      <c r="BE610" s="170"/>
      <c r="BF610" s="163"/>
      <c r="BG610" s="163"/>
      <c r="BH610" s="163"/>
      <c r="BI610" s="163" t="s">
        <v>3</v>
      </c>
      <c r="BJ610" s="171"/>
      <c r="BK610" s="163"/>
      <c r="BL610" s="163"/>
      <c r="BM610" s="163"/>
      <c r="BN610" s="163" t="s">
        <v>3</v>
      </c>
      <c r="BO610" s="172"/>
      <c r="BP610" s="163"/>
      <c r="BQ610" s="163"/>
      <c r="BR610" s="163"/>
      <c r="BS610" s="163" t="s">
        <v>3</v>
      </c>
      <c r="BT610" s="173"/>
      <c r="BU610" s="163"/>
      <c r="BV610" s="163"/>
      <c r="BW610" s="163"/>
      <c r="BX610" s="163" t="s">
        <v>3</v>
      </c>
      <c r="BZ610" s="163"/>
      <c r="CA610" s="163"/>
      <c r="CB610" s="163"/>
      <c r="CC610" s="163"/>
    </row>
    <row r="611" spans="1:82" s="91" customFormat="1" ht="14.1" customHeight="1" x14ac:dyDescent="0.2">
      <c r="A611" s="76">
        <f t="shared" si="32"/>
        <v>537</v>
      </c>
      <c r="B611" s="188" t="s">
        <v>84</v>
      </c>
      <c r="C611" s="189" t="s">
        <v>292</v>
      </c>
      <c r="D611" s="213" t="s">
        <v>26</v>
      </c>
      <c r="E611" s="219"/>
      <c r="F611" s="220"/>
      <c r="G611" s="216" t="s">
        <v>617</v>
      </c>
      <c r="H611" s="216" t="s">
        <v>0</v>
      </c>
      <c r="I611" s="216"/>
      <c r="J611" s="216"/>
      <c r="K611" s="216"/>
      <c r="L611" s="216"/>
      <c r="M611" s="216" t="s">
        <v>0</v>
      </c>
      <c r="N611" s="216"/>
      <c r="O611" s="216"/>
      <c r="P611" s="216"/>
      <c r="Q611" s="216"/>
      <c r="R611" s="216" t="s">
        <v>0</v>
      </c>
      <c r="S611" s="216"/>
      <c r="T611" s="216"/>
      <c r="U611" s="216"/>
      <c r="V611" s="216"/>
      <c r="W611" s="216"/>
      <c r="X611" s="216" t="s">
        <v>1</v>
      </c>
      <c r="Y611" s="216"/>
      <c r="Z611" s="216"/>
      <c r="AA611" s="216"/>
      <c r="AB611" s="216"/>
      <c r="AC611" s="216" t="s">
        <v>1</v>
      </c>
      <c r="AD611" s="216"/>
      <c r="AE611" s="216"/>
      <c r="AF611" s="216"/>
      <c r="AG611" s="217"/>
      <c r="AH611" s="217" t="s">
        <v>1</v>
      </c>
      <c r="AI611" s="217"/>
      <c r="AJ611" s="217"/>
      <c r="AK611" s="216"/>
      <c r="AL611" s="217"/>
      <c r="AM611" s="217"/>
      <c r="AN611" s="217"/>
      <c r="AO611" s="217" t="s">
        <v>3</v>
      </c>
      <c r="AP611" s="217"/>
      <c r="AQ611" s="217"/>
      <c r="AR611" s="217"/>
      <c r="AS611" s="217"/>
      <c r="AT611" s="217" t="s">
        <v>3</v>
      </c>
      <c r="AU611" s="217"/>
      <c r="AV611" s="218"/>
      <c r="AW611" s="218"/>
      <c r="AX611" s="218"/>
      <c r="AY611" s="218" t="s">
        <v>3</v>
      </c>
      <c r="AZ611" s="218"/>
      <c r="BA611" s="163"/>
      <c r="BB611" s="163"/>
      <c r="BC611" s="163"/>
      <c r="BD611" s="163" t="s">
        <v>3</v>
      </c>
      <c r="BE611" s="170"/>
      <c r="BF611" s="163"/>
      <c r="BG611" s="163"/>
      <c r="BH611" s="163"/>
      <c r="BI611" s="245" t="s">
        <v>3</v>
      </c>
      <c r="BJ611" s="171"/>
      <c r="BK611" s="163"/>
      <c r="BL611" s="163"/>
      <c r="BM611" s="163"/>
      <c r="BN611" s="163" t="s">
        <v>3</v>
      </c>
      <c r="BO611" s="172"/>
      <c r="BP611" s="163"/>
      <c r="BQ611" s="163"/>
      <c r="BR611" s="163"/>
      <c r="BS611" s="163" t="s">
        <v>3</v>
      </c>
      <c r="BT611" s="173"/>
      <c r="BU611" s="163"/>
      <c r="BV611" s="163"/>
      <c r="BW611" s="163"/>
      <c r="BX611" s="163"/>
      <c r="BZ611" s="163"/>
      <c r="CA611" s="163"/>
      <c r="CB611" s="163"/>
      <c r="CC611" s="163"/>
    </row>
    <row r="612" spans="1:82" s="91" customFormat="1" ht="14.1" customHeight="1" x14ac:dyDescent="0.2">
      <c r="A612" s="76">
        <f t="shared" si="32"/>
        <v>538</v>
      </c>
      <c r="B612" s="188" t="s">
        <v>84</v>
      </c>
      <c r="C612" s="189" t="s">
        <v>292</v>
      </c>
      <c r="D612" s="213" t="s">
        <v>28</v>
      </c>
      <c r="E612" s="219"/>
      <c r="F612" s="220"/>
      <c r="G612" s="216" t="s">
        <v>618</v>
      </c>
      <c r="H612" s="216" t="s">
        <v>0</v>
      </c>
      <c r="I612" s="216"/>
      <c r="J612" s="216"/>
      <c r="K612" s="216"/>
      <c r="L612" s="216"/>
      <c r="M612" s="216" t="s">
        <v>0</v>
      </c>
      <c r="N612" s="216"/>
      <c r="O612" s="216"/>
      <c r="P612" s="216"/>
      <c r="Q612" s="216"/>
      <c r="R612" s="216" t="s">
        <v>0</v>
      </c>
      <c r="S612" s="216"/>
      <c r="T612" s="216"/>
      <c r="U612" s="216"/>
      <c r="V612" s="216"/>
      <c r="W612" s="216" t="s">
        <v>0</v>
      </c>
      <c r="X612" s="216"/>
      <c r="Y612" s="216"/>
      <c r="Z612" s="216"/>
      <c r="AA612" s="216"/>
      <c r="AB612" s="216" t="s">
        <v>0</v>
      </c>
      <c r="AC612" s="216"/>
      <c r="AD612" s="216"/>
      <c r="AE612" s="216"/>
      <c r="AF612" s="216"/>
      <c r="AG612" s="217" t="s">
        <v>0</v>
      </c>
      <c r="AH612" s="217"/>
      <c r="AI612" s="217"/>
      <c r="AJ612" s="217"/>
      <c r="AK612" s="216"/>
      <c r="AL612" s="217" t="s">
        <v>0</v>
      </c>
      <c r="AM612" s="217"/>
      <c r="AN612" s="217"/>
      <c r="AO612" s="217"/>
      <c r="AP612" s="217"/>
      <c r="AQ612" s="217"/>
      <c r="AR612" s="217" t="s">
        <v>1</v>
      </c>
      <c r="AS612" s="217"/>
      <c r="AT612" s="217"/>
      <c r="AU612" s="217"/>
      <c r="AV612" s="218"/>
      <c r="AW612" s="218"/>
      <c r="AX612" s="218"/>
      <c r="AY612" s="218" t="s">
        <v>3</v>
      </c>
      <c r="AZ612" s="218"/>
      <c r="BA612" s="163"/>
      <c r="BB612" s="163" t="s">
        <v>1</v>
      </c>
      <c r="BC612" s="163"/>
      <c r="BD612" s="163"/>
      <c r="BE612" s="170"/>
      <c r="BF612" s="163"/>
      <c r="BG612" s="163"/>
      <c r="BH612" s="163"/>
      <c r="BI612" s="163" t="s">
        <v>3</v>
      </c>
      <c r="BJ612" s="171"/>
      <c r="BK612" s="163"/>
      <c r="BL612" s="163"/>
      <c r="BM612" s="163"/>
      <c r="BN612" s="163" t="s">
        <v>3</v>
      </c>
      <c r="BO612" s="172"/>
      <c r="BP612" s="163"/>
      <c r="BQ612" s="163"/>
      <c r="BR612" s="163"/>
      <c r="BS612" s="163" t="s">
        <v>3</v>
      </c>
      <c r="BT612" s="173"/>
      <c r="BU612" s="163"/>
      <c r="BV612" s="163"/>
      <c r="BW612" s="163"/>
      <c r="BX612" s="163" t="s">
        <v>3</v>
      </c>
      <c r="BZ612" s="163"/>
      <c r="CA612" s="163"/>
      <c r="CB612" s="163"/>
      <c r="CC612" s="163"/>
    </row>
    <row r="613" spans="1:82" s="91" customFormat="1" ht="14.1" customHeight="1" x14ac:dyDescent="0.2">
      <c r="A613" s="76">
        <f t="shared" si="32"/>
        <v>539</v>
      </c>
      <c r="B613" s="188" t="s">
        <v>84</v>
      </c>
      <c r="C613" s="189" t="s">
        <v>292</v>
      </c>
      <c r="D613" s="213" t="s">
        <v>30</v>
      </c>
      <c r="E613" s="219"/>
      <c r="F613" s="253"/>
      <c r="G613" s="254" t="s">
        <v>623</v>
      </c>
      <c r="H613" s="254" t="s">
        <v>0</v>
      </c>
      <c r="I613" s="254"/>
      <c r="J613" s="254"/>
      <c r="K613" s="254"/>
      <c r="L613" s="254"/>
      <c r="M613" s="254" t="s">
        <v>0</v>
      </c>
      <c r="N613" s="254"/>
      <c r="O613" s="254"/>
      <c r="P613" s="254"/>
      <c r="Q613" s="254"/>
      <c r="R613" s="216" t="s">
        <v>0</v>
      </c>
      <c r="S613" s="254"/>
      <c r="T613" s="254"/>
      <c r="U613" s="254"/>
      <c r="V613" s="254"/>
      <c r="W613" s="254" t="s">
        <v>0</v>
      </c>
      <c r="X613" s="254"/>
      <c r="Y613" s="254"/>
      <c r="Z613" s="254"/>
      <c r="AA613" s="254"/>
      <c r="AB613" s="254" t="s">
        <v>0</v>
      </c>
      <c r="AC613" s="254"/>
      <c r="AD613" s="254"/>
      <c r="AE613" s="254"/>
      <c r="AF613" s="254"/>
      <c r="AG613" s="255"/>
      <c r="AH613" s="255" t="s">
        <v>1</v>
      </c>
      <c r="AI613" s="255"/>
      <c r="AJ613" s="255"/>
      <c r="AK613" s="254"/>
      <c r="AL613" s="255"/>
      <c r="AM613" s="255" t="s">
        <v>1</v>
      </c>
      <c r="AN613" s="255"/>
      <c r="AO613" s="255"/>
      <c r="AP613" s="255"/>
      <c r="AQ613" s="255"/>
      <c r="AR613" s="255"/>
      <c r="AS613" s="255"/>
      <c r="AT613" s="255" t="s">
        <v>3</v>
      </c>
      <c r="AU613" s="255"/>
      <c r="AV613" s="256"/>
      <c r="AW613" s="256"/>
      <c r="AX613" s="256"/>
      <c r="AY613" s="256" t="s">
        <v>3</v>
      </c>
      <c r="AZ613" s="256"/>
      <c r="BA613" s="257"/>
      <c r="BB613" s="257"/>
      <c r="BC613" s="257"/>
      <c r="BD613" s="257" t="s">
        <v>3</v>
      </c>
      <c r="BE613" s="170"/>
      <c r="BF613" s="163"/>
      <c r="BG613" s="163"/>
      <c r="BH613" s="163"/>
      <c r="BI613" s="163"/>
      <c r="BJ613" s="171"/>
      <c r="BK613" s="163"/>
      <c r="BL613" s="163"/>
      <c r="BM613" s="163"/>
      <c r="BN613" s="163"/>
      <c r="BO613" s="172"/>
      <c r="BP613" s="163"/>
      <c r="BQ613" s="163"/>
      <c r="BR613" s="163"/>
      <c r="BS613" s="163"/>
      <c r="BT613" s="173"/>
      <c r="BU613" s="257"/>
      <c r="BV613" s="257"/>
      <c r="BW613" s="257"/>
      <c r="BX613" s="257"/>
      <c r="BY613" s="258"/>
      <c r="BZ613" s="257"/>
      <c r="CA613" s="257"/>
      <c r="CB613" s="257"/>
      <c r="CC613" s="257"/>
    </row>
    <row r="614" spans="1:82" s="91" customFormat="1" ht="14.1" customHeight="1" x14ac:dyDescent="0.2">
      <c r="A614" s="76">
        <f t="shared" si="32"/>
        <v>540</v>
      </c>
      <c r="B614" s="188" t="s">
        <v>84</v>
      </c>
      <c r="C614" s="189" t="s">
        <v>292</v>
      </c>
      <c r="D614" s="213" t="s">
        <v>32</v>
      </c>
      <c r="E614" s="219"/>
      <c r="F614" s="220"/>
      <c r="G614" s="216" t="s">
        <v>624</v>
      </c>
      <c r="H614" s="216" t="s">
        <v>0</v>
      </c>
      <c r="I614" s="216"/>
      <c r="J614" s="216"/>
      <c r="K614" s="216"/>
      <c r="L614" s="216"/>
      <c r="M614" s="216" t="s">
        <v>0</v>
      </c>
      <c r="N614" s="216"/>
      <c r="O614" s="216"/>
      <c r="P614" s="216"/>
      <c r="Q614" s="216"/>
      <c r="R614" s="216" t="s">
        <v>0</v>
      </c>
      <c r="S614" s="216"/>
      <c r="T614" s="216"/>
      <c r="U614" s="216"/>
      <c r="V614" s="216"/>
      <c r="W614" s="216" t="s">
        <v>0</v>
      </c>
      <c r="X614" s="216"/>
      <c r="Y614" s="216"/>
      <c r="Z614" s="216"/>
      <c r="AA614" s="216"/>
      <c r="AB614" s="216" t="s">
        <v>0</v>
      </c>
      <c r="AC614" s="216"/>
      <c r="AD614" s="216"/>
      <c r="AE614" s="216"/>
      <c r="AF614" s="216"/>
      <c r="AG614" s="217" t="s">
        <v>0</v>
      </c>
      <c r="AH614" s="217"/>
      <c r="AI614" s="217"/>
      <c r="AJ614" s="217"/>
      <c r="AK614" s="216"/>
      <c r="AL614" s="217"/>
      <c r="AM614" s="217" t="s">
        <v>1</v>
      </c>
      <c r="AN614" s="217"/>
      <c r="AO614" s="217"/>
      <c r="AP614" s="217"/>
      <c r="AQ614" s="217"/>
      <c r="AR614" s="217"/>
      <c r="AS614" s="217"/>
      <c r="AT614" s="217" t="s">
        <v>3</v>
      </c>
      <c r="AU614" s="217"/>
      <c r="AV614" s="218"/>
      <c r="AW614" s="218"/>
      <c r="AX614" s="218"/>
      <c r="AY614" s="218" t="s">
        <v>3</v>
      </c>
      <c r="AZ614" s="218"/>
      <c r="BA614" s="163"/>
      <c r="BB614" s="163"/>
      <c r="BC614" s="163"/>
      <c r="BD614" s="163" t="s">
        <v>3</v>
      </c>
      <c r="BE614" s="170"/>
      <c r="BF614" s="163"/>
      <c r="BG614" s="163"/>
      <c r="BH614" s="163"/>
      <c r="BI614" s="163"/>
      <c r="BJ614" s="171"/>
      <c r="BK614" s="163"/>
      <c r="BL614" s="163"/>
      <c r="BM614" s="163"/>
      <c r="BN614" s="163"/>
      <c r="BO614" s="172"/>
      <c r="BP614" s="163"/>
      <c r="BQ614" s="163"/>
      <c r="BR614" s="163"/>
      <c r="BS614" s="163"/>
      <c r="BT614" s="173"/>
      <c r="BU614" s="163"/>
      <c r="BV614" s="163"/>
      <c r="BW614" s="163"/>
      <c r="BX614" s="163"/>
      <c r="BY614" s="172"/>
      <c r="BZ614" s="163"/>
      <c r="CA614" s="163"/>
      <c r="CB614" s="163"/>
      <c r="CC614" s="163"/>
    </row>
    <row r="615" spans="1:82" s="91" customFormat="1" ht="14.1" customHeight="1" x14ac:dyDescent="0.2">
      <c r="A615" s="76">
        <f t="shared" si="32"/>
        <v>541</v>
      </c>
      <c r="B615" s="259"/>
      <c r="C615" s="260"/>
      <c r="D615" s="213" t="s">
        <v>34</v>
      </c>
      <c r="E615" s="261"/>
      <c r="F615" s="262"/>
      <c r="G615" s="246" t="s">
        <v>683</v>
      </c>
      <c r="H615" s="246" t="s">
        <v>0</v>
      </c>
      <c r="I615" s="246"/>
      <c r="J615" s="246"/>
      <c r="K615" s="246"/>
      <c r="L615" s="246"/>
      <c r="M615" s="246"/>
      <c r="N615" s="246" t="s">
        <v>1</v>
      </c>
      <c r="O615" s="246"/>
      <c r="P615" s="246"/>
      <c r="Q615" s="246"/>
      <c r="R615" s="246"/>
      <c r="S615" s="246" t="s">
        <v>1</v>
      </c>
      <c r="T615" s="246"/>
      <c r="U615" s="246"/>
      <c r="V615" s="246"/>
      <c r="W615" s="246"/>
      <c r="X615" s="246" t="s">
        <v>1</v>
      </c>
      <c r="Y615" s="246"/>
      <c r="Z615" s="246"/>
      <c r="AA615" s="246"/>
      <c r="AB615" s="246"/>
      <c r="AC615" s="246" t="s">
        <v>1</v>
      </c>
      <c r="AD615" s="246"/>
      <c r="AE615" s="246"/>
      <c r="AF615" s="246"/>
      <c r="AG615" s="247"/>
      <c r="AH615" s="247" t="s">
        <v>1</v>
      </c>
      <c r="AI615" s="247"/>
      <c r="AJ615" s="247"/>
      <c r="AK615" s="246"/>
      <c r="AL615" s="247"/>
      <c r="AM615" s="247"/>
      <c r="AN615" s="247"/>
      <c r="AO615" s="247"/>
      <c r="AP615" s="247"/>
      <c r="AQ615" s="247"/>
      <c r="AR615" s="247"/>
      <c r="AS615" s="247"/>
      <c r="AT615" s="247"/>
      <c r="AU615" s="247"/>
      <c r="AV615" s="263"/>
      <c r="AW615" s="263"/>
      <c r="AX615" s="263"/>
      <c r="AY615" s="263"/>
      <c r="AZ615" s="263"/>
      <c r="BA615" s="99"/>
      <c r="BB615" s="99"/>
      <c r="BC615" s="99"/>
      <c r="BD615" s="99"/>
      <c r="BE615" s="264"/>
      <c r="BF615" s="99"/>
      <c r="BG615" s="99"/>
      <c r="BH615" s="99"/>
      <c r="BI615" s="99"/>
      <c r="BJ615" s="265"/>
      <c r="BK615" s="99"/>
      <c r="BL615" s="99"/>
      <c r="BM615" s="99"/>
      <c r="BN615" s="99"/>
      <c r="BO615" s="104"/>
      <c r="BP615" s="99"/>
      <c r="BQ615" s="99"/>
      <c r="BR615" s="99"/>
      <c r="BS615" s="99"/>
      <c r="BT615" s="266"/>
      <c r="BU615" s="99"/>
      <c r="BV615" s="99"/>
      <c r="BW615" s="99"/>
      <c r="BX615" s="99"/>
      <c r="BY615" s="104"/>
      <c r="BZ615" s="99"/>
      <c r="CA615" s="99"/>
      <c r="CB615" s="99"/>
      <c r="CC615" s="99"/>
    </row>
    <row r="616" spans="1:82" s="91" customFormat="1" ht="14.1" customHeight="1" x14ac:dyDescent="0.2">
      <c r="A616" s="76">
        <f t="shared" si="32"/>
        <v>542</v>
      </c>
      <c r="B616" s="259"/>
      <c r="C616" s="260"/>
      <c r="D616" s="213" t="s">
        <v>36</v>
      </c>
      <c r="E616" s="261"/>
      <c r="F616" s="262"/>
      <c r="G616" s="246" t="s">
        <v>684</v>
      </c>
      <c r="H616" s="246"/>
      <c r="I616" s="246"/>
      <c r="J616" s="246"/>
      <c r="K616" s="246"/>
      <c r="L616" s="246"/>
      <c r="M616" s="246"/>
      <c r="N616" s="246" t="s">
        <v>1</v>
      </c>
      <c r="O616" s="246"/>
      <c r="P616" s="246"/>
      <c r="Q616" s="246"/>
      <c r="R616" s="246"/>
      <c r="S616" s="246" t="s">
        <v>1</v>
      </c>
      <c r="T616" s="246"/>
      <c r="U616" s="246"/>
      <c r="V616" s="246"/>
      <c r="W616" s="246"/>
      <c r="X616" s="246" t="s">
        <v>1</v>
      </c>
      <c r="Y616" s="246"/>
      <c r="Z616" s="246"/>
      <c r="AA616" s="246"/>
      <c r="AB616" s="246"/>
      <c r="AC616" s="246" t="s">
        <v>1</v>
      </c>
      <c r="AD616" s="246"/>
      <c r="AE616" s="246"/>
      <c r="AF616" s="246"/>
      <c r="AG616" s="247"/>
      <c r="AH616" s="247" t="s">
        <v>1</v>
      </c>
      <c r="AI616" s="247"/>
      <c r="AJ616" s="247"/>
      <c r="AK616" s="246"/>
      <c r="AL616" s="247"/>
      <c r="AM616" s="247"/>
      <c r="AN616" s="247"/>
      <c r="AO616" s="247"/>
      <c r="AP616" s="247"/>
      <c r="AQ616" s="247"/>
      <c r="AR616" s="247"/>
      <c r="AS616" s="247"/>
      <c r="AT616" s="247"/>
      <c r="AU616" s="247"/>
      <c r="AV616" s="263"/>
      <c r="AW616" s="263"/>
      <c r="AX616" s="263"/>
      <c r="AY616" s="263"/>
      <c r="AZ616" s="263"/>
      <c r="BA616" s="99"/>
      <c r="BB616" s="99"/>
      <c r="BC616" s="99"/>
      <c r="BD616" s="99"/>
      <c r="BE616" s="264"/>
      <c r="BF616" s="99"/>
      <c r="BG616" s="99"/>
      <c r="BH616" s="99"/>
      <c r="BI616" s="99"/>
      <c r="BJ616" s="265"/>
      <c r="BK616" s="99"/>
      <c r="BL616" s="99"/>
      <c r="BM616" s="99"/>
      <c r="BN616" s="99"/>
      <c r="BO616" s="104"/>
      <c r="BP616" s="99"/>
      <c r="BQ616" s="99"/>
      <c r="BR616" s="99"/>
      <c r="BS616" s="99"/>
      <c r="BT616" s="266"/>
      <c r="BU616" s="99"/>
      <c r="BV616" s="99"/>
      <c r="BW616" s="99"/>
      <c r="BX616" s="99"/>
      <c r="BY616" s="104"/>
      <c r="BZ616" s="99"/>
      <c r="CA616" s="99"/>
      <c r="CB616" s="99"/>
      <c r="CC616" s="99"/>
    </row>
    <row r="617" spans="1:82" s="91" customFormat="1" ht="14.1" customHeight="1" x14ac:dyDescent="0.2">
      <c r="A617" s="76"/>
      <c r="B617" s="92"/>
      <c r="C617" s="96"/>
      <c r="D617" s="267"/>
      <c r="E617" s="268"/>
      <c r="F617" s="269"/>
      <c r="G617" s="270"/>
      <c r="H617" s="270"/>
      <c r="I617" s="270"/>
      <c r="J617" s="270"/>
      <c r="K617" s="270"/>
      <c r="L617" s="270"/>
      <c r="M617" s="270"/>
      <c r="N617" s="270"/>
      <c r="O617" s="270"/>
      <c r="P617" s="270"/>
      <c r="Q617" s="270"/>
      <c r="R617" s="270"/>
      <c r="S617" s="270"/>
      <c r="T617" s="270"/>
      <c r="U617" s="270"/>
      <c r="V617" s="270"/>
      <c r="W617" s="270"/>
      <c r="X617" s="270"/>
      <c r="Y617" s="270"/>
      <c r="Z617" s="270"/>
      <c r="AA617" s="270"/>
      <c r="AB617" s="270"/>
      <c r="AC617" s="270"/>
      <c r="AD617" s="270"/>
      <c r="AE617" s="270"/>
      <c r="AF617" s="270"/>
      <c r="AG617" s="263"/>
      <c r="AH617" s="263"/>
      <c r="AI617" s="263"/>
      <c r="AJ617" s="263"/>
      <c r="AK617" s="270"/>
      <c r="AL617" s="263"/>
      <c r="AM617" s="263"/>
      <c r="AN617" s="263"/>
      <c r="AO617" s="263"/>
      <c r="AP617" s="263"/>
      <c r="AQ617" s="263"/>
      <c r="AR617" s="263"/>
      <c r="AS617" s="263"/>
      <c r="AT617" s="263"/>
      <c r="AU617" s="263"/>
      <c r="AV617" s="263"/>
      <c r="AW617" s="263"/>
      <c r="AX617" s="263"/>
      <c r="AY617" s="263"/>
      <c r="AZ617" s="263"/>
      <c r="BA617" s="99"/>
      <c r="BB617" s="99"/>
      <c r="BC617" s="99"/>
      <c r="BD617" s="99"/>
      <c r="BE617" s="100"/>
      <c r="BF617" s="100"/>
      <c r="BG617" s="100"/>
      <c r="BH617" s="100"/>
      <c r="BI617" s="100"/>
      <c r="BJ617" s="101"/>
      <c r="BK617" s="99"/>
      <c r="BL617" s="99"/>
      <c r="BM617" s="99"/>
      <c r="BN617" s="99"/>
      <c r="BO617" s="102"/>
      <c r="BP617" s="100"/>
      <c r="BQ617" s="100"/>
      <c r="BR617" s="100"/>
      <c r="BS617" s="100"/>
      <c r="BT617" s="103"/>
      <c r="BU617" s="99"/>
      <c r="BV617" s="99"/>
      <c r="BW617" s="99"/>
      <c r="BX617" s="99"/>
      <c r="BY617" s="104"/>
      <c r="BZ617" s="99"/>
      <c r="CA617" s="99"/>
      <c r="CB617" s="99"/>
      <c r="CC617" s="99"/>
    </row>
    <row r="618" spans="1:82" s="59" customFormat="1" ht="19.5" customHeight="1" x14ac:dyDescent="0.25">
      <c r="B618" s="598" t="s">
        <v>619</v>
      </c>
      <c r="C618" s="599"/>
      <c r="D618" s="599"/>
      <c r="E618" s="599"/>
      <c r="F618" s="599"/>
      <c r="G618" s="600"/>
      <c r="H618" s="271">
        <f t="shared" ref="H618:L618" si="33">H8+H34+H70+H92+H107+H117+H131+H151+H161+H174+H192+H195+H225+H236+H274+H282+H323+H340+H357+H373+H386+H394+H412+H421+H437+H464+H473+H493+H505+H518+H543+H557+H570+H602</f>
        <v>430</v>
      </c>
      <c r="I618" s="271">
        <f t="shared" si="33"/>
        <v>14</v>
      </c>
      <c r="J618" s="271">
        <f t="shared" si="33"/>
        <v>0</v>
      </c>
      <c r="K618" s="271">
        <f t="shared" si="33"/>
        <v>1</v>
      </c>
      <c r="L618" s="271">
        <f t="shared" si="33"/>
        <v>445</v>
      </c>
      <c r="M618" s="271">
        <f t="shared" ref="M618:AK618" si="34">M8+M34+M70+M92+M107+M117+M131+M151+M161+M174+M192+M195+M225+M236+M274+M282+M323+M340+M357+M373+M386+M394+M412+M421+M437+M464+M473+M493+M505+M518+M543+M557+M570+M602</f>
        <v>443</v>
      </c>
      <c r="N618" s="271">
        <f t="shared" si="34"/>
        <v>86</v>
      </c>
      <c r="O618" s="271">
        <f t="shared" si="34"/>
        <v>0</v>
      </c>
      <c r="P618" s="271">
        <f t="shared" si="34"/>
        <v>13</v>
      </c>
      <c r="Q618" s="271">
        <f t="shared" si="34"/>
        <v>542</v>
      </c>
      <c r="R618" s="271">
        <f t="shared" si="34"/>
        <v>415</v>
      </c>
      <c r="S618" s="271">
        <f t="shared" si="34"/>
        <v>113</v>
      </c>
      <c r="T618" s="271">
        <f t="shared" si="34"/>
        <v>0</v>
      </c>
      <c r="U618" s="271">
        <f t="shared" si="34"/>
        <v>14</v>
      </c>
      <c r="V618" s="271">
        <f t="shared" si="34"/>
        <v>542</v>
      </c>
      <c r="W618" s="271">
        <f t="shared" si="34"/>
        <v>379</v>
      </c>
      <c r="X618" s="271">
        <f t="shared" si="34"/>
        <v>140</v>
      </c>
      <c r="Y618" s="271">
        <f t="shared" si="34"/>
        <v>0</v>
      </c>
      <c r="Z618" s="271">
        <f t="shared" si="34"/>
        <v>23</v>
      </c>
      <c r="AA618" s="271">
        <f>AA8+AA34+AA70+AA92+AA107+AA117+AA131+AA151+AA161+AA174+AA192+AA195+AA225+AA236+AA274+AA282+AA323+AA340+AA357+AA373+AA386+AA394+AA412+AA421+AA437+AA464+AA473+AA493+AA505+AA518+AA543+AA557+AA570+AA602</f>
        <v>542</v>
      </c>
      <c r="AB618" s="271">
        <f t="shared" si="34"/>
        <v>313</v>
      </c>
      <c r="AC618" s="271">
        <f t="shared" si="34"/>
        <v>195</v>
      </c>
      <c r="AD618" s="271">
        <f t="shared" si="34"/>
        <v>4</v>
      </c>
      <c r="AE618" s="271">
        <f t="shared" si="34"/>
        <v>30</v>
      </c>
      <c r="AF618" s="271">
        <f>AF8+AF34+AF70+AF92+AF107+AF117+AF131+AF151+AF161+AF174+AF192+AF195+AF225+AF236+AF274+AF282+AF323+AF340+AF357+AF373+AF386+AF394+AF412+AF421+AF437+AF464+AF473+AF493+AF505+AF518+AF543+AF557+AF570+AF602</f>
        <v>542</v>
      </c>
      <c r="AG618" s="271">
        <f t="shared" si="34"/>
        <v>252</v>
      </c>
      <c r="AH618" s="271">
        <f t="shared" si="34"/>
        <v>248</v>
      </c>
      <c r="AI618" s="271">
        <f t="shared" si="34"/>
        <v>5</v>
      </c>
      <c r="AJ618" s="271">
        <f t="shared" si="34"/>
        <v>34</v>
      </c>
      <c r="AK618" s="271">
        <f t="shared" si="34"/>
        <v>539</v>
      </c>
      <c r="AL618" s="271">
        <f t="shared" ref="AL618:CD618" si="35">AL8+AL34+AL70+AL92+AL107+AL117+AL131+AL151+AL161+AL174+AL192+AL195+AL225+AL236+AL274+AL282+AL323+AL340+AL357+AL373+AL386+AL394+AL412+AL421+AL437+AL464+AL473+AL493+AL505+AL518+AL543+AL557+AL570+AL602</f>
        <v>156</v>
      </c>
      <c r="AM618" s="271">
        <f t="shared" si="35"/>
        <v>311</v>
      </c>
      <c r="AN618" s="271">
        <f t="shared" si="35"/>
        <v>11</v>
      </c>
      <c r="AO618" s="271">
        <f t="shared" si="35"/>
        <v>46</v>
      </c>
      <c r="AP618" s="271">
        <f t="shared" si="35"/>
        <v>524</v>
      </c>
      <c r="AQ618" s="271">
        <f t="shared" si="35"/>
        <v>119</v>
      </c>
      <c r="AR618" s="271">
        <f t="shared" si="35"/>
        <v>320</v>
      </c>
      <c r="AS618" s="271">
        <f t="shared" si="35"/>
        <v>6</v>
      </c>
      <c r="AT618" s="271">
        <f t="shared" si="35"/>
        <v>79</v>
      </c>
      <c r="AU618" s="271">
        <f t="shared" si="35"/>
        <v>524</v>
      </c>
      <c r="AV618" s="271">
        <f t="shared" si="35"/>
        <v>67</v>
      </c>
      <c r="AW618" s="271">
        <f t="shared" si="35"/>
        <v>352</v>
      </c>
      <c r="AX618" s="271">
        <f t="shared" si="35"/>
        <v>7</v>
      </c>
      <c r="AY618" s="271">
        <f t="shared" si="35"/>
        <v>98</v>
      </c>
      <c r="AZ618" s="271">
        <f t="shared" si="35"/>
        <v>524</v>
      </c>
      <c r="BA618" s="271">
        <f t="shared" si="35"/>
        <v>34</v>
      </c>
      <c r="BB618" s="271">
        <f t="shared" si="35"/>
        <v>341</v>
      </c>
      <c r="BC618" s="271">
        <f t="shared" si="35"/>
        <v>26</v>
      </c>
      <c r="BD618" s="271">
        <f t="shared" si="35"/>
        <v>121</v>
      </c>
      <c r="BE618" s="271">
        <f t="shared" si="35"/>
        <v>522</v>
      </c>
      <c r="BF618" s="271">
        <f t="shared" si="35"/>
        <v>15</v>
      </c>
      <c r="BG618" s="271">
        <f t="shared" si="35"/>
        <v>330</v>
      </c>
      <c r="BH618" s="271">
        <f t="shared" si="35"/>
        <v>48</v>
      </c>
      <c r="BI618" s="271">
        <f t="shared" si="35"/>
        <v>111</v>
      </c>
      <c r="BJ618" s="271">
        <f t="shared" si="35"/>
        <v>504</v>
      </c>
      <c r="BK618" s="271">
        <f t="shared" si="35"/>
        <v>13</v>
      </c>
      <c r="BL618" s="271">
        <f t="shared" si="35"/>
        <v>323</v>
      </c>
      <c r="BM618" s="271">
        <f t="shared" si="35"/>
        <v>31</v>
      </c>
      <c r="BN618" s="271">
        <f t="shared" si="35"/>
        <v>118</v>
      </c>
      <c r="BO618" s="271">
        <f t="shared" si="35"/>
        <v>485</v>
      </c>
      <c r="BP618" s="271">
        <f t="shared" si="35"/>
        <v>4</v>
      </c>
      <c r="BQ618" s="271">
        <f t="shared" si="35"/>
        <v>282</v>
      </c>
      <c r="BR618" s="271">
        <f t="shared" si="35"/>
        <v>58</v>
      </c>
      <c r="BS618" s="271">
        <f t="shared" si="35"/>
        <v>120</v>
      </c>
      <c r="BT618" s="271">
        <f t="shared" si="35"/>
        <v>464</v>
      </c>
      <c r="BU618" s="271">
        <f t="shared" si="35"/>
        <v>4</v>
      </c>
      <c r="BV618" s="271">
        <f t="shared" si="35"/>
        <v>325</v>
      </c>
      <c r="BW618" s="271">
        <f t="shared" si="35"/>
        <v>27</v>
      </c>
      <c r="BX618" s="271">
        <f t="shared" si="35"/>
        <v>106</v>
      </c>
      <c r="BY618" s="271">
        <f t="shared" si="35"/>
        <v>462</v>
      </c>
      <c r="BZ618" s="271">
        <f t="shared" si="35"/>
        <v>17</v>
      </c>
      <c r="CA618" s="271">
        <f t="shared" si="35"/>
        <v>311</v>
      </c>
      <c r="CB618" s="271">
        <f t="shared" si="35"/>
        <v>13</v>
      </c>
      <c r="CC618" s="271">
        <f t="shared" si="35"/>
        <v>22</v>
      </c>
      <c r="CD618" s="271">
        <f t="shared" si="35"/>
        <v>363</v>
      </c>
    </row>
    <row r="619" spans="1:82" ht="12" customHeight="1" x14ac:dyDescent="0.25">
      <c r="BF619" s="117"/>
      <c r="BG619" s="117"/>
      <c r="BH619" s="117"/>
      <c r="BI619" s="117"/>
      <c r="BK619" s="117"/>
      <c r="BL619" s="117"/>
      <c r="BM619" s="117"/>
      <c r="BN619" s="117"/>
      <c r="BP619" s="117"/>
      <c r="BQ619" s="117"/>
      <c r="BR619" s="117"/>
      <c r="BS619" s="117"/>
      <c r="BU619" s="117"/>
      <c r="BV619" s="117"/>
      <c r="BW619" s="117"/>
      <c r="BX619" s="117"/>
      <c r="BZ619" s="117"/>
      <c r="CA619" s="117"/>
      <c r="CB619" s="117"/>
      <c r="CC619" s="117"/>
    </row>
    <row r="620" spans="1:82" x14ac:dyDescent="0.25">
      <c r="B620" s="43"/>
      <c r="T620" s="40" t="s">
        <v>657</v>
      </c>
      <c r="W620" s="272" t="s">
        <v>657</v>
      </c>
    </row>
    <row r="621" spans="1:82" ht="15" x14ac:dyDescent="0.25">
      <c r="B621" s="273"/>
      <c r="C621" s="274"/>
      <c r="D621" s="275"/>
      <c r="BA621" s="276"/>
      <c r="BB621" s="276"/>
      <c r="BC621" s="276"/>
      <c r="BD621" s="276"/>
      <c r="BU621" s="40">
        <v>49</v>
      </c>
      <c r="BV621" s="40">
        <v>99</v>
      </c>
      <c r="BW621" s="40">
        <v>0</v>
      </c>
      <c r="BX621" s="40">
        <v>3</v>
      </c>
      <c r="BY621" s="40">
        <v>151</v>
      </c>
    </row>
    <row r="623" spans="1:82" x14ac:dyDescent="0.25">
      <c r="B623" s="40"/>
      <c r="C623" s="40"/>
      <c r="D623" s="40"/>
      <c r="BG623" s="277"/>
    </row>
    <row r="629" spans="2:52" x14ac:dyDescent="0.25">
      <c r="B629" s="40"/>
      <c r="C629" s="40"/>
      <c r="D629" s="40"/>
      <c r="AQ629" s="278"/>
      <c r="AR629" s="278"/>
      <c r="AS629" s="278"/>
      <c r="AT629" s="278"/>
      <c r="AU629" s="278"/>
      <c r="AV629" s="278"/>
      <c r="AW629" s="278"/>
      <c r="AX629" s="278"/>
      <c r="AY629" s="278"/>
      <c r="AZ629" s="278"/>
    </row>
    <row r="631" spans="2:52" x14ac:dyDescent="0.25">
      <c r="B631" s="40"/>
      <c r="C631" s="40"/>
      <c r="D631" s="40"/>
      <c r="AQ631" s="278"/>
      <c r="AR631" s="278"/>
      <c r="AS631" s="278"/>
      <c r="AT631" s="278"/>
      <c r="AU631" s="278"/>
      <c r="AV631" s="278"/>
      <c r="AW631" s="278"/>
      <c r="AX631" s="278"/>
      <c r="AY631" s="278"/>
      <c r="AZ631" s="278"/>
    </row>
  </sheetData>
  <autoFilter ref="A7:CD614"/>
  <mergeCells count="33">
    <mergeCell ref="B618:G618"/>
    <mergeCell ref="AV5:AY5"/>
    <mergeCell ref="BT5:BT6"/>
    <mergeCell ref="BZ5:CC5"/>
    <mergeCell ref="AL5:AO5"/>
    <mergeCell ref="W5:Z5"/>
    <mergeCell ref="AG5:AJ5"/>
    <mergeCell ref="AB5:AE5"/>
    <mergeCell ref="AA5:AA6"/>
    <mergeCell ref="AF5:AF6"/>
    <mergeCell ref="AP5:AP6"/>
    <mergeCell ref="B5:D6"/>
    <mergeCell ref="BU5:BX5"/>
    <mergeCell ref="BY5:BY6"/>
    <mergeCell ref="H5:K5"/>
    <mergeCell ref="E5:G6"/>
    <mergeCell ref="AQ5:AT5"/>
    <mergeCell ref="BK5:BN5"/>
    <mergeCell ref="L5:L6"/>
    <mergeCell ref="BA5:BD5"/>
    <mergeCell ref="Q5:Q6"/>
    <mergeCell ref="M5:P5"/>
    <mergeCell ref="AU5:AU6"/>
    <mergeCell ref="V5:V6"/>
    <mergeCell ref="R5:U5"/>
    <mergeCell ref="AK5:AK6"/>
    <mergeCell ref="CD5:CD6"/>
    <mergeCell ref="AZ5:AZ6"/>
    <mergeCell ref="BF5:BI5"/>
    <mergeCell ref="BP5:BS5"/>
    <mergeCell ref="BO5:BO6"/>
    <mergeCell ref="BE5:BE6"/>
    <mergeCell ref="BJ5:BJ6"/>
  </mergeCells>
  <printOptions horizontalCentered="1"/>
  <pageMargins left="0.23622047244094491" right="0.27559055118110237" top="0.39370078740157483" bottom="0.39370078740157483" header="0.27559055118110237" footer="0.19685039370078741"/>
  <pageSetup paperSize="9" scale="75"/>
  <headerFooter alignWithMargins="0">
    <oddFooter>&amp;RHal &amp;P</oddFooter>
  </headerFooter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W595"/>
  <sheetViews>
    <sheetView zoomScale="84" workbookViewId="0">
      <pane xSplit="9" ySplit="5" topLeftCell="M419" activePane="bottomRight" state="frozen"/>
      <selection pane="topRight"/>
      <selection pane="bottomLeft"/>
      <selection pane="bottomRight" activeCell="BC445" sqref="BC445"/>
    </sheetView>
  </sheetViews>
  <sheetFormatPr defaultColWidth="9.140625" defaultRowHeight="12.75" x14ac:dyDescent="0.25"/>
  <cols>
    <col min="1" max="1" width="4.85546875" style="40" customWidth="1"/>
    <col min="2" max="2" width="4.42578125" style="41" customWidth="1"/>
    <col min="3" max="3" width="3.7109375" style="41" customWidth="1"/>
    <col min="4" max="4" width="3.42578125" style="43" customWidth="1"/>
    <col min="5" max="5" width="2.85546875" style="41" customWidth="1"/>
    <col min="6" max="6" width="2.7109375" style="41" customWidth="1"/>
    <col min="7" max="7" width="33.7109375" style="41" customWidth="1"/>
    <col min="8" max="8" width="5.7109375" style="279" hidden="1" customWidth="1"/>
    <col min="9" max="9" width="6" style="44" hidden="1" customWidth="1"/>
    <col min="10" max="10" width="8" style="44" hidden="1" customWidth="1"/>
    <col min="11" max="11" width="7.140625" style="44" hidden="1" customWidth="1"/>
    <col min="12" max="12" width="11" style="44" hidden="1" customWidth="1"/>
    <col min="13" max="17" width="6" style="44" customWidth="1"/>
    <col min="18" max="18" width="6" style="44" hidden="1" customWidth="1"/>
    <col min="19" max="19" width="5.28515625" style="40" hidden="1" customWidth="1"/>
    <col min="20" max="20" width="5.7109375" style="40" hidden="1" customWidth="1"/>
    <col min="21" max="21" width="4.140625" style="40" hidden="1" customWidth="1"/>
    <col min="22" max="22" width="5.7109375" style="40" hidden="1" customWidth="1"/>
    <col min="23" max="23" width="5.140625" style="40" hidden="1" customWidth="1"/>
    <col min="24" max="24" width="5.28515625" style="40" hidden="1" customWidth="1"/>
    <col min="25" max="25" width="4.140625" style="40" hidden="1" customWidth="1"/>
    <col min="26" max="26" width="6.42578125" style="40" hidden="1" customWidth="1"/>
    <col min="27" max="27" width="5.140625" style="40" hidden="1" customWidth="1"/>
    <col min="28" max="28" width="5.85546875" style="40" hidden="1" customWidth="1"/>
    <col min="29" max="29" width="5.85546875" style="44" hidden="1" customWidth="1"/>
    <col min="30" max="30" width="5.5703125" style="40" hidden="1" customWidth="1"/>
    <col min="31" max="31" width="5.85546875" style="40" hidden="1" customWidth="1"/>
    <col min="32" max="32" width="4.85546875" style="40" hidden="1" customWidth="1"/>
    <col min="33" max="34" width="5.85546875" style="40" hidden="1" customWidth="1"/>
    <col min="35" max="35" width="7.140625" style="40" hidden="1" customWidth="1"/>
    <col min="36" max="36" width="7.28515625" style="40" hidden="1" customWidth="1"/>
    <col min="37" max="37" width="6.140625" style="40" hidden="1" customWidth="1"/>
    <col min="38" max="38" width="5.7109375" style="40" hidden="1" customWidth="1"/>
    <col min="39" max="39" width="5.85546875" style="40" hidden="1" customWidth="1"/>
    <col min="40" max="40" width="7.140625" style="40" hidden="1" customWidth="1"/>
    <col min="41" max="41" width="7.28515625" style="40" hidden="1" customWidth="1"/>
    <col min="42" max="42" width="6.140625" style="40" hidden="1" customWidth="1"/>
    <col min="43" max="43" width="5.7109375" style="40" hidden="1" customWidth="1"/>
    <col min="44" max="44" width="6.5703125" style="40" hidden="1" customWidth="1"/>
    <col min="45" max="45" width="7.140625" style="40" hidden="1" customWidth="1"/>
    <col min="46" max="46" width="7.28515625" style="40" hidden="1" customWidth="1"/>
    <col min="47" max="47" width="6.140625" style="40" hidden="1" customWidth="1"/>
    <col min="48" max="48" width="5.7109375" style="40" hidden="1" customWidth="1"/>
    <col min="49" max="49" width="5.85546875" style="40" customWidth="1"/>
    <col min="50" max="16384" width="9.140625" style="40"/>
  </cols>
  <sheetData>
    <row r="1" spans="1:49" ht="18" x14ac:dyDescent="0.25">
      <c r="B1" s="121" t="s">
        <v>620</v>
      </c>
      <c r="C1" s="121"/>
      <c r="D1" s="280"/>
      <c r="E1" s="121"/>
      <c r="F1" s="121"/>
      <c r="G1" s="12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V1" s="281"/>
      <c r="W1" s="281"/>
      <c r="X1" s="281"/>
      <c r="Y1" s="281"/>
      <c r="Z1" s="281"/>
      <c r="AA1" s="281"/>
    </row>
    <row r="2" spans="1:49" ht="18" x14ac:dyDescent="0.25">
      <c r="B2" s="611" t="s">
        <v>644</v>
      </c>
      <c r="C2" s="611"/>
      <c r="D2" s="611"/>
      <c r="E2" s="611"/>
      <c r="F2" s="611"/>
      <c r="G2" s="611"/>
      <c r="H2" s="611"/>
      <c r="I2" s="611"/>
      <c r="J2" s="611"/>
      <c r="K2" s="611"/>
      <c r="L2" s="611"/>
      <c r="M2" s="611"/>
      <c r="N2" s="611"/>
      <c r="O2" s="611"/>
      <c r="P2" s="611"/>
      <c r="Q2" s="611"/>
      <c r="R2" s="611"/>
      <c r="S2" s="611"/>
      <c r="T2" s="611"/>
      <c r="U2" s="611"/>
      <c r="V2" s="611"/>
      <c r="W2" s="611"/>
      <c r="X2" s="611"/>
      <c r="Y2" s="611"/>
      <c r="Z2" s="611"/>
      <c r="AA2" s="282"/>
    </row>
    <row r="3" spans="1:49" ht="9" customHeight="1" x14ac:dyDescent="0.25"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</row>
    <row r="4" spans="1:49" x14ac:dyDescent="0.25">
      <c r="B4" s="602" t="s">
        <v>4</v>
      </c>
      <c r="C4" s="603"/>
      <c r="D4" s="604"/>
      <c r="E4" s="602" t="s">
        <v>5</v>
      </c>
      <c r="F4" s="603"/>
      <c r="G4" s="604"/>
      <c r="H4" s="283"/>
      <c r="I4" s="284"/>
      <c r="J4" s="284"/>
      <c r="K4" s="284"/>
      <c r="L4" s="284"/>
      <c r="M4" s="58" t="s">
        <v>0</v>
      </c>
      <c r="N4" s="58" t="s">
        <v>1</v>
      </c>
      <c r="O4" s="58" t="s">
        <v>2</v>
      </c>
      <c r="P4" s="58" t="s">
        <v>3</v>
      </c>
      <c r="Q4" s="559" t="s">
        <v>629</v>
      </c>
      <c r="R4" s="58"/>
      <c r="S4" s="58" t="s">
        <v>0</v>
      </c>
      <c r="T4" s="58"/>
      <c r="U4" s="58"/>
      <c r="V4" s="58" t="s">
        <v>1</v>
      </c>
      <c r="W4" s="58"/>
      <c r="X4" s="58" t="s">
        <v>2</v>
      </c>
      <c r="Y4" s="58"/>
      <c r="Z4" s="58" t="s">
        <v>3</v>
      </c>
      <c r="AA4" s="285"/>
      <c r="AB4" s="559" t="s">
        <v>629</v>
      </c>
      <c r="AD4" s="58" t="s">
        <v>0</v>
      </c>
      <c r="AE4" s="58" t="s">
        <v>1</v>
      </c>
      <c r="AF4" s="58" t="s">
        <v>2</v>
      </c>
      <c r="AG4" s="58" t="s">
        <v>3</v>
      </c>
      <c r="AH4" s="559" t="s">
        <v>629</v>
      </c>
      <c r="AI4" s="58" t="s">
        <v>0</v>
      </c>
      <c r="AJ4" s="58" t="s">
        <v>1</v>
      </c>
      <c r="AK4" s="58" t="s">
        <v>2</v>
      </c>
      <c r="AL4" s="58" t="s">
        <v>3</v>
      </c>
      <c r="AM4" s="559" t="s">
        <v>629</v>
      </c>
      <c r="AN4" s="286" t="s">
        <v>0</v>
      </c>
      <c r="AO4" s="286" t="s">
        <v>1</v>
      </c>
      <c r="AP4" s="286" t="s">
        <v>2</v>
      </c>
      <c r="AQ4" s="286" t="s">
        <v>3</v>
      </c>
      <c r="AS4" s="286" t="s">
        <v>0</v>
      </c>
      <c r="AT4" s="286" t="s">
        <v>1</v>
      </c>
      <c r="AU4" s="286" t="s">
        <v>2</v>
      </c>
      <c r="AV4" s="286" t="s">
        <v>3</v>
      </c>
    </row>
    <row r="5" spans="1:49" ht="17.25" customHeight="1" x14ac:dyDescent="0.25">
      <c r="B5" s="605"/>
      <c r="C5" s="606"/>
      <c r="D5" s="607"/>
      <c r="E5" s="605"/>
      <c r="F5" s="606"/>
      <c r="G5" s="607"/>
      <c r="H5" s="287" t="s">
        <v>6</v>
      </c>
      <c r="I5" s="288" t="s">
        <v>7</v>
      </c>
      <c r="J5" s="288" t="s">
        <v>627</v>
      </c>
      <c r="K5" s="288" t="s">
        <v>628</v>
      </c>
      <c r="L5" s="288" t="s">
        <v>626</v>
      </c>
      <c r="M5" s="561">
        <v>2010</v>
      </c>
      <c r="N5" s="561"/>
      <c r="O5" s="561"/>
      <c r="P5" s="561"/>
      <c r="Q5" s="560"/>
      <c r="R5" s="289"/>
      <c r="S5" s="561">
        <v>2009</v>
      </c>
      <c r="T5" s="561"/>
      <c r="U5" s="561"/>
      <c r="V5" s="561"/>
      <c r="W5" s="561"/>
      <c r="X5" s="561"/>
      <c r="Y5" s="561"/>
      <c r="Z5" s="561"/>
      <c r="AA5" s="290"/>
      <c r="AB5" s="560"/>
      <c r="AC5" s="291" t="s">
        <v>7</v>
      </c>
      <c r="AD5" s="561">
        <v>2008</v>
      </c>
      <c r="AE5" s="561"/>
      <c r="AF5" s="561"/>
      <c r="AG5" s="561"/>
      <c r="AH5" s="560"/>
      <c r="AI5" s="561">
        <v>2007</v>
      </c>
      <c r="AJ5" s="561"/>
      <c r="AK5" s="561"/>
      <c r="AL5" s="561"/>
      <c r="AM5" s="560"/>
      <c r="AN5" s="601">
        <v>2006</v>
      </c>
      <c r="AO5" s="601"/>
      <c r="AP5" s="601"/>
      <c r="AQ5" s="601"/>
      <c r="AS5" s="601">
        <v>2005</v>
      </c>
      <c r="AT5" s="601"/>
      <c r="AU5" s="601"/>
      <c r="AV5" s="601"/>
    </row>
    <row r="6" spans="1:49" s="91" customFormat="1" ht="14.1" customHeight="1" x14ac:dyDescent="0.25">
      <c r="B6" s="292" t="s">
        <v>8</v>
      </c>
      <c r="C6" s="293"/>
      <c r="D6" s="294"/>
      <c r="E6" s="295" t="s">
        <v>9</v>
      </c>
      <c r="F6" s="293"/>
      <c r="G6" s="296"/>
      <c r="H6" s="297"/>
      <c r="I6" s="298"/>
      <c r="J6" s="298"/>
      <c r="K6" s="298"/>
      <c r="L6" s="298"/>
      <c r="M6" s="299">
        <f>M7</f>
        <v>2</v>
      </c>
      <c r="N6" s="299">
        <f>N7</f>
        <v>0</v>
      </c>
      <c r="O6" s="299">
        <f>O7</f>
        <v>0</v>
      </c>
      <c r="P6" s="299">
        <f>P7</f>
        <v>0</v>
      </c>
      <c r="Q6" s="299"/>
      <c r="R6" s="141"/>
      <c r="S6" s="141">
        <f>S7</f>
        <v>6</v>
      </c>
      <c r="T6" s="141"/>
      <c r="U6" s="141"/>
      <c r="V6" s="141">
        <f>V7</f>
        <v>15</v>
      </c>
      <c r="W6" s="141"/>
      <c r="X6" s="141">
        <f>X7</f>
        <v>1</v>
      </c>
      <c r="Y6" s="141"/>
      <c r="Z6" s="141">
        <f>Z7</f>
        <v>2</v>
      </c>
      <c r="AA6" s="300"/>
      <c r="AB6" s="142"/>
      <c r="AC6" s="301"/>
      <c r="AD6" s="143">
        <f>AD7</f>
        <v>7</v>
      </c>
      <c r="AE6" s="143">
        <f>AE7</f>
        <v>15</v>
      </c>
      <c r="AF6" s="143">
        <f>AF7</f>
        <v>1</v>
      </c>
      <c r="AG6" s="143">
        <f>AG7</f>
        <v>1</v>
      </c>
      <c r="AH6" s="144"/>
      <c r="AI6" s="143">
        <f>AI7</f>
        <v>1</v>
      </c>
      <c r="AJ6" s="143">
        <f>AJ7</f>
        <v>18</v>
      </c>
      <c r="AK6" s="143">
        <f>AK7</f>
        <v>0</v>
      </c>
      <c r="AL6" s="143">
        <f>AL7</f>
        <v>3</v>
      </c>
      <c r="AM6" s="145"/>
      <c r="AN6" s="146">
        <f>AN7</f>
        <v>0</v>
      </c>
      <c r="AO6" s="146">
        <f>AO7</f>
        <v>19</v>
      </c>
      <c r="AP6" s="146">
        <f>AP7</f>
        <v>0</v>
      </c>
      <c r="AQ6" s="146">
        <f>AQ7</f>
        <v>3</v>
      </c>
      <c r="AS6" s="146">
        <f>AS7</f>
        <v>0</v>
      </c>
      <c r="AT6" s="146">
        <f>AT7</f>
        <v>17</v>
      </c>
      <c r="AU6" s="146">
        <f>AU7</f>
        <v>1</v>
      </c>
      <c r="AV6" s="146">
        <f>AV7</f>
        <v>0</v>
      </c>
    </row>
    <row r="7" spans="1:49" s="59" customFormat="1" ht="14.1" customHeight="1" x14ac:dyDescent="0.25">
      <c r="B7" s="302" t="s">
        <v>8</v>
      </c>
      <c r="C7" s="303" t="s">
        <v>8</v>
      </c>
      <c r="D7" s="304"/>
      <c r="E7" s="305"/>
      <c r="F7" s="306" t="s">
        <v>10</v>
      </c>
      <c r="G7" s="307"/>
      <c r="H7" s="308"/>
      <c r="I7" s="309"/>
      <c r="J7" s="309"/>
      <c r="K7" s="309"/>
      <c r="L7" s="309"/>
      <c r="M7" s="310">
        <f>COUNTIF(M8:M31,"WTP")</f>
        <v>2</v>
      </c>
      <c r="N7" s="310">
        <f>COUNTIF(N8:N31,"WDP")</f>
        <v>0</v>
      </c>
      <c r="O7" s="310">
        <f>COUNTIF(O8:O31,"TW")</f>
        <v>0</v>
      </c>
      <c r="P7" s="310">
        <f>COUNTIF(P8:P31,"TMP")</f>
        <v>0</v>
      </c>
      <c r="Q7" s="311">
        <f>SUM(H7:P7)</f>
        <v>2</v>
      </c>
      <c r="R7" s="73"/>
      <c r="S7" s="73">
        <f>COUNTIF(S8:S31,"WTP")</f>
        <v>6</v>
      </c>
      <c r="T7" s="73"/>
      <c r="U7" s="73"/>
      <c r="V7" s="73">
        <f>COUNTIF(V8:V31,"WDP")</f>
        <v>15</v>
      </c>
      <c r="W7" s="73"/>
      <c r="X7" s="73">
        <f>COUNTIF(X8:X31,"TW")</f>
        <v>1</v>
      </c>
      <c r="Y7" s="73"/>
      <c r="Z7" s="73">
        <f>COUNTIF(Z8:Z31,"TMP")</f>
        <v>2</v>
      </c>
      <c r="AA7" s="312"/>
      <c r="AB7" s="152">
        <f>SUM(S7:Z7)</f>
        <v>24</v>
      </c>
      <c r="AC7" s="313"/>
      <c r="AD7" s="75">
        <f>COUNTIF(AD8:AD31,"WTP")</f>
        <v>7</v>
      </c>
      <c r="AE7" s="75">
        <f>COUNTIF(AE8:AE31,"WDP")</f>
        <v>15</v>
      </c>
      <c r="AF7" s="75">
        <f>COUNTIF(AF8:AF31,"TW")</f>
        <v>1</v>
      </c>
      <c r="AG7" s="75">
        <f>COUNTIF(AG8:AG31,"TMP")</f>
        <v>1</v>
      </c>
      <c r="AH7" s="153">
        <f>SUM(AD7:AG7)</f>
        <v>24</v>
      </c>
      <c r="AI7" s="75">
        <f>COUNTIF(AI8:AI31,"WTP")</f>
        <v>1</v>
      </c>
      <c r="AJ7" s="75">
        <f>COUNTIF(AJ8:AJ31,"WDP")</f>
        <v>18</v>
      </c>
      <c r="AK7" s="75">
        <f>COUNTIF(AK8:AK31,"TW")</f>
        <v>0</v>
      </c>
      <c r="AL7" s="75">
        <f>COUNTIF(AL8:AL31,"TMP")</f>
        <v>3</v>
      </c>
      <c r="AM7" s="154">
        <f>SUM(AI7:AL7)</f>
        <v>22</v>
      </c>
      <c r="AN7" s="75">
        <f>COUNTIF(AN8:AN31,"WTP")</f>
        <v>0</v>
      </c>
      <c r="AO7" s="75">
        <f>COUNTIF(AO8:AO31,"WDP")</f>
        <v>19</v>
      </c>
      <c r="AP7" s="75">
        <f>COUNTIF(AP8:AP31,"TW")</f>
        <v>0</v>
      </c>
      <c r="AQ7" s="75">
        <f>COUNTIF(AQ8:AQ31,"TMP")</f>
        <v>3</v>
      </c>
      <c r="AR7" s="155">
        <f>SUM(AN7:AQ7)</f>
        <v>22</v>
      </c>
      <c r="AS7" s="75">
        <f>COUNTIF(AS8:AS31,"WTP")</f>
        <v>0</v>
      </c>
      <c r="AT7" s="75">
        <f>COUNTIF(AT8:AT31,"WDP")</f>
        <v>17</v>
      </c>
      <c r="AU7" s="75">
        <f>COUNTIF(AU8:AU31,"TW")</f>
        <v>1</v>
      </c>
      <c r="AV7" s="75">
        <f>COUNTIF(AV8:AV31,"TMP")</f>
        <v>0</v>
      </c>
      <c r="AW7" s="155">
        <f>SUM(AS7:AV7)</f>
        <v>18</v>
      </c>
    </row>
    <row r="8" spans="1:49" s="59" customFormat="1" ht="14.1" hidden="1" customHeight="1" x14ac:dyDescent="0.2">
      <c r="A8" s="76">
        <v>1</v>
      </c>
      <c r="B8" s="314" t="s">
        <v>8</v>
      </c>
      <c r="C8" s="315" t="s">
        <v>8</v>
      </c>
      <c r="D8" s="316" t="s">
        <v>8</v>
      </c>
      <c r="E8" s="317"/>
      <c r="F8" s="318"/>
      <c r="G8" s="319" t="s">
        <v>11</v>
      </c>
      <c r="H8" s="320">
        <v>1</v>
      </c>
      <c r="I8" s="321"/>
      <c r="J8" s="321"/>
      <c r="K8" s="321"/>
      <c r="L8" s="321"/>
      <c r="M8" s="322"/>
      <c r="N8" s="322"/>
      <c r="O8" s="322"/>
      <c r="P8" s="322"/>
      <c r="Q8" s="323"/>
      <c r="R8" s="163"/>
      <c r="S8" s="163"/>
      <c r="T8" s="163"/>
      <c r="U8" s="163"/>
      <c r="V8" s="163" t="s">
        <v>1</v>
      </c>
      <c r="W8" s="163">
        <v>1</v>
      </c>
      <c r="X8" s="163"/>
      <c r="Y8" s="163"/>
      <c r="Z8" s="163"/>
      <c r="AA8" s="324"/>
      <c r="AB8" s="165"/>
      <c r="AC8" s="325"/>
      <c r="AD8" s="163"/>
      <c r="AE8" s="163" t="s">
        <v>1</v>
      </c>
      <c r="AF8" s="163"/>
      <c r="AG8" s="163"/>
      <c r="AH8" s="166"/>
      <c r="AI8" s="163"/>
      <c r="AJ8" s="163" t="s">
        <v>1</v>
      </c>
      <c r="AK8" s="163"/>
      <c r="AL8" s="163"/>
      <c r="AM8" s="167"/>
      <c r="AN8" s="163"/>
      <c r="AO8" s="163" t="s">
        <v>1</v>
      </c>
      <c r="AP8" s="163"/>
      <c r="AQ8" s="163"/>
      <c r="AS8" s="163"/>
      <c r="AT8" s="163" t="s">
        <v>1</v>
      </c>
      <c r="AU8" s="163"/>
      <c r="AV8" s="163"/>
    </row>
    <row r="9" spans="1:49" s="91" customFormat="1" ht="14.1" hidden="1" customHeight="1" x14ac:dyDescent="0.2">
      <c r="A9" s="76">
        <v>2</v>
      </c>
      <c r="B9" s="314" t="s">
        <v>8</v>
      </c>
      <c r="C9" s="315" t="s">
        <v>8</v>
      </c>
      <c r="D9" s="316" t="s">
        <v>12</v>
      </c>
      <c r="E9" s="326"/>
      <c r="F9" s="327"/>
      <c r="G9" s="319" t="s">
        <v>13</v>
      </c>
      <c r="H9" s="320">
        <v>1</v>
      </c>
      <c r="I9" s="321"/>
      <c r="J9" s="321"/>
      <c r="K9" s="321"/>
      <c r="L9" s="321"/>
      <c r="M9" s="322"/>
      <c r="N9" s="322"/>
      <c r="O9" s="322"/>
      <c r="P9" s="322"/>
      <c r="Q9" s="328"/>
      <c r="R9" s="163"/>
      <c r="S9" s="163"/>
      <c r="T9" s="163"/>
      <c r="U9" s="163"/>
      <c r="V9" s="163" t="s">
        <v>1</v>
      </c>
      <c r="W9" s="163">
        <v>1</v>
      </c>
      <c r="X9" s="163"/>
      <c r="Y9" s="163"/>
      <c r="Z9" s="163"/>
      <c r="AA9" s="324"/>
      <c r="AB9" s="171"/>
      <c r="AC9" s="329"/>
      <c r="AD9" s="163"/>
      <c r="AE9" s="163" t="s">
        <v>1</v>
      </c>
      <c r="AF9" s="163"/>
      <c r="AG9" s="163"/>
      <c r="AH9" s="172"/>
      <c r="AI9" s="163"/>
      <c r="AJ9" s="163" t="s">
        <v>1</v>
      </c>
      <c r="AK9" s="163"/>
      <c r="AL9" s="163"/>
      <c r="AM9" s="173"/>
      <c r="AN9" s="163"/>
      <c r="AO9" s="163"/>
      <c r="AP9" s="163"/>
      <c r="AQ9" s="163" t="s">
        <v>3</v>
      </c>
      <c r="AS9" s="163"/>
      <c r="AT9" s="163" t="s">
        <v>1</v>
      </c>
      <c r="AU9" s="163"/>
      <c r="AV9" s="163"/>
    </row>
    <row r="10" spans="1:49" s="91" customFormat="1" ht="14.1" hidden="1" customHeight="1" x14ac:dyDescent="0.2">
      <c r="A10" s="76">
        <v>3</v>
      </c>
      <c r="B10" s="314" t="s">
        <v>8</v>
      </c>
      <c r="C10" s="315" t="s">
        <v>8</v>
      </c>
      <c r="D10" s="316" t="s">
        <v>14</v>
      </c>
      <c r="E10" s="326"/>
      <c r="F10" s="327"/>
      <c r="G10" s="319" t="s">
        <v>15</v>
      </c>
      <c r="H10" s="320">
        <v>1</v>
      </c>
      <c r="I10" s="321"/>
      <c r="J10" s="321"/>
      <c r="K10" s="321"/>
      <c r="L10" s="321"/>
      <c r="M10" s="322"/>
      <c r="N10" s="322"/>
      <c r="O10" s="322"/>
      <c r="P10" s="322"/>
      <c r="Q10" s="328"/>
      <c r="R10" s="163"/>
      <c r="S10" s="163"/>
      <c r="T10" s="163"/>
      <c r="U10" s="163"/>
      <c r="V10" s="163" t="s">
        <v>1</v>
      </c>
      <c r="W10" s="163">
        <v>1</v>
      </c>
      <c r="X10" s="163"/>
      <c r="Y10" s="163"/>
      <c r="Z10" s="163"/>
      <c r="AA10" s="324"/>
      <c r="AB10" s="171"/>
      <c r="AC10" s="329"/>
      <c r="AD10" s="163"/>
      <c r="AE10" s="163" t="s">
        <v>1</v>
      </c>
      <c r="AF10" s="163"/>
      <c r="AG10" s="163"/>
      <c r="AH10" s="172"/>
      <c r="AI10" s="163"/>
      <c r="AJ10" s="163" t="s">
        <v>1</v>
      </c>
      <c r="AK10" s="163"/>
      <c r="AL10" s="163"/>
      <c r="AM10" s="173"/>
      <c r="AN10" s="163"/>
      <c r="AO10" s="163" t="s">
        <v>1</v>
      </c>
      <c r="AP10" s="163"/>
      <c r="AQ10" s="163"/>
      <c r="AS10" s="163"/>
      <c r="AT10" s="163" t="s">
        <v>1</v>
      </c>
      <c r="AU10" s="163"/>
      <c r="AV10" s="163"/>
    </row>
    <row r="11" spans="1:49" s="91" customFormat="1" ht="14.1" hidden="1" customHeight="1" x14ac:dyDescent="0.2">
      <c r="A11" s="76">
        <v>4</v>
      </c>
      <c r="B11" s="314" t="s">
        <v>8</v>
      </c>
      <c r="C11" s="315" t="s">
        <v>8</v>
      </c>
      <c r="D11" s="316" t="s">
        <v>16</v>
      </c>
      <c r="E11" s="326"/>
      <c r="F11" s="327"/>
      <c r="G11" s="319" t="s">
        <v>17</v>
      </c>
      <c r="H11" s="320"/>
      <c r="I11" s="321"/>
      <c r="J11" s="321"/>
      <c r="K11" s="321"/>
      <c r="L11" s="321"/>
      <c r="M11" s="322"/>
      <c r="N11" s="322"/>
      <c r="O11" s="322"/>
      <c r="P11" s="322"/>
      <c r="Q11" s="328"/>
      <c r="R11" s="163"/>
      <c r="S11" s="163"/>
      <c r="T11" s="163"/>
      <c r="U11" s="163"/>
      <c r="V11" s="163" t="s">
        <v>1</v>
      </c>
      <c r="W11" s="163"/>
      <c r="X11" s="163"/>
      <c r="Y11" s="163"/>
      <c r="Z11" s="163"/>
      <c r="AA11" s="324"/>
      <c r="AB11" s="171"/>
      <c r="AC11" s="329"/>
      <c r="AD11" s="163"/>
      <c r="AE11" s="163" t="s">
        <v>1</v>
      </c>
      <c r="AF11" s="163"/>
      <c r="AG11" s="163"/>
      <c r="AH11" s="172"/>
      <c r="AI11" s="163"/>
      <c r="AJ11" s="163" t="s">
        <v>1</v>
      </c>
      <c r="AK11" s="163"/>
      <c r="AL11" s="163"/>
      <c r="AM11" s="173"/>
      <c r="AN11" s="163"/>
      <c r="AO11" s="163" t="s">
        <v>1</v>
      </c>
      <c r="AP11" s="163"/>
      <c r="AQ11" s="163"/>
      <c r="AS11" s="163"/>
      <c r="AT11" s="163" t="s">
        <v>1</v>
      </c>
      <c r="AU11" s="163"/>
      <c r="AV11" s="163"/>
    </row>
    <row r="12" spans="1:49" s="91" customFormat="1" ht="14.1" hidden="1" customHeight="1" x14ac:dyDescent="0.2">
      <c r="A12" s="76">
        <v>5</v>
      </c>
      <c r="B12" s="314" t="s">
        <v>8</v>
      </c>
      <c r="C12" s="315" t="s">
        <v>8</v>
      </c>
      <c r="D12" s="316" t="s">
        <v>18</v>
      </c>
      <c r="E12" s="326"/>
      <c r="F12" s="327"/>
      <c r="G12" s="319" t="s">
        <v>19</v>
      </c>
      <c r="H12" s="320">
        <v>1</v>
      </c>
      <c r="I12" s="321"/>
      <c r="J12" s="321"/>
      <c r="K12" s="321"/>
      <c r="L12" s="321"/>
      <c r="M12" s="322"/>
      <c r="N12" s="322"/>
      <c r="O12" s="322"/>
      <c r="P12" s="322"/>
      <c r="Q12" s="328"/>
      <c r="R12" s="163"/>
      <c r="S12" s="163"/>
      <c r="T12" s="163"/>
      <c r="U12" s="163"/>
      <c r="V12" s="163" t="s">
        <v>1</v>
      </c>
      <c r="W12" s="163">
        <v>1</v>
      </c>
      <c r="X12" s="163"/>
      <c r="Y12" s="163"/>
      <c r="Z12" s="163"/>
      <c r="AA12" s="324"/>
      <c r="AB12" s="171"/>
      <c r="AC12" s="329"/>
      <c r="AD12" s="163"/>
      <c r="AE12" s="163" t="s">
        <v>1</v>
      </c>
      <c r="AF12" s="163"/>
      <c r="AG12" s="163"/>
      <c r="AH12" s="172"/>
      <c r="AI12" s="163"/>
      <c r="AJ12" s="163" t="s">
        <v>1</v>
      </c>
      <c r="AK12" s="163"/>
      <c r="AL12" s="163"/>
      <c r="AM12" s="173"/>
      <c r="AN12" s="163"/>
      <c r="AO12" s="163" t="s">
        <v>1</v>
      </c>
      <c r="AP12" s="163"/>
      <c r="AQ12" s="163"/>
      <c r="AS12" s="163"/>
      <c r="AT12" s="163" t="s">
        <v>1</v>
      </c>
      <c r="AU12" s="163"/>
      <c r="AV12" s="163"/>
    </row>
    <row r="13" spans="1:49" s="91" customFormat="1" ht="14.1" hidden="1" customHeight="1" x14ac:dyDescent="0.2">
      <c r="A13" s="76">
        <v>6</v>
      </c>
      <c r="B13" s="314" t="s">
        <v>8</v>
      </c>
      <c r="C13" s="315" t="s">
        <v>8</v>
      </c>
      <c r="D13" s="316" t="s">
        <v>20</v>
      </c>
      <c r="E13" s="326"/>
      <c r="F13" s="327"/>
      <c r="G13" s="319" t="s">
        <v>21</v>
      </c>
      <c r="H13" s="320">
        <v>1</v>
      </c>
      <c r="I13" s="321">
        <v>1</v>
      </c>
      <c r="J13" s="321"/>
      <c r="K13" s="321"/>
      <c r="L13" s="321"/>
      <c r="M13" s="322"/>
      <c r="N13" s="322"/>
      <c r="O13" s="322"/>
      <c r="P13" s="322"/>
      <c r="Q13" s="328"/>
      <c r="R13" s="163"/>
      <c r="S13" s="163" t="s">
        <v>0</v>
      </c>
      <c r="T13" s="163"/>
      <c r="U13" s="163"/>
      <c r="V13" s="163"/>
      <c r="W13" s="163"/>
      <c r="X13" s="163"/>
      <c r="Y13" s="163"/>
      <c r="Z13" s="163"/>
      <c r="AA13" s="324"/>
      <c r="AB13" s="171"/>
      <c r="AC13" s="329"/>
      <c r="AD13" s="163" t="s">
        <v>0</v>
      </c>
      <c r="AE13" s="163"/>
      <c r="AF13" s="163"/>
      <c r="AG13" s="163"/>
      <c r="AH13" s="172"/>
      <c r="AI13" s="163" t="s">
        <v>0</v>
      </c>
      <c r="AJ13" s="163"/>
      <c r="AK13" s="163"/>
      <c r="AL13" s="163"/>
      <c r="AM13" s="173"/>
      <c r="AN13" s="163"/>
      <c r="AO13" s="163" t="s">
        <v>1</v>
      </c>
      <c r="AP13" s="163"/>
      <c r="AQ13" s="163"/>
      <c r="AS13" s="163"/>
      <c r="AT13" s="163" t="s">
        <v>1</v>
      </c>
      <c r="AU13" s="163"/>
      <c r="AV13" s="163"/>
    </row>
    <row r="14" spans="1:49" s="91" customFormat="1" ht="14.1" hidden="1" customHeight="1" x14ac:dyDescent="0.2">
      <c r="A14" s="76">
        <v>7</v>
      </c>
      <c r="B14" s="314" t="s">
        <v>8</v>
      </c>
      <c r="C14" s="315" t="s">
        <v>8</v>
      </c>
      <c r="D14" s="316" t="s">
        <v>22</v>
      </c>
      <c r="E14" s="326"/>
      <c r="F14" s="327"/>
      <c r="G14" s="319" t="s">
        <v>23</v>
      </c>
      <c r="H14" s="320">
        <v>1</v>
      </c>
      <c r="I14" s="321"/>
      <c r="J14" s="321"/>
      <c r="K14" s="321"/>
      <c r="L14" s="321"/>
      <c r="M14" s="322"/>
      <c r="N14" s="322"/>
      <c r="O14" s="322"/>
      <c r="P14" s="322"/>
      <c r="Q14" s="328"/>
      <c r="R14" s="163"/>
      <c r="S14" s="163"/>
      <c r="T14" s="163"/>
      <c r="U14" s="163"/>
      <c r="V14" s="163" t="s">
        <v>1</v>
      </c>
      <c r="W14" s="163">
        <v>1</v>
      </c>
      <c r="X14" s="163"/>
      <c r="Y14" s="163"/>
      <c r="Z14" s="163"/>
      <c r="AA14" s="324"/>
      <c r="AB14" s="171"/>
      <c r="AC14" s="329"/>
      <c r="AD14" s="163"/>
      <c r="AE14" s="163" t="s">
        <v>1</v>
      </c>
      <c r="AF14" s="163"/>
      <c r="AG14" s="163"/>
      <c r="AH14" s="172"/>
      <c r="AI14" s="163"/>
      <c r="AJ14" s="163"/>
      <c r="AK14" s="163"/>
      <c r="AL14" s="163" t="s">
        <v>3</v>
      </c>
      <c r="AM14" s="173"/>
      <c r="AN14" s="163"/>
      <c r="AO14" s="163" t="s">
        <v>1</v>
      </c>
      <c r="AP14" s="163"/>
      <c r="AQ14" s="163"/>
      <c r="AS14" s="163"/>
      <c r="AT14" s="163"/>
      <c r="AU14" s="163"/>
      <c r="AV14" s="163"/>
    </row>
    <row r="15" spans="1:49" s="91" customFormat="1" ht="14.1" hidden="1" customHeight="1" x14ac:dyDescent="0.2">
      <c r="A15" s="76">
        <v>8</v>
      </c>
      <c r="B15" s="314" t="s">
        <v>8</v>
      </c>
      <c r="C15" s="315" t="s">
        <v>8</v>
      </c>
      <c r="D15" s="316" t="s">
        <v>24</v>
      </c>
      <c r="E15" s="326"/>
      <c r="F15" s="327"/>
      <c r="G15" s="319" t="s">
        <v>25</v>
      </c>
      <c r="H15" s="320">
        <v>1</v>
      </c>
      <c r="I15" s="321"/>
      <c r="J15" s="321"/>
      <c r="K15" s="321"/>
      <c r="L15" s="321"/>
      <c r="M15" s="322"/>
      <c r="N15" s="322"/>
      <c r="O15" s="322"/>
      <c r="P15" s="322"/>
      <c r="Q15" s="328"/>
      <c r="R15" s="163"/>
      <c r="S15" s="163"/>
      <c r="T15" s="163"/>
      <c r="U15" s="163"/>
      <c r="V15" s="163" t="s">
        <v>1</v>
      </c>
      <c r="W15" s="163">
        <v>1</v>
      </c>
      <c r="X15" s="163"/>
      <c r="Y15" s="163"/>
      <c r="Z15" s="163"/>
      <c r="AA15" s="324"/>
      <c r="AB15" s="171"/>
      <c r="AC15" s="329"/>
      <c r="AD15" s="163"/>
      <c r="AE15" s="163" t="s">
        <v>1</v>
      </c>
      <c r="AF15" s="163"/>
      <c r="AG15" s="163"/>
      <c r="AH15" s="172"/>
      <c r="AI15" s="163"/>
      <c r="AJ15" s="163"/>
      <c r="AK15" s="163"/>
      <c r="AL15" s="163" t="s">
        <v>3</v>
      </c>
      <c r="AM15" s="173"/>
      <c r="AN15" s="163"/>
      <c r="AO15" s="163"/>
      <c r="AP15" s="163"/>
      <c r="AQ15" s="163" t="s">
        <v>3</v>
      </c>
      <c r="AS15" s="163"/>
      <c r="AT15" s="163"/>
      <c r="AU15" s="163" t="s">
        <v>2</v>
      </c>
      <c r="AV15" s="163"/>
    </row>
    <row r="16" spans="1:49" s="91" customFormat="1" ht="14.1" hidden="1" customHeight="1" x14ac:dyDescent="0.2">
      <c r="A16" s="76">
        <v>9</v>
      </c>
      <c r="B16" s="314" t="s">
        <v>8</v>
      </c>
      <c r="C16" s="315" t="s">
        <v>8</v>
      </c>
      <c r="D16" s="316" t="s">
        <v>26</v>
      </c>
      <c r="E16" s="326"/>
      <c r="F16" s="327"/>
      <c r="G16" s="319" t="s">
        <v>27</v>
      </c>
      <c r="H16" s="320">
        <v>1</v>
      </c>
      <c r="I16" s="321"/>
      <c r="J16" s="321"/>
      <c r="K16" s="321"/>
      <c r="L16" s="321"/>
      <c r="M16" s="322"/>
      <c r="N16" s="322"/>
      <c r="O16" s="322"/>
      <c r="P16" s="322"/>
      <c r="Q16" s="328"/>
      <c r="R16" s="330"/>
      <c r="S16" s="163"/>
      <c r="T16" s="163"/>
      <c r="U16" s="163"/>
      <c r="V16" s="163"/>
      <c r="W16" s="163"/>
      <c r="X16" s="163"/>
      <c r="Y16" s="163"/>
      <c r="Z16" s="163" t="s">
        <v>3</v>
      </c>
      <c r="AA16" s="324">
        <v>1</v>
      </c>
      <c r="AB16" s="171"/>
      <c r="AC16" s="329"/>
      <c r="AD16" s="163"/>
      <c r="AE16" s="163" t="s">
        <v>1</v>
      </c>
      <c r="AF16" s="163"/>
      <c r="AG16" s="163"/>
      <c r="AH16" s="172"/>
      <c r="AI16" s="163"/>
      <c r="AJ16" s="163" t="s">
        <v>1</v>
      </c>
      <c r="AK16" s="163"/>
      <c r="AL16" s="163"/>
      <c r="AM16" s="173"/>
      <c r="AN16" s="163"/>
      <c r="AO16" s="163" t="s">
        <v>1</v>
      </c>
      <c r="AP16" s="163"/>
      <c r="AQ16" s="163"/>
      <c r="AS16" s="163"/>
      <c r="AT16" s="163" t="s">
        <v>1</v>
      </c>
      <c r="AU16" s="163"/>
      <c r="AV16" s="163"/>
    </row>
    <row r="17" spans="1:48" s="91" customFormat="1" ht="14.1" hidden="1" customHeight="1" x14ac:dyDescent="0.2">
      <c r="A17" s="76">
        <v>10</v>
      </c>
      <c r="B17" s="314" t="s">
        <v>8</v>
      </c>
      <c r="C17" s="315" t="s">
        <v>8</v>
      </c>
      <c r="D17" s="316" t="s">
        <v>28</v>
      </c>
      <c r="E17" s="326"/>
      <c r="F17" s="327"/>
      <c r="G17" s="319" t="s">
        <v>29</v>
      </c>
      <c r="H17" s="320"/>
      <c r="I17" s="321"/>
      <c r="J17" s="321"/>
      <c r="K17" s="321"/>
      <c r="L17" s="321"/>
      <c r="M17" s="322"/>
      <c r="N17" s="322"/>
      <c r="O17" s="322"/>
      <c r="P17" s="322"/>
      <c r="Q17" s="328"/>
      <c r="R17" s="163"/>
      <c r="S17" s="163"/>
      <c r="T17" s="163"/>
      <c r="U17" s="163"/>
      <c r="V17" s="163"/>
      <c r="W17" s="163"/>
      <c r="X17" s="163"/>
      <c r="Y17" s="163"/>
      <c r="Z17" s="163" t="s">
        <v>3</v>
      </c>
      <c r="AA17" s="324"/>
      <c r="AB17" s="171"/>
      <c r="AC17" s="329"/>
      <c r="AD17" s="163"/>
      <c r="AE17" s="163"/>
      <c r="AF17" s="163"/>
      <c r="AG17" s="163" t="s">
        <v>3</v>
      </c>
      <c r="AH17" s="172"/>
      <c r="AI17" s="163"/>
      <c r="AJ17" s="163" t="s">
        <v>1</v>
      </c>
      <c r="AK17" s="163"/>
      <c r="AL17" s="163"/>
      <c r="AM17" s="173"/>
      <c r="AN17" s="163"/>
      <c r="AO17" s="163" t="s">
        <v>1</v>
      </c>
      <c r="AP17" s="163"/>
      <c r="AQ17" s="163"/>
      <c r="AS17" s="163"/>
      <c r="AT17" s="163" t="s">
        <v>1</v>
      </c>
      <c r="AU17" s="163"/>
      <c r="AV17" s="163"/>
    </row>
    <row r="18" spans="1:48" s="91" customFormat="1" ht="14.1" hidden="1" customHeight="1" x14ac:dyDescent="0.2">
      <c r="A18" s="76">
        <v>11</v>
      </c>
      <c r="B18" s="314" t="s">
        <v>8</v>
      </c>
      <c r="C18" s="315" t="s">
        <v>8</v>
      </c>
      <c r="D18" s="316" t="s">
        <v>30</v>
      </c>
      <c r="E18" s="326"/>
      <c r="F18" s="327"/>
      <c r="G18" s="319" t="s">
        <v>31</v>
      </c>
      <c r="H18" s="320">
        <v>1</v>
      </c>
      <c r="I18" s="321"/>
      <c r="J18" s="321"/>
      <c r="K18" s="321"/>
      <c r="L18" s="321"/>
      <c r="M18" s="322"/>
      <c r="N18" s="322"/>
      <c r="O18" s="322"/>
      <c r="P18" s="322"/>
      <c r="Q18" s="328"/>
      <c r="R18" s="163"/>
      <c r="S18" s="163"/>
      <c r="T18" s="163"/>
      <c r="U18" s="163"/>
      <c r="V18" s="163" t="s">
        <v>1</v>
      </c>
      <c r="W18" s="163">
        <v>1</v>
      </c>
      <c r="X18" s="163"/>
      <c r="Y18" s="163"/>
      <c r="Z18" s="163"/>
      <c r="AA18" s="324"/>
      <c r="AB18" s="171"/>
      <c r="AC18" s="329"/>
      <c r="AD18" s="163"/>
      <c r="AE18" s="163" t="s">
        <v>1</v>
      </c>
      <c r="AF18" s="163"/>
      <c r="AG18" s="163"/>
      <c r="AH18" s="172"/>
      <c r="AI18" s="163"/>
      <c r="AJ18" s="163" t="s">
        <v>1</v>
      </c>
      <c r="AK18" s="163"/>
      <c r="AL18" s="163"/>
      <c r="AM18" s="173"/>
      <c r="AN18" s="163"/>
      <c r="AO18" s="163" t="s">
        <v>1</v>
      </c>
      <c r="AP18" s="163"/>
      <c r="AQ18" s="163"/>
      <c r="AS18" s="163"/>
      <c r="AT18" s="163"/>
      <c r="AU18" s="163"/>
      <c r="AV18" s="163"/>
    </row>
    <row r="19" spans="1:48" s="91" customFormat="1" ht="14.1" hidden="1" customHeight="1" x14ac:dyDescent="0.2">
      <c r="A19" s="76">
        <v>12</v>
      </c>
      <c r="B19" s="314" t="s">
        <v>8</v>
      </c>
      <c r="C19" s="315" t="s">
        <v>8</v>
      </c>
      <c r="D19" s="316" t="s">
        <v>32</v>
      </c>
      <c r="E19" s="326"/>
      <c r="F19" s="327"/>
      <c r="G19" s="319" t="s">
        <v>33</v>
      </c>
      <c r="H19" s="320">
        <v>1</v>
      </c>
      <c r="I19" s="321"/>
      <c r="J19" s="321"/>
      <c r="K19" s="321"/>
      <c r="L19" s="321"/>
      <c r="M19" s="322"/>
      <c r="N19" s="322"/>
      <c r="O19" s="322"/>
      <c r="P19" s="322"/>
      <c r="Q19" s="328"/>
      <c r="R19" s="163"/>
      <c r="S19" s="163"/>
      <c r="T19" s="163"/>
      <c r="U19" s="163"/>
      <c r="V19" s="163"/>
      <c r="W19" s="163"/>
      <c r="X19" s="163" t="s">
        <v>2</v>
      </c>
      <c r="Y19" s="163">
        <v>1</v>
      </c>
      <c r="Z19" s="163"/>
      <c r="AA19" s="324"/>
      <c r="AB19" s="171"/>
      <c r="AC19" s="329"/>
      <c r="AD19" s="163"/>
      <c r="AE19" s="163" t="s">
        <v>1</v>
      </c>
      <c r="AF19" s="163"/>
      <c r="AG19" s="163"/>
      <c r="AH19" s="172"/>
      <c r="AI19" s="163"/>
      <c r="AJ19" s="163" t="s">
        <v>1</v>
      </c>
      <c r="AK19" s="163"/>
      <c r="AL19" s="163"/>
      <c r="AM19" s="173"/>
      <c r="AN19" s="163"/>
      <c r="AO19" s="163" t="s">
        <v>1</v>
      </c>
      <c r="AP19" s="163"/>
      <c r="AQ19" s="163"/>
      <c r="AS19" s="163"/>
      <c r="AT19" s="163"/>
      <c r="AU19" s="163"/>
      <c r="AV19" s="163"/>
    </row>
    <row r="20" spans="1:48" s="91" customFormat="1" ht="14.1" customHeight="1" x14ac:dyDescent="0.2">
      <c r="A20" s="76">
        <v>13</v>
      </c>
      <c r="B20" s="314" t="s">
        <v>8</v>
      </c>
      <c r="C20" s="315" t="s">
        <v>8</v>
      </c>
      <c r="D20" s="316" t="s">
        <v>34</v>
      </c>
      <c r="E20" s="326"/>
      <c r="F20" s="327"/>
      <c r="G20" s="319" t="s">
        <v>35</v>
      </c>
      <c r="H20" s="320">
        <v>1</v>
      </c>
      <c r="I20" s="321">
        <v>1</v>
      </c>
      <c r="J20" s="321"/>
      <c r="K20" s="321"/>
      <c r="L20" s="321"/>
      <c r="M20" s="322" t="s">
        <v>0</v>
      </c>
      <c r="N20" s="322"/>
      <c r="O20" s="322"/>
      <c r="P20" s="322"/>
      <c r="Q20" s="328"/>
      <c r="R20" s="163"/>
      <c r="S20" s="163" t="s">
        <v>0</v>
      </c>
      <c r="T20" s="163"/>
      <c r="U20" s="163">
        <v>1</v>
      </c>
      <c r="V20" s="163"/>
      <c r="W20" s="163"/>
      <c r="X20" s="163"/>
      <c r="Y20" s="163"/>
      <c r="Z20" s="163"/>
      <c r="AA20" s="324"/>
      <c r="AB20" s="171"/>
      <c r="AC20" s="329">
        <v>1</v>
      </c>
      <c r="AD20" s="163" t="s">
        <v>0</v>
      </c>
      <c r="AE20" s="163"/>
      <c r="AF20" s="163"/>
      <c r="AG20" s="163"/>
      <c r="AH20" s="172"/>
      <c r="AI20" s="163"/>
      <c r="AJ20" s="163" t="s">
        <v>1</v>
      </c>
      <c r="AK20" s="163"/>
      <c r="AL20" s="163"/>
      <c r="AM20" s="173"/>
      <c r="AN20" s="163"/>
      <c r="AO20" s="163" t="s">
        <v>1</v>
      </c>
      <c r="AP20" s="163"/>
      <c r="AQ20" s="163"/>
      <c r="AS20" s="163"/>
      <c r="AT20" s="163" t="s">
        <v>1</v>
      </c>
      <c r="AU20" s="163"/>
      <c r="AV20" s="163"/>
    </row>
    <row r="21" spans="1:48" s="91" customFormat="1" ht="14.1" customHeight="1" x14ac:dyDescent="0.2">
      <c r="A21" s="76">
        <v>14</v>
      </c>
      <c r="B21" s="314" t="s">
        <v>8</v>
      </c>
      <c r="C21" s="315" t="s">
        <v>8</v>
      </c>
      <c r="D21" s="316" t="s">
        <v>36</v>
      </c>
      <c r="E21" s="326"/>
      <c r="F21" s="327"/>
      <c r="G21" s="319" t="s">
        <v>37</v>
      </c>
      <c r="H21" s="320">
        <v>1</v>
      </c>
      <c r="I21" s="321">
        <v>1</v>
      </c>
      <c r="J21" s="321"/>
      <c r="K21" s="321"/>
      <c r="L21" s="321"/>
      <c r="M21" s="322" t="s">
        <v>0</v>
      </c>
      <c r="N21" s="322"/>
      <c r="O21" s="322"/>
      <c r="P21" s="322"/>
      <c r="Q21" s="328"/>
      <c r="R21" s="163"/>
      <c r="S21" s="163" t="s">
        <v>0</v>
      </c>
      <c r="T21" s="163"/>
      <c r="U21" s="163">
        <v>1</v>
      </c>
      <c r="V21" s="163"/>
      <c r="W21" s="163"/>
      <c r="X21" s="163"/>
      <c r="Y21" s="163"/>
      <c r="Z21" s="163"/>
      <c r="AA21" s="324"/>
      <c r="AB21" s="171"/>
      <c r="AC21" s="329">
        <v>1</v>
      </c>
      <c r="AD21" s="163" t="s">
        <v>0</v>
      </c>
      <c r="AE21" s="163"/>
      <c r="AF21" s="163"/>
      <c r="AG21" s="163"/>
      <c r="AH21" s="172"/>
      <c r="AI21" s="163"/>
      <c r="AJ21" s="163" t="s">
        <v>1</v>
      </c>
      <c r="AK21" s="163"/>
      <c r="AL21" s="163"/>
      <c r="AM21" s="173"/>
      <c r="AN21" s="163"/>
      <c r="AO21" s="163" t="s">
        <v>1</v>
      </c>
      <c r="AP21" s="163"/>
      <c r="AQ21" s="163"/>
      <c r="AS21" s="163"/>
      <c r="AT21" s="163" t="s">
        <v>1</v>
      </c>
      <c r="AU21" s="163"/>
      <c r="AV21" s="163"/>
    </row>
    <row r="22" spans="1:48" s="91" customFormat="1" ht="14.1" hidden="1" customHeight="1" x14ac:dyDescent="0.2">
      <c r="A22" s="76">
        <v>15</v>
      </c>
      <c r="B22" s="314" t="s">
        <v>8</v>
      </c>
      <c r="C22" s="315" t="s">
        <v>8</v>
      </c>
      <c r="D22" s="316" t="s">
        <v>38</v>
      </c>
      <c r="E22" s="326"/>
      <c r="F22" s="327"/>
      <c r="G22" s="319" t="s">
        <v>39</v>
      </c>
      <c r="H22" s="320">
        <v>1</v>
      </c>
      <c r="I22" s="321">
        <v>1</v>
      </c>
      <c r="J22" s="321"/>
      <c r="K22" s="321"/>
      <c r="L22" s="321"/>
      <c r="M22" s="322"/>
      <c r="N22" s="322"/>
      <c r="O22" s="322"/>
      <c r="P22" s="322"/>
      <c r="Q22" s="328"/>
      <c r="R22" s="163"/>
      <c r="S22" s="163" t="s">
        <v>0</v>
      </c>
      <c r="T22" s="163"/>
      <c r="U22" s="163">
        <v>1</v>
      </c>
      <c r="V22" s="163"/>
      <c r="W22" s="163"/>
      <c r="X22" s="163"/>
      <c r="Y22" s="163"/>
      <c r="Z22" s="163"/>
      <c r="AA22" s="324"/>
      <c r="AB22" s="171"/>
      <c r="AC22" s="329">
        <v>1</v>
      </c>
      <c r="AD22" s="163" t="s">
        <v>0</v>
      </c>
      <c r="AE22" s="163"/>
      <c r="AF22" s="163"/>
      <c r="AG22" s="163"/>
      <c r="AH22" s="172"/>
      <c r="AI22" s="163"/>
      <c r="AJ22" s="163" t="s">
        <v>1</v>
      </c>
      <c r="AK22" s="163"/>
      <c r="AL22" s="163"/>
      <c r="AM22" s="173"/>
      <c r="AN22" s="163"/>
      <c r="AO22" s="163" t="s">
        <v>1</v>
      </c>
      <c r="AP22" s="163"/>
      <c r="AQ22" s="163"/>
      <c r="AS22" s="163"/>
      <c r="AT22" s="163" t="s">
        <v>1</v>
      </c>
      <c r="AU22" s="163"/>
      <c r="AV22" s="163"/>
    </row>
    <row r="23" spans="1:48" s="91" customFormat="1" ht="14.1" hidden="1" customHeight="1" x14ac:dyDescent="0.2">
      <c r="A23" s="76">
        <v>16</v>
      </c>
      <c r="B23" s="314" t="s">
        <v>8</v>
      </c>
      <c r="C23" s="315" t="s">
        <v>8</v>
      </c>
      <c r="D23" s="316" t="s">
        <v>40</v>
      </c>
      <c r="E23" s="326"/>
      <c r="F23" s="327"/>
      <c r="G23" s="319" t="s">
        <v>41</v>
      </c>
      <c r="H23" s="320">
        <v>1</v>
      </c>
      <c r="I23" s="321">
        <v>1</v>
      </c>
      <c r="J23" s="321"/>
      <c r="K23" s="321"/>
      <c r="L23" s="321"/>
      <c r="M23" s="322"/>
      <c r="N23" s="322"/>
      <c r="O23" s="322"/>
      <c r="P23" s="322"/>
      <c r="Q23" s="328"/>
      <c r="R23" s="163"/>
      <c r="S23" s="163" t="s">
        <v>0</v>
      </c>
      <c r="T23" s="163"/>
      <c r="U23" s="163">
        <v>1</v>
      </c>
      <c r="V23" s="163"/>
      <c r="W23" s="163"/>
      <c r="X23" s="163"/>
      <c r="Y23" s="163"/>
      <c r="Z23" s="163"/>
      <c r="AA23" s="324"/>
      <c r="AB23" s="171"/>
      <c r="AC23" s="329">
        <v>1</v>
      </c>
      <c r="AD23" s="163" t="s">
        <v>0</v>
      </c>
      <c r="AE23" s="163"/>
      <c r="AF23" s="163"/>
      <c r="AG23" s="163"/>
      <c r="AH23" s="172"/>
      <c r="AI23" s="163"/>
      <c r="AJ23" s="163" t="s">
        <v>1</v>
      </c>
      <c r="AK23" s="163"/>
      <c r="AL23" s="163"/>
      <c r="AM23" s="173"/>
      <c r="AN23" s="163"/>
      <c r="AO23" s="163" t="s">
        <v>1</v>
      </c>
      <c r="AP23" s="163"/>
      <c r="AQ23" s="163"/>
      <c r="AS23" s="163"/>
      <c r="AT23" s="163" t="s">
        <v>1</v>
      </c>
      <c r="AU23" s="163"/>
      <c r="AV23" s="163"/>
    </row>
    <row r="24" spans="1:48" s="91" customFormat="1" ht="14.1" hidden="1" customHeight="1" x14ac:dyDescent="0.2">
      <c r="A24" s="76">
        <v>17</v>
      </c>
      <c r="B24" s="314" t="s">
        <v>8</v>
      </c>
      <c r="C24" s="315" t="s">
        <v>8</v>
      </c>
      <c r="D24" s="316" t="s">
        <v>42</v>
      </c>
      <c r="E24" s="326"/>
      <c r="F24" s="327"/>
      <c r="G24" s="319" t="s">
        <v>43</v>
      </c>
      <c r="H24" s="320">
        <v>1</v>
      </c>
      <c r="I24" s="321"/>
      <c r="J24" s="321"/>
      <c r="K24" s="321"/>
      <c r="L24" s="321"/>
      <c r="M24" s="322"/>
      <c r="N24" s="322"/>
      <c r="O24" s="322"/>
      <c r="P24" s="322"/>
      <c r="Q24" s="328"/>
      <c r="R24" s="163"/>
      <c r="S24" s="163" t="s">
        <v>0</v>
      </c>
      <c r="T24" s="163"/>
      <c r="U24" s="163">
        <v>1</v>
      </c>
      <c r="V24" s="163"/>
      <c r="W24" s="163"/>
      <c r="X24" s="163"/>
      <c r="Y24" s="163"/>
      <c r="Z24" s="163"/>
      <c r="AA24" s="324"/>
      <c r="AB24" s="171"/>
      <c r="AC24" s="329">
        <v>1</v>
      </c>
      <c r="AD24" s="163" t="s">
        <v>0</v>
      </c>
      <c r="AE24" s="163"/>
      <c r="AF24" s="163"/>
      <c r="AG24" s="163"/>
      <c r="AH24" s="172"/>
      <c r="AI24" s="163"/>
      <c r="AJ24" s="163" t="s">
        <v>1</v>
      </c>
      <c r="AK24" s="163"/>
      <c r="AL24" s="163"/>
      <c r="AM24" s="173"/>
      <c r="AN24" s="163"/>
      <c r="AO24" s="163" t="s">
        <v>1</v>
      </c>
      <c r="AP24" s="163"/>
      <c r="AQ24" s="163"/>
      <c r="AS24" s="163"/>
      <c r="AT24" s="163" t="s">
        <v>1</v>
      </c>
      <c r="AU24" s="163"/>
      <c r="AV24" s="163"/>
    </row>
    <row r="25" spans="1:48" s="91" customFormat="1" ht="14.1" hidden="1" customHeight="1" x14ac:dyDescent="0.2">
      <c r="A25" s="76">
        <v>18</v>
      </c>
      <c r="B25" s="314" t="s">
        <v>8</v>
      </c>
      <c r="C25" s="315" t="s">
        <v>8</v>
      </c>
      <c r="D25" s="316" t="s">
        <v>44</v>
      </c>
      <c r="E25" s="326"/>
      <c r="F25" s="327"/>
      <c r="G25" s="319" t="s">
        <v>45</v>
      </c>
      <c r="H25" s="320">
        <v>1</v>
      </c>
      <c r="I25" s="321"/>
      <c r="J25" s="321"/>
      <c r="K25" s="321"/>
      <c r="L25" s="321"/>
      <c r="M25" s="322"/>
      <c r="N25" s="322"/>
      <c r="O25" s="322"/>
      <c r="P25" s="322"/>
      <c r="Q25" s="328"/>
      <c r="R25" s="163"/>
      <c r="S25" s="163"/>
      <c r="T25" s="163"/>
      <c r="U25" s="163"/>
      <c r="V25" s="163" t="s">
        <v>1</v>
      </c>
      <c r="W25" s="163">
        <v>1</v>
      </c>
      <c r="X25" s="163"/>
      <c r="Y25" s="163"/>
      <c r="Z25" s="163"/>
      <c r="AA25" s="324"/>
      <c r="AB25" s="171"/>
      <c r="AC25" s="329"/>
      <c r="AD25" s="163"/>
      <c r="AE25" s="163"/>
      <c r="AF25" s="163" t="s">
        <v>2</v>
      </c>
      <c r="AG25" s="163"/>
      <c r="AH25" s="172"/>
      <c r="AI25" s="163"/>
      <c r="AJ25" s="163" t="s">
        <v>1</v>
      </c>
      <c r="AK25" s="163"/>
      <c r="AL25" s="163"/>
      <c r="AM25" s="173"/>
      <c r="AN25" s="163"/>
      <c r="AO25" s="163" t="s">
        <v>1</v>
      </c>
      <c r="AP25" s="163"/>
      <c r="AQ25" s="163"/>
      <c r="AS25" s="163"/>
      <c r="AT25" s="163"/>
      <c r="AU25" s="163"/>
      <c r="AV25" s="163"/>
    </row>
    <row r="26" spans="1:48" s="91" customFormat="1" ht="14.1" hidden="1" customHeight="1" x14ac:dyDescent="0.2">
      <c r="A26" s="76">
        <v>19</v>
      </c>
      <c r="B26" s="314" t="s">
        <v>8</v>
      </c>
      <c r="C26" s="315" t="s">
        <v>8</v>
      </c>
      <c r="D26" s="316" t="s">
        <v>46</v>
      </c>
      <c r="E26" s="326"/>
      <c r="F26" s="327"/>
      <c r="G26" s="319" t="s">
        <v>47</v>
      </c>
      <c r="H26" s="320">
        <v>1</v>
      </c>
      <c r="I26" s="321"/>
      <c r="J26" s="321"/>
      <c r="K26" s="321"/>
      <c r="L26" s="321"/>
      <c r="M26" s="322"/>
      <c r="N26" s="322"/>
      <c r="O26" s="322"/>
      <c r="P26" s="322"/>
      <c r="Q26" s="328"/>
      <c r="R26" s="163"/>
      <c r="S26" s="163"/>
      <c r="T26" s="163"/>
      <c r="U26" s="163"/>
      <c r="V26" s="163" t="s">
        <v>1</v>
      </c>
      <c r="W26" s="163">
        <v>1</v>
      </c>
      <c r="X26" s="163"/>
      <c r="Y26" s="163"/>
      <c r="Z26" s="163"/>
      <c r="AA26" s="324"/>
      <c r="AB26" s="171"/>
      <c r="AC26" s="329"/>
      <c r="AD26" s="163"/>
      <c r="AE26" s="163" t="s">
        <v>1</v>
      </c>
      <c r="AF26" s="163"/>
      <c r="AG26" s="163"/>
      <c r="AH26" s="172"/>
      <c r="AI26" s="163"/>
      <c r="AJ26" s="163" t="s">
        <v>1</v>
      </c>
      <c r="AK26" s="163"/>
      <c r="AL26" s="163"/>
      <c r="AM26" s="173"/>
      <c r="AN26" s="163"/>
      <c r="AO26" s="163" t="s">
        <v>1</v>
      </c>
      <c r="AP26" s="163"/>
      <c r="AQ26" s="163"/>
      <c r="AS26" s="163"/>
      <c r="AT26" s="163" t="s">
        <v>1</v>
      </c>
      <c r="AU26" s="163"/>
      <c r="AV26" s="163"/>
    </row>
    <row r="27" spans="1:48" s="91" customFormat="1" ht="14.1" hidden="1" customHeight="1" x14ac:dyDescent="0.2">
      <c r="A27" s="76">
        <v>20</v>
      </c>
      <c r="B27" s="314" t="s">
        <v>8</v>
      </c>
      <c r="C27" s="315" t="s">
        <v>8</v>
      </c>
      <c r="D27" s="316" t="s">
        <v>48</v>
      </c>
      <c r="E27" s="326"/>
      <c r="F27" s="327"/>
      <c r="G27" s="319" t="s">
        <v>49</v>
      </c>
      <c r="H27" s="320">
        <v>1</v>
      </c>
      <c r="I27" s="321"/>
      <c r="J27" s="321"/>
      <c r="K27" s="321"/>
      <c r="L27" s="321"/>
      <c r="M27" s="322"/>
      <c r="N27" s="322"/>
      <c r="O27" s="322"/>
      <c r="P27" s="322"/>
      <c r="Q27" s="328"/>
      <c r="R27" s="163"/>
      <c r="S27" s="163"/>
      <c r="T27" s="163"/>
      <c r="U27" s="163"/>
      <c r="V27" s="163" t="s">
        <v>1</v>
      </c>
      <c r="W27" s="163">
        <v>1</v>
      </c>
      <c r="X27" s="163"/>
      <c r="Y27" s="163"/>
      <c r="Z27" s="163"/>
      <c r="AA27" s="324"/>
      <c r="AB27" s="171"/>
      <c r="AC27" s="329"/>
      <c r="AD27" s="163"/>
      <c r="AE27" s="163" t="s">
        <v>1</v>
      </c>
      <c r="AF27" s="163"/>
      <c r="AG27" s="163"/>
      <c r="AH27" s="172"/>
      <c r="AI27" s="163"/>
      <c r="AJ27" s="163" t="s">
        <v>1</v>
      </c>
      <c r="AK27" s="163"/>
      <c r="AL27" s="163"/>
      <c r="AM27" s="173"/>
      <c r="AN27" s="163"/>
      <c r="AO27" s="163" t="s">
        <v>1</v>
      </c>
      <c r="AP27" s="163"/>
      <c r="AQ27" s="163"/>
      <c r="AS27" s="163"/>
      <c r="AT27" s="163" t="s">
        <v>1</v>
      </c>
      <c r="AU27" s="163"/>
      <c r="AV27" s="163"/>
    </row>
    <row r="28" spans="1:48" s="91" customFormat="1" ht="14.1" hidden="1" customHeight="1" x14ac:dyDescent="0.2">
      <c r="A28" s="76">
        <v>21</v>
      </c>
      <c r="B28" s="314" t="s">
        <v>8</v>
      </c>
      <c r="C28" s="315" t="s">
        <v>8</v>
      </c>
      <c r="D28" s="316" t="s">
        <v>50</v>
      </c>
      <c r="E28" s="326"/>
      <c r="F28" s="327"/>
      <c r="G28" s="319" t="s">
        <v>51</v>
      </c>
      <c r="H28" s="320">
        <v>1</v>
      </c>
      <c r="I28" s="321"/>
      <c r="J28" s="321"/>
      <c r="K28" s="321"/>
      <c r="L28" s="321"/>
      <c r="M28" s="322"/>
      <c r="N28" s="322"/>
      <c r="O28" s="322"/>
      <c r="P28" s="322"/>
      <c r="Q28" s="328"/>
      <c r="R28" s="163"/>
      <c r="S28" s="163"/>
      <c r="T28" s="163"/>
      <c r="U28" s="163"/>
      <c r="V28" s="163" t="s">
        <v>1</v>
      </c>
      <c r="W28" s="163">
        <v>1</v>
      </c>
      <c r="X28" s="163"/>
      <c r="Y28" s="163"/>
      <c r="Z28" s="163"/>
      <c r="AA28" s="324"/>
      <c r="AB28" s="171"/>
      <c r="AC28" s="329"/>
      <c r="AD28" s="163"/>
      <c r="AE28" s="163" t="s">
        <v>1</v>
      </c>
      <c r="AF28" s="163"/>
      <c r="AG28" s="163"/>
      <c r="AH28" s="172"/>
      <c r="AI28" s="163"/>
      <c r="AJ28" s="163"/>
      <c r="AK28" s="163"/>
      <c r="AL28" s="163" t="s">
        <v>3</v>
      </c>
      <c r="AM28" s="173"/>
      <c r="AN28" s="163"/>
      <c r="AO28" s="163"/>
      <c r="AP28" s="163"/>
      <c r="AQ28" s="163" t="s">
        <v>3</v>
      </c>
      <c r="AS28" s="163"/>
      <c r="AT28" s="163" t="s">
        <v>1</v>
      </c>
      <c r="AU28" s="163"/>
      <c r="AV28" s="163"/>
    </row>
    <row r="29" spans="1:48" s="91" customFormat="1" ht="14.1" hidden="1" customHeight="1" x14ac:dyDescent="0.2">
      <c r="A29" s="76">
        <v>22</v>
      </c>
      <c r="B29" s="314" t="s">
        <v>8</v>
      </c>
      <c r="C29" s="315" t="s">
        <v>8</v>
      </c>
      <c r="D29" s="316" t="s">
        <v>52</v>
      </c>
      <c r="E29" s="326"/>
      <c r="F29" s="327"/>
      <c r="G29" s="319" t="s">
        <v>53</v>
      </c>
      <c r="H29" s="320">
        <v>1</v>
      </c>
      <c r="I29" s="321"/>
      <c r="J29" s="321"/>
      <c r="K29" s="321"/>
      <c r="L29" s="321"/>
      <c r="M29" s="322"/>
      <c r="N29" s="322"/>
      <c r="O29" s="322"/>
      <c r="P29" s="322"/>
      <c r="Q29" s="328"/>
      <c r="R29" s="163"/>
      <c r="S29" s="163"/>
      <c r="T29" s="163"/>
      <c r="U29" s="163"/>
      <c r="V29" s="163" t="s">
        <v>1</v>
      </c>
      <c r="W29" s="163">
        <v>1</v>
      </c>
      <c r="X29" s="163"/>
      <c r="Y29" s="163"/>
      <c r="Z29" s="163"/>
      <c r="AA29" s="324"/>
      <c r="AB29" s="171"/>
      <c r="AC29" s="329"/>
      <c r="AD29" s="163"/>
      <c r="AE29" s="163" t="s">
        <v>1</v>
      </c>
      <c r="AF29" s="163"/>
      <c r="AG29" s="163"/>
      <c r="AH29" s="172"/>
      <c r="AI29" s="163"/>
      <c r="AJ29" s="163" t="s">
        <v>1</v>
      </c>
      <c r="AK29" s="163"/>
      <c r="AL29" s="163"/>
      <c r="AM29" s="173"/>
      <c r="AN29" s="163"/>
      <c r="AO29" s="163" t="s">
        <v>1</v>
      </c>
      <c r="AP29" s="163"/>
      <c r="AQ29" s="163"/>
      <c r="AS29" s="163"/>
      <c r="AT29" s="163" t="s">
        <v>1</v>
      </c>
      <c r="AU29" s="163"/>
      <c r="AV29" s="163"/>
    </row>
    <row r="30" spans="1:48" s="91" customFormat="1" ht="14.1" hidden="1" customHeight="1" x14ac:dyDescent="0.2">
      <c r="A30" s="76">
        <v>23</v>
      </c>
      <c r="B30" s="314" t="s">
        <v>8</v>
      </c>
      <c r="C30" s="315" t="s">
        <v>8</v>
      </c>
      <c r="D30" s="316" t="s">
        <v>54</v>
      </c>
      <c r="E30" s="326"/>
      <c r="F30" s="327"/>
      <c r="G30" s="319" t="s">
        <v>55</v>
      </c>
      <c r="H30" s="320">
        <v>1</v>
      </c>
      <c r="I30" s="321"/>
      <c r="J30" s="321"/>
      <c r="K30" s="321"/>
      <c r="L30" s="321"/>
      <c r="M30" s="322"/>
      <c r="N30" s="322"/>
      <c r="O30" s="322"/>
      <c r="P30" s="322"/>
      <c r="Q30" s="328"/>
      <c r="R30" s="163"/>
      <c r="S30" s="163"/>
      <c r="T30" s="163"/>
      <c r="U30" s="163"/>
      <c r="V30" s="163" t="s">
        <v>1</v>
      </c>
      <c r="W30" s="163">
        <v>1</v>
      </c>
      <c r="X30" s="163"/>
      <c r="Y30" s="163"/>
      <c r="Z30" s="163"/>
      <c r="AA30" s="324"/>
      <c r="AB30" s="171"/>
      <c r="AC30" s="329"/>
      <c r="AD30" s="163"/>
      <c r="AE30" s="163" t="s">
        <v>1</v>
      </c>
      <c r="AF30" s="163"/>
      <c r="AG30" s="163"/>
      <c r="AH30" s="172"/>
      <c r="AI30" s="163"/>
      <c r="AJ30" s="163"/>
      <c r="AK30" s="163"/>
      <c r="AL30" s="163"/>
      <c r="AM30" s="173"/>
      <c r="AN30" s="163"/>
      <c r="AO30" s="163"/>
      <c r="AP30" s="163"/>
      <c r="AQ30" s="163"/>
      <c r="AS30" s="163"/>
      <c r="AT30" s="163"/>
      <c r="AU30" s="163"/>
      <c r="AV30" s="163"/>
    </row>
    <row r="31" spans="1:48" s="91" customFormat="1" ht="14.1" hidden="1" customHeight="1" x14ac:dyDescent="0.2">
      <c r="A31" s="76">
        <v>24</v>
      </c>
      <c r="B31" s="314" t="s">
        <v>8</v>
      </c>
      <c r="C31" s="315" t="s">
        <v>8</v>
      </c>
      <c r="D31" s="316" t="s">
        <v>56</v>
      </c>
      <c r="E31" s="326"/>
      <c r="F31" s="327"/>
      <c r="G31" s="319" t="s">
        <v>57</v>
      </c>
      <c r="H31" s="320">
        <v>1</v>
      </c>
      <c r="I31" s="321"/>
      <c r="J31" s="321"/>
      <c r="K31" s="321"/>
      <c r="L31" s="321"/>
      <c r="M31" s="322"/>
      <c r="N31" s="322"/>
      <c r="O31" s="322"/>
      <c r="P31" s="322"/>
      <c r="Q31" s="328"/>
      <c r="R31" s="163"/>
      <c r="S31" s="163"/>
      <c r="T31" s="163"/>
      <c r="U31" s="163"/>
      <c r="V31" s="163" t="s">
        <v>1</v>
      </c>
      <c r="W31" s="163">
        <v>1</v>
      </c>
      <c r="X31" s="163"/>
      <c r="Y31" s="163"/>
      <c r="Z31" s="163"/>
      <c r="AA31" s="324"/>
      <c r="AB31" s="171"/>
      <c r="AC31" s="329">
        <v>1</v>
      </c>
      <c r="AD31" s="163" t="s">
        <v>0</v>
      </c>
      <c r="AE31" s="163"/>
      <c r="AF31" s="163"/>
      <c r="AG31" s="163"/>
      <c r="AH31" s="172"/>
      <c r="AI31" s="163"/>
      <c r="AJ31" s="163"/>
      <c r="AK31" s="163"/>
      <c r="AL31" s="163"/>
      <c r="AM31" s="173"/>
      <c r="AN31" s="163"/>
      <c r="AO31" s="163"/>
      <c r="AP31" s="163"/>
      <c r="AQ31" s="163"/>
      <c r="AS31" s="163"/>
      <c r="AT31" s="163"/>
      <c r="AU31" s="163"/>
      <c r="AV31" s="163"/>
    </row>
    <row r="32" spans="1:48" s="59" customFormat="1" ht="14.1" customHeight="1" x14ac:dyDescent="0.25">
      <c r="A32" s="76"/>
      <c r="B32" s="302" t="s">
        <v>12</v>
      </c>
      <c r="C32" s="306"/>
      <c r="D32" s="304"/>
      <c r="E32" s="305" t="s">
        <v>58</v>
      </c>
      <c r="F32" s="306"/>
      <c r="G32" s="307"/>
      <c r="H32" s="308"/>
      <c r="I32" s="309"/>
      <c r="J32" s="309"/>
      <c r="K32" s="309"/>
      <c r="L32" s="309"/>
      <c r="M32" s="310">
        <f>M33</f>
        <v>0</v>
      </c>
      <c r="N32" s="310">
        <f>N33</f>
        <v>19</v>
      </c>
      <c r="O32" s="310">
        <f>O33</f>
        <v>0</v>
      </c>
      <c r="P32" s="310">
        <f>P33</f>
        <v>8</v>
      </c>
      <c r="Q32" s="323"/>
      <c r="R32" s="73"/>
      <c r="S32" s="73">
        <f>S33</f>
        <v>0</v>
      </c>
      <c r="T32" s="73"/>
      <c r="U32" s="73"/>
      <c r="V32" s="73">
        <f>V33</f>
        <v>18</v>
      </c>
      <c r="W32" s="73"/>
      <c r="X32" s="73">
        <f>X33</f>
        <v>2</v>
      </c>
      <c r="Y32" s="73"/>
      <c r="Z32" s="73">
        <f>Z33</f>
        <v>9</v>
      </c>
      <c r="AA32" s="331"/>
      <c r="AB32" s="165"/>
      <c r="AC32" s="325"/>
      <c r="AD32" s="75">
        <f>AD33</f>
        <v>0</v>
      </c>
      <c r="AE32" s="75">
        <f>AE33</f>
        <v>14</v>
      </c>
      <c r="AF32" s="75">
        <f>AF33</f>
        <v>0</v>
      </c>
      <c r="AG32" s="75">
        <f>AG33</f>
        <v>13</v>
      </c>
      <c r="AH32" s="166"/>
      <c r="AI32" s="75">
        <f>AI33</f>
        <v>0</v>
      </c>
      <c r="AJ32" s="75">
        <f>AJ33</f>
        <v>12</v>
      </c>
      <c r="AK32" s="75">
        <f>AK33</f>
        <v>0</v>
      </c>
      <c r="AL32" s="75">
        <f>AL33</f>
        <v>15</v>
      </c>
      <c r="AM32" s="167"/>
      <c r="AN32" s="75">
        <f>AN33</f>
        <v>0</v>
      </c>
      <c r="AO32" s="75">
        <f>AO33</f>
        <v>8</v>
      </c>
      <c r="AP32" s="75">
        <f>AP33</f>
        <v>2</v>
      </c>
      <c r="AQ32" s="75">
        <f>AQ33</f>
        <v>16</v>
      </c>
      <c r="AS32" s="75">
        <f>AS33</f>
        <v>0</v>
      </c>
      <c r="AT32" s="75">
        <f>AT33</f>
        <v>17</v>
      </c>
      <c r="AU32" s="75">
        <f>AU33</f>
        <v>3</v>
      </c>
      <c r="AV32" s="75">
        <f>AV33</f>
        <v>0</v>
      </c>
    </row>
    <row r="33" spans="1:49" s="59" customFormat="1" ht="14.1" customHeight="1" x14ac:dyDescent="0.25">
      <c r="A33" s="76"/>
      <c r="B33" s="302" t="s">
        <v>12</v>
      </c>
      <c r="C33" s="303" t="s">
        <v>12</v>
      </c>
      <c r="D33" s="304"/>
      <c r="E33" s="305"/>
      <c r="F33" s="306" t="s">
        <v>59</v>
      </c>
      <c r="G33" s="307"/>
      <c r="H33" s="308"/>
      <c r="I33" s="309"/>
      <c r="J33" s="309"/>
      <c r="K33" s="309"/>
      <c r="L33" s="309"/>
      <c r="M33" s="310">
        <f>COUNTIF(M34:M64,"WTP")</f>
        <v>0</v>
      </c>
      <c r="N33" s="310">
        <f>COUNTIF(N34:N64,"WDP")</f>
        <v>19</v>
      </c>
      <c r="O33" s="310">
        <f>COUNTIF(O34:O64,"TW")</f>
        <v>0</v>
      </c>
      <c r="P33" s="310">
        <f>COUNTIF(P34:P64,"TMP")</f>
        <v>8</v>
      </c>
      <c r="Q33" s="311">
        <f>SUM(H33:P33)</f>
        <v>27</v>
      </c>
      <c r="R33" s="73"/>
      <c r="S33" s="73">
        <f>COUNTIF(S34:S64,"WTP")</f>
        <v>0</v>
      </c>
      <c r="T33" s="73"/>
      <c r="U33" s="73"/>
      <c r="V33" s="73">
        <f>COUNTIF(V34:V64,"WDP")</f>
        <v>18</v>
      </c>
      <c r="W33" s="73"/>
      <c r="X33" s="73">
        <f>COUNTIF(X34:X64,"TW")</f>
        <v>2</v>
      </c>
      <c r="Y33" s="73"/>
      <c r="Z33" s="73">
        <f>COUNTIF(Z34:Z64,"TMP")</f>
        <v>9</v>
      </c>
      <c r="AA33" s="331"/>
      <c r="AB33" s="152">
        <f>SUM(S33:Z33)</f>
        <v>29</v>
      </c>
      <c r="AC33" s="313"/>
      <c r="AD33" s="75">
        <f>COUNTIF(AD34:AD64,"WTP")</f>
        <v>0</v>
      </c>
      <c r="AE33" s="75">
        <f>COUNTIF(AE34:AE64,"WDP")</f>
        <v>14</v>
      </c>
      <c r="AF33" s="75">
        <f>COUNTIF(AF34:AF64,"TW")</f>
        <v>0</v>
      </c>
      <c r="AG33" s="75">
        <f>COUNTIF(AG34:AG64,"TMP")</f>
        <v>13</v>
      </c>
      <c r="AH33" s="153">
        <f>SUM(AD33:AG33)</f>
        <v>27</v>
      </c>
      <c r="AI33" s="75">
        <f>COUNTIF(AI34:AI64,"WTP")</f>
        <v>0</v>
      </c>
      <c r="AJ33" s="75">
        <f>COUNTIF(AJ34:AJ64,"WDP")</f>
        <v>12</v>
      </c>
      <c r="AK33" s="75">
        <f>COUNTIF(AK34:AK64,"TW")</f>
        <v>0</v>
      </c>
      <c r="AL33" s="75">
        <f>COUNTIF(AL34:AL64,"TMP")</f>
        <v>15</v>
      </c>
      <c r="AM33" s="154">
        <f>SUM(AI33:AL33)</f>
        <v>27</v>
      </c>
      <c r="AN33" s="75">
        <f>COUNTIF(AN34:AN64,"WTP")</f>
        <v>0</v>
      </c>
      <c r="AO33" s="75">
        <f>COUNTIF(AO34:AO64,"WDP")</f>
        <v>8</v>
      </c>
      <c r="AP33" s="75">
        <f>COUNTIF(AP34:AP64,"TW")</f>
        <v>2</v>
      </c>
      <c r="AQ33" s="75">
        <f>COUNTIF(AQ34:AQ64,"TMP")</f>
        <v>16</v>
      </c>
      <c r="AR33" s="155">
        <f>SUM(AN33:AQ33)</f>
        <v>26</v>
      </c>
      <c r="AS33" s="75">
        <f>COUNTIF(AS34:AS64,"WTP")</f>
        <v>0</v>
      </c>
      <c r="AT33" s="75">
        <f>COUNTIF(AT34:AT64,"WDP")</f>
        <v>17</v>
      </c>
      <c r="AU33" s="75">
        <f>COUNTIF(AU34:AU64,"TW")</f>
        <v>3</v>
      </c>
      <c r="AV33" s="75">
        <f>COUNTIF(AV34:AV64,"TMP")</f>
        <v>0</v>
      </c>
      <c r="AW33" s="155">
        <f>SUM(AS33:AV33)</f>
        <v>20</v>
      </c>
    </row>
    <row r="34" spans="1:49" s="91" customFormat="1" ht="14.1" customHeight="1" x14ac:dyDescent="0.2">
      <c r="A34" s="76">
        <v>25</v>
      </c>
      <c r="B34" s="314" t="s">
        <v>12</v>
      </c>
      <c r="C34" s="315" t="s">
        <v>12</v>
      </c>
      <c r="D34" s="316" t="s">
        <v>8</v>
      </c>
      <c r="E34" s="317"/>
      <c r="F34" s="318"/>
      <c r="G34" s="319" t="s">
        <v>60</v>
      </c>
      <c r="H34" s="320">
        <v>1</v>
      </c>
      <c r="I34" s="321"/>
      <c r="J34" s="321"/>
      <c r="K34" s="321"/>
      <c r="L34" s="321"/>
      <c r="M34" s="322"/>
      <c r="N34" s="322" t="s">
        <v>1</v>
      </c>
      <c r="O34" s="322"/>
      <c r="P34" s="322"/>
      <c r="Q34" s="328"/>
      <c r="R34" s="163"/>
      <c r="S34" s="163"/>
      <c r="T34" s="163">
        <v>1</v>
      </c>
      <c r="U34" s="163"/>
      <c r="V34" s="163" t="s">
        <v>1</v>
      </c>
      <c r="W34" s="163">
        <v>1</v>
      </c>
      <c r="X34" s="163"/>
      <c r="Y34" s="163"/>
      <c r="Z34" s="163"/>
      <c r="AA34" s="324"/>
      <c r="AB34" s="171"/>
      <c r="AC34" s="329"/>
      <c r="AD34" s="163"/>
      <c r="AE34" s="163" t="s">
        <v>1</v>
      </c>
      <c r="AF34" s="163"/>
      <c r="AG34" s="163"/>
      <c r="AH34" s="172"/>
      <c r="AI34" s="163"/>
      <c r="AJ34" s="163"/>
      <c r="AK34" s="163"/>
      <c r="AL34" s="163" t="s">
        <v>3</v>
      </c>
      <c r="AM34" s="173"/>
      <c r="AN34" s="163"/>
      <c r="AO34" s="163"/>
      <c r="AP34" s="163"/>
      <c r="AQ34" s="163" t="s">
        <v>3</v>
      </c>
      <c r="AS34" s="163"/>
      <c r="AT34" s="163" t="s">
        <v>1</v>
      </c>
      <c r="AU34" s="163"/>
      <c r="AV34" s="163"/>
    </row>
    <row r="35" spans="1:49" s="91" customFormat="1" ht="14.1" customHeight="1" x14ac:dyDescent="0.2">
      <c r="A35" s="76">
        <v>26</v>
      </c>
      <c r="B35" s="314" t="s">
        <v>12</v>
      </c>
      <c r="C35" s="315" t="s">
        <v>12</v>
      </c>
      <c r="D35" s="316" t="s">
        <v>12</v>
      </c>
      <c r="E35" s="326"/>
      <c r="F35" s="327"/>
      <c r="G35" s="319" t="s">
        <v>61</v>
      </c>
      <c r="H35" s="320">
        <v>1</v>
      </c>
      <c r="I35" s="321"/>
      <c r="J35" s="321"/>
      <c r="K35" s="321"/>
      <c r="L35" s="321"/>
      <c r="M35" s="322"/>
      <c r="N35" s="322" t="s">
        <v>1</v>
      </c>
      <c r="O35" s="322"/>
      <c r="P35" s="322"/>
      <c r="Q35" s="328"/>
      <c r="R35" s="163"/>
      <c r="S35" s="163"/>
      <c r="T35" s="163"/>
      <c r="U35" s="163"/>
      <c r="V35" s="163" t="s">
        <v>1</v>
      </c>
      <c r="W35" s="163">
        <v>1</v>
      </c>
      <c r="X35" s="163"/>
      <c r="Y35" s="163"/>
      <c r="Z35" s="163"/>
      <c r="AA35" s="324"/>
      <c r="AB35" s="171"/>
      <c r="AC35" s="329"/>
      <c r="AD35" s="163"/>
      <c r="AE35" s="163" t="s">
        <v>1</v>
      </c>
      <c r="AF35" s="163"/>
      <c r="AG35" s="163"/>
      <c r="AH35" s="172"/>
      <c r="AI35" s="163"/>
      <c r="AJ35" s="163"/>
      <c r="AK35" s="163"/>
      <c r="AL35" s="163" t="s">
        <v>3</v>
      </c>
      <c r="AM35" s="173"/>
      <c r="AN35" s="163"/>
      <c r="AO35" s="163" t="s">
        <v>1</v>
      </c>
      <c r="AP35" s="163"/>
      <c r="AQ35" s="163"/>
      <c r="AS35" s="163"/>
      <c r="AT35" s="163" t="s">
        <v>1</v>
      </c>
      <c r="AU35" s="163"/>
      <c r="AV35" s="163"/>
    </row>
    <row r="36" spans="1:49" s="91" customFormat="1" ht="14.1" customHeight="1" x14ac:dyDescent="0.2">
      <c r="A36" s="76">
        <v>27</v>
      </c>
      <c r="B36" s="314" t="s">
        <v>12</v>
      </c>
      <c r="C36" s="315" t="s">
        <v>12</v>
      </c>
      <c r="D36" s="316" t="s">
        <v>14</v>
      </c>
      <c r="E36" s="326"/>
      <c r="F36" s="327"/>
      <c r="G36" s="319" t="s">
        <v>62</v>
      </c>
      <c r="H36" s="320">
        <v>1</v>
      </c>
      <c r="I36" s="321"/>
      <c r="J36" s="321"/>
      <c r="K36" s="321"/>
      <c r="L36" s="321"/>
      <c r="M36" s="322"/>
      <c r="N36" s="322" t="s">
        <v>1</v>
      </c>
      <c r="O36" s="322"/>
      <c r="P36" s="322"/>
      <c r="Q36" s="328"/>
      <c r="R36" s="163"/>
      <c r="S36" s="163"/>
      <c r="T36" s="163"/>
      <c r="U36" s="163"/>
      <c r="V36" s="163" t="s">
        <v>1</v>
      </c>
      <c r="W36" s="163">
        <v>1</v>
      </c>
      <c r="X36" s="163"/>
      <c r="Y36" s="163"/>
      <c r="Z36" s="163"/>
      <c r="AA36" s="324"/>
      <c r="AB36" s="171"/>
      <c r="AC36" s="329"/>
      <c r="AD36" s="163"/>
      <c r="AE36" s="163" t="s">
        <v>1</v>
      </c>
      <c r="AF36" s="163"/>
      <c r="AG36" s="163"/>
      <c r="AH36" s="172"/>
      <c r="AI36" s="163"/>
      <c r="AJ36" s="163"/>
      <c r="AK36" s="163"/>
      <c r="AL36" s="163" t="s">
        <v>3</v>
      </c>
      <c r="AM36" s="173"/>
      <c r="AN36" s="163"/>
      <c r="AO36" s="163"/>
      <c r="AP36" s="163"/>
      <c r="AQ36" s="163" t="s">
        <v>3</v>
      </c>
      <c r="AS36" s="163"/>
      <c r="AT36" s="163" t="s">
        <v>1</v>
      </c>
      <c r="AU36" s="163"/>
      <c r="AV36" s="163"/>
    </row>
    <row r="37" spans="1:49" s="91" customFormat="1" ht="14.1" customHeight="1" x14ac:dyDescent="0.2">
      <c r="A37" s="76">
        <v>28</v>
      </c>
      <c r="B37" s="314" t="s">
        <v>12</v>
      </c>
      <c r="C37" s="315" t="s">
        <v>12</v>
      </c>
      <c r="D37" s="316" t="s">
        <v>16</v>
      </c>
      <c r="E37" s="326"/>
      <c r="F37" s="327"/>
      <c r="G37" s="319" t="s">
        <v>63</v>
      </c>
      <c r="H37" s="320">
        <v>1</v>
      </c>
      <c r="I37" s="321"/>
      <c r="J37" s="321"/>
      <c r="K37" s="321"/>
      <c r="L37" s="321"/>
      <c r="M37" s="322"/>
      <c r="N37" s="322"/>
      <c r="O37" s="322"/>
      <c r="P37" s="332" t="s">
        <v>3</v>
      </c>
      <c r="Q37" s="328"/>
      <c r="R37" s="175"/>
      <c r="S37" s="163"/>
      <c r="T37" s="163"/>
      <c r="U37" s="163"/>
      <c r="V37" s="163"/>
      <c r="W37" s="163"/>
      <c r="X37" s="163"/>
      <c r="Y37" s="163"/>
      <c r="Z37" s="175" t="s">
        <v>3</v>
      </c>
      <c r="AA37" s="333"/>
      <c r="AB37" s="171"/>
      <c r="AC37" s="329"/>
      <c r="AD37" s="163"/>
      <c r="AE37" s="163"/>
      <c r="AF37" s="163"/>
      <c r="AG37" s="163" t="s">
        <v>3</v>
      </c>
      <c r="AH37" s="172"/>
      <c r="AI37" s="163"/>
      <c r="AJ37" s="163" t="s">
        <v>1</v>
      </c>
      <c r="AK37" s="163"/>
      <c r="AL37" s="163"/>
      <c r="AM37" s="173"/>
      <c r="AN37" s="163"/>
      <c r="AO37" s="163"/>
      <c r="AP37" s="163"/>
      <c r="AQ37" s="163" t="s">
        <v>3</v>
      </c>
      <c r="AS37" s="163"/>
      <c r="AT37" s="163" t="s">
        <v>1</v>
      </c>
      <c r="AU37" s="163"/>
      <c r="AV37" s="163"/>
    </row>
    <row r="38" spans="1:49" s="91" customFormat="1" ht="14.1" customHeight="1" x14ac:dyDescent="0.2">
      <c r="A38" s="76">
        <v>29</v>
      </c>
      <c r="B38" s="314" t="s">
        <v>12</v>
      </c>
      <c r="C38" s="315" t="s">
        <v>12</v>
      </c>
      <c r="D38" s="316" t="s">
        <v>18</v>
      </c>
      <c r="E38" s="326"/>
      <c r="F38" s="327"/>
      <c r="G38" s="319" t="s">
        <v>64</v>
      </c>
      <c r="H38" s="320">
        <v>1</v>
      </c>
      <c r="I38" s="321"/>
      <c r="J38" s="321"/>
      <c r="K38" s="321"/>
      <c r="L38" s="321"/>
      <c r="M38" s="322"/>
      <c r="N38" s="322" t="s">
        <v>1</v>
      </c>
      <c r="O38" s="322"/>
      <c r="P38" s="322"/>
      <c r="Q38" s="328"/>
      <c r="R38" s="163"/>
      <c r="S38" s="163"/>
      <c r="T38" s="163">
        <v>1</v>
      </c>
      <c r="U38" s="163"/>
      <c r="V38" s="163" t="s">
        <v>1</v>
      </c>
      <c r="W38" s="163">
        <v>1</v>
      </c>
      <c r="X38" s="163"/>
      <c r="Y38" s="163"/>
      <c r="Z38" s="163"/>
      <c r="AA38" s="324"/>
      <c r="AB38" s="171"/>
      <c r="AC38" s="329"/>
      <c r="AD38" s="163"/>
      <c r="AE38" s="163" t="s">
        <v>1</v>
      </c>
      <c r="AF38" s="163"/>
      <c r="AG38" s="163"/>
      <c r="AH38" s="172"/>
      <c r="AI38" s="163"/>
      <c r="AJ38" s="163"/>
      <c r="AK38" s="163"/>
      <c r="AL38" s="163" t="s">
        <v>3</v>
      </c>
      <c r="AM38" s="173"/>
      <c r="AN38" s="163"/>
      <c r="AO38" s="163" t="s">
        <v>1</v>
      </c>
      <c r="AP38" s="163"/>
      <c r="AQ38" s="163"/>
      <c r="AS38" s="163"/>
      <c r="AT38" s="163" t="s">
        <v>1</v>
      </c>
      <c r="AU38" s="163"/>
      <c r="AV38" s="163"/>
    </row>
    <row r="39" spans="1:49" s="91" customFormat="1" ht="14.1" customHeight="1" x14ac:dyDescent="0.2">
      <c r="A39" s="76">
        <v>30</v>
      </c>
      <c r="B39" s="314" t="s">
        <v>12</v>
      </c>
      <c r="C39" s="315" t="s">
        <v>12</v>
      </c>
      <c r="D39" s="316" t="s">
        <v>20</v>
      </c>
      <c r="E39" s="326"/>
      <c r="F39" s="327"/>
      <c r="G39" s="319" t="s">
        <v>65</v>
      </c>
      <c r="H39" s="320">
        <v>1</v>
      </c>
      <c r="I39" s="321"/>
      <c r="J39" s="321"/>
      <c r="K39" s="321"/>
      <c r="L39" s="321"/>
      <c r="M39" s="322"/>
      <c r="N39" s="322" t="s">
        <v>1</v>
      </c>
      <c r="O39" s="322"/>
      <c r="P39" s="322"/>
      <c r="Q39" s="328"/>
      <c r="R39" s="163"/>
      <c r="S39" s="163"/>
      <c r="T39" s="163"/>
      <c r="U39" s="163"/>
      <c r="V39" s="163" t="s">
        <v>1</v>
      </c>
      <c r="W39" s="163">
        <v>1</v>
      </c>
      <c r="X39" s="163"/>
      <c r="Y39" s="163"/>
      <c r="Z39" s="163"/>
      <c r="AA39" s="324"/>
      <c r="AB39" s="171"/>
      <c r="AC39" s="329"/>
      <c r="AD39" s="163"/>
      <c r="AE39" s="163"/>
      <c r="AF39" s="163"/>
      <c r="AG39" s="163" t="s">
        <v>3</v>
      </c>
      <c r="AH39" s="172"/>
      <c r="AI39" s="163"/>
      <c r="AJ39" s="163"/>
      <c r="AK39" s="163"/>
      <c r="AL39" s="163" t="s">
        <v>3</v>
      </c>
      <c r="AM39" s="173"/>
      <c r="AN39" s="163"/>
      <c r="AO39" s="163" t="s">
        <v>1</v>
      </c>
      <c r="AP39" s="163"/>
      <c r="AQ39" s="163"/>
      <c r="AS39" s="163"/>
      <c r="AT39" s="163" t="s">
        <v>1</v>
      </c>
      <c r="AU39" s="163"/>
      <c r="AV39" s="163"/>
    </row>
    <row r="40" spans="1:49" s="91" customFormat="1" ht="14.1" customHeight="1" x14ac:dyDescent="0.2">
      <c r="A40" s="76">
        <v>31</v>
      </c>
      <c r="B40" s="314" t="s">
        <v>12</v>
      </c>
      <c r="C40" s="315" t="s">
        <v>12</v>
      </c>
      <c r="D40" s="316" t="s">
        <v>22</v>
      </c>
      <c r="E40" s="326"/>
      <c r="F40" s="327"/>
      <c r="G40" s="319" t="s">
        <v>66</v>
      </c>
      <c r="H40" s="320">
        <v>1</v>
      </c>
      <c r="I40" s="321"/>
      <c r="J40" s="321"/>
      <c r="K40" s="321"/>
      <c r="L40" s="321"/>
      <c r="M40" s="322"/>
      <c r="N40" s="322"/>
      <c r="O40" s="322"/>
      <c r="P40" s="322" t="s">
        <v>3</v>
      </c>
      <c r="Q40" s="328"/>
      <c r="R40" s="330"/>
      <c r="S40" s="163"/>
      <c r="T40" s="163"/>
      <c r="U40" s="163"/>
      <c r="V40" s="163"/>
      <c r="W40" s="163"/>
      <c r="X40" s="163"/>
      <c r="Y40" s="163"/>
      <c r="Z40" s="163" t="s">
        <v>3</v>
      </c>
      <c r="AA40" s="324">
        <v>1</v>
      </c>
      <c r="AB40" s="171"/>
      <c r="AC40" s="329"/>
      <c r="AD40" s="163"/>
      <c r="AE40" s="163"/>
      <c r="AF40" s="163"/>
      <c r="AG40" s="163" t="s">
        <v>3</v>
      </c>
      <c r="AH40" s="172"/>
      <c r="AI40" s="163"/>
      <c r="AJ40" s="163"/>
      <c r="AK40" s="163"/>
      <c r="AL40" s="163" t="s">
        <v>3</v>
      </c>
      <c r="AM40" s="173"/>
      <c r="AN40" s="163"/>
      <c r="AO40" s="163" t="s">
        <v>1</v>
      </c>
      <c r="AP40" s="163"/>
      <c r="AQ40" s="163"/>
      <c r="AS40" s="163"/>
      <c r="AT40" s="163"/>
      <c r="AU40" s="163"/>
      <c r="AV40" s="163"/>
    </row>
    <row r="41" spans="1:49" s="91" customFormat="1" ht="14.1" customHeight="1" x14ac:dyDescent="0.2">
      <c r="A41" s="76">
        <v>32</v>
      </c>
      <c r="B41" s="314" t="s">
        <v>12</v>
      </c>
      <c r="C41" s="315" t="s">
        <v>12</v>
      </c>
      <c r="D41" s="316" t="s">
        <v>24</v>
      </c>
      <c r="E41" s="326"/>
      <c r="F41" s="327"/>
      <c r="G41" s="319" t="s">
        <v>67</v>
      </c>
      <c r="H41" s="320"/>
      <c r="I41" s="321"/>
      <c r="J41" s="321"/>
      <c r="K41" s="321"/>
      <c r="L41" s="321"/>
      <c r="M41" s="322"/>
      <c r="N41" s="322" t="s">
        <v>1</v>
      </c>
      <c r="O41" s="322"/>
      <c r="P41" s="332"/>
      <c r="Q41" s="328"/>
      <c r="R41" s="175"/>
      <c r="S41" s="163"/>
      <c r="T41" s="163"/>
      <c r="U41" s="163"/>
      <c r="V41" s="163" t="s">
        <v>1</v>
      </c>
      <c r="W41" s="163">
        <v>1</v>
      </c>
      <c r="X41" s="163"/>
      <c r="Y41" s="163"/>
      <c r="Z41" s="175"/>
      <c r="AA41" s="333"/>
      <c r="AB41" s="171"/>
      <c r="AC41" s="329"/>
      <c r="AD41" s="163"/>
      <c r="AE41" s="163"/>
      <c r="AF41" s="163"/>
      <c r="AG41" s="163" t="s">
        <v>3</v>
      </c>
      <c r="AH41" s="172"/>
      <c r="AI41" s="163"/>
      <c r="AJ41" s="163"/>
      <c r="AK41" s="163"/>
      <c r="AL41" s="163" t="s">
        <v>3</v>
      </c>
      <c r="AM41" s="173"/>
      <c r="AN41" s="163"/>
      <c r="AO41" s="163"/>
      <c r="AP41" s="163" t="s">
        <v>2</v>
      </c>
      <c r="AQ41" s="163"/>
      <c r="AS41" s="163"/>
      <c r="AT41" s="163" t="s">
        <v>1</v>
      </c>
      <c r="AU41" s="163"/>
      <c r="AV41" s="163"/>
    </row>
    <row r="42" spans="1:49" s="91" customFormat="1" ht="14.1" customHeight="1" x14ac:dyDescent="0.2">
      <c r="A42" s="76">
        <v>33</v>
      </c>
      <c r="B42" s="314" t="s">
        <v>12</v>
      </c>
      <c r="C42" s="315" t="s">
        <v>12</v>
      </c>
      <c r="D42" s="316" t="s">
        <v>26</v>
      </c>
      <c r="E42" s="326"/>
      <c r="F42" s="327"/>
      <c r="G42" s="319" t="s">
        <v>68</v>
      </c>
      <c r="H42" s="320">
        <v>1</v>
      </c>
      <c r="I42" s="321"/>
      <c r="J42" s="321"/>
      <c r="K42" s="321"/>
      <c r="L42" s="321"/>
      <c r="M42" s="322"/>
      <c r="N42" s="322"/>
      <c r="O42" s="322"/>
      <c r="P42" s="322" t="s">
        <v>3</v>
      </c>
      <c r="Q42" s="328"/>
      <c r="R42" s="330"/>
      <c r="S42" s="163"/>
      <c r="T42" s="163"/>
      <c r="U42" s="163"/>
      <c r="V42" s="163"/>
      <c r="W42" s="163"/>
      <c r="X42" s="163"/>
      <c r="Y42" s="163"/>
      <c r="Z42" s="163" t="s">
        <v>3</v>
      </c>
      <c r="AA42" s="324">
        <v>1</v>
      </c>
      <c r="AB42" s="171"/>
      <c r="AC42" s="329"/>
      <c r="AD42" s="163"/>
      <c r="AE42" s="163"/>
      <c r="AF42" s="163"/>
      <c r="AG42" s="163" t="s">
        <v>3</v>
      </c>
      <c r="AH42" s="172"/>
      <c r="AI42" s="163"/>
      <c r="AJ42" s="163"/>
      <c r="AK42" s="163"/>
      <c r="AL42" s="163" t="s">
        <v>3</v>
      </c>
      <c r="AM42" s="173"/>
      <c r="AN42" s="163"/>
      <c r="AO42" s="163"/>
      <c r="AP42" s="163"/>
      <c r="AQ42" s="163" t="s">
        <v>3</v>
      </c>
      <c r="AS42" s="163"/>
      <c r="AT42" s="163"/>
      <c r="AU42" s="163"/>
      <c r="AV42" s="163"/>
    </row>
    <row r="43" spans="1:49" s="91" customFormat="1" ht="14.1" customHeight="1" x14ac:dyDescent="0.2">
      <c r="A43" s="76">
        <v>34</v>
      </c>
      <c r="B43" s="314" t="s">
        <v>12</v>
      </c>
      <c r="C43" s="315" t="s">
        <v>12</v>
      </c>
      <c r="D43" s="316" t="s">
        <v>28</v>
      </c>
      <c r="E43" s="326"/>
      <c r="F43" s="327"/>
      <c r="G43" s="319" t="s">
        <v>69</v>
      </c>
      <c r="H43" s="320">
        <v>1</v>
      </c>
      <c r="I43" s="321"/>
      <c r="J43" s="321"/>
      <c r="K43" s="321"/>
      <c r="L43" s="321"/>
      <c r="M43" s="322"/>
      <c r="N43" s="322" t="s">
        <v>1</v>
      </c>
      <c r="O43" s="322"/>
      <c r="P43" s="322"/>
      <c r="Q43" s="328"/>
      <c r="R43" s="163"/>
      <c r="S43" s="163"/>
      <c r="T43" s="163">
        <v>1</v>
      </c>
      <c r="U43" s="163"/>
      <c r="V43" s="163" t="s">
        <v>1</v>
      </c>
      <c r="W43" s="163">
        <v>1</v>
      </c>
      <c r="X43" s="163"/>
      <c r="Y43" s="163"/>
      <c r="Z43" s="163"/>
      <c r="AA43" s="324"/>
      <c r="AB43" s="171"/>
      <c r="AC43" s="329"/>
      <c r="AD43" s="163"/>
      <c r="AE43" s="163" t="s">
        <v>1</v>
      </c>
      <c r="AF43" s="163"/>
      <c r="AG43" s="163"/>
      <c r="AH43" s="172"/>
      <c r="AI43" s="163"/>
      <c r="AJ43" s="163"/>
      <c r="AK43" s="163"/>
      <c r="AL43" s="163" t="s">
        <v>3</v>
      </c>
      <c r="AM43" s="173"/>
      <c r="AN43" s="163"/>
      <c r="AO43" s="163" t="s">
        <v>1</v>
      </c>
      <c r="AP43" s="163"/>
      <c r="AQ43" s="163"/>
      <c r="AS43" s="163"/>
      <c r="AT43" s="163"/>
      <c r="AU43" s="163"/>
      <c r="AV43" s="163"/>
    </row>
    <row r="44" spans="1:49" s="91" customFormat="1" ht="14.1" customHeight="1" x14ac:dyDescent="0.2">
      <c r="A44" s="76">
        <v>35</v>
      </c>
      <c r="B44" s="314" t="s">
        <v>12</v>
      </c>
      <c r="C44" s="315" t="s">
        <v>12</v>
      </c>
      <c r="D44" s="316" t="s">
        <v>30</v>
      </c>
      <c r="E44" s="326"/>
      <c r="F44" s="327"/>
      <c r="G44" s="319" t="s">
        <v>70</v>
      </c>
      <c r="H44" s="320">
        <v>1</v>
      </c>
      <c r="I44" s="321"/>
      <c r="J44" s="321"/>
      <c r="K44" s="321"/>
      <c r="L44" s="321"/>
      <c r="M44" s="322"/>
      <c r="N44" s="322"/>
      <c r="O44" s="322"/>
      <c r="P44" s="322" t="s">
        <v>3</v>
      </c>
      <c r="Q44" s="328"/>
      <c r="R44" s="163"/>
      <c r="S44" s="163"/>
      <c r="T44" s="163"/>
      <c r="U44" s="163"/>
      <c r="V44" s="163"/>
      <c r="W44" s="163"/>
      <c r="X44" s="163" t="s">
        <v>2</v>
      </c>
      <c r="Y44" s="163"/>
      <c r="Z44" s="163"/>
      <c r="AA44" s="324"/>
      <c r="AB44" s="171"/>
      <c r="AC44" s="329"/>
      <c r="AD44" s="163"/>
      <c r="AE44" s="163"/>
      <c r="AF44" s="163"/>
      <c r="AG44" s="163" t="s">
        <v>3</v>
      </c>
      <c r="AH44" s="172"/>
      <c r="AI44" s="163"/>
      <c r="AJ44" s="163" t="s">
        <v>1</v>
      </c>
      <c r="AK44" s="163"/>
      <c r="AL44" s="163"/>
      <c r="AM44" s="173"/>
      <c r="AN44" s="163"/>
      <c r="AO44" s="163"/>
      <c r="AP44" s="163"/>
      <c r="AQ44" s="163" t="s">
        <v>3</v>
      </c>
      <c r="AS44" s="163"/>
      <c r="AT44" s="163"/>
      <c r="AU44" s="163" t="s">
        <v>2</v>
      </c>
      <c r="AV44" s="163"/>
    </row>
    <row r="45" spans="1:49" s="91" customFormat="1" ht="14.1" customHeight="1" x14ac:dyDescent="0.2">
      <c r="A45" s="76">
        <v>36</v>
      </c>
      <c r="B45" s="314" t="s">
        <v>12</v>
      </c>
      <c r="C45" s="315" t="s">
        <v>12</v>
      </c>
      <c r="D45" s="316" t="s">
        <v>32</v>
      </c>
      <c r="E45" s="326"/>
      <c r="F45" s="327"/>
      <c r="G45" s="319" t="s">
        <v>71</v>
      </c>
      <c r="H45" s="320">
        <v>1</v>
      </c>
      <c r="I45" s="321"/>
      <c r="J45" s="321"/>
      <c r="K45" s="321"/>
      <c r="L45" s="321"/>
      <c r="M45" s="322"/>
      <c r="N45" s="322" t="s">
        <v>1</v>
      </c>
      <c r="O45" s="322"/>
      <c r="P45" s="322"/>
      <c r="Q45" s="328"/>
      <c r="R45" s="163"/>
      <c r="S45" s="163"/>
      <c r="T45" s="163"/>
      <c r="U45" s="163"/>
      <c r="V45" s="163" t="s">
        <v>1</v>
      </c>
      <c r="W45" s="163"/>
      <c r="X45" s="163"/>
      <c r="Y45" s="163"/>
      <c r="Z45" s="163"/>
      <c r="AA45" s="324"/>
      <c r="AB45" s="171"/>
      <c r="AC45" s="329"/>
      <c r="AD45" s="163"/>
      <c r="AE45" s="163" t="s">
        <v>1</v>
      </c>
      <c r="AF45" s="163"/>
      <c r="AG45" s="163"/>
      <c r="AH45" s="172"/>
      <c r="AI45" s="163"/>
      <c r="AJ45" s="163" t="s">
        <v>1</v>
      </c>
      <c r="AK45" s="163"/>
      <c r="AL45" s="163"/>
      <c r="AM45" s="173"/>
      <c r="AN45" s="163"/>
      <c r="AO45" s="163"/>
      <c r="AP45" s="163"/>
      <c r="AQ45" s="163" t="s">
        <v>3</v>
      </c>
      <c r="AS45" s="163"/>
      <c r="AT45" s="163" t="s">
        <v>1</v>
      </c>
      <c r="AU45" s="163"/>
      <c r="AV45" s="163"/>
    </row>
    <row r="46" spans="1:49" s="91" customFormat="1" ht="14.1" customHeight="1" x14ac:dyDescent="0.2">
      <c r="A46" s="76">
        <v>37</v>
      </c>
      <c r="B46" s="314" t="s">
        <v>12</v>
      </c>
      <c r="C46" s="315" t="s">
        <v>12</v>
      </c>
      <c r="D46" s="316" t="s">
        <v>34</v>
      </c>
      <c r="E46" s="326"/>
      <c r="F46" s="327"/>
      <c r="G46" s="319" t="s">
        <v>72</v>
      </c>
      <c r="H46" s="320">
        <v>1</v>
      </c>
      <c r="I46" s="321"/>
      <c r="J46" s="321"/>
      <c r="K46" s="321"/>
      <c r="L46" s="321"/>
      <c r="M46" s="322"/>
      <c r="N46" s="322" t="s">
        <v>1</v>
      </c>
      <c r="O46" s="322"/>
      <c r="P46" s="322"/>
      <c r="Q46" s="328"/>
      <c r="R46" s="163"/>
      <c r="S46" s="163"/>
      <c r="T46" s="163"/>
      <c r="U46" s="163"/>
      <c r="V46" s="163" t="s">
        <v>1</v>
      </c>
      <c r="W46" s="163">
        <v>1</v>
      </c>
      <c r="X46" s="163"/>
      <c r="Y46" s="163"/>
      <c r="Z46" s="163"/>
      <c r="AA46" s="324"/>
      <c r="AB46" s="171"/>
      <c r="AC46" s="329"/>
      <c r="AD46" s="163"/>
      <c r="AE46" s="163"/>
      <c r="AF46" s="163"/>
      <c r="AG46" s="163" t="s">
        <v>3</v>
      </c>
      <c r="AH46" s="172"/>
      <c r="AI46" s="163"/>
      <c r="AJ46" s="163"/>
      <c r="AK46" s="163"/>
      <c r="AL46" s="163" t="s">
        <v>3</v>
      </c>
      <c r="AM46" s="173"/>
      <c r="AN46" s="163"/>
      <c r="AO46" s="163"/>
      <c r="AP46" s="163"/>
      <c r="AQ46" s="163" t="s">
        <v>3</v>
      </c>
      <c r="AS46" s="163"/>
      <c r="AT46" s="163" t="s">
        <v>1</v>
      </c>
      <c r="AU46" s="163"/>
      <c r="AV46" s="163"/>
    </row>
    <row r="47" spans="1:49" s="91" customFormat="1" ht="14.1" customHeight="1" x14ac:dyDescent="0.2">
      <c r="A47" s="76">
        <v>38</v>
      </c>
      <c r="B47" s="314" t="s">
        <v>12</v>
      </c>
      <c r="C47" s="315" t="s">
        <v>12</v>
      </c>
      <c r="D47" s="316" t="s">
        <v>36</v>
      </c>
      <c r="E47" s="326"/>
      <c r="F47" s="327"/>
      <c r="G47" s="319" t="s">
        <v>73</v>
      </c>
      <c r="H47" s="320">
        <v>1</v>
      </c>
      <c r="I47" s="321"/>
      <c r="J47" s="321"/>
      <c r="K47" s="321"/>
      <c r="L47" s="321"/>
      <c r="M47" s="322"/>
      <c r="N47" s="332" t="s">
        <v>1</v>
      </c>
      <c r="O47" s="322"/>
      <c r="P47" s="322"/>
      <c r="Q47" s="328"/>
      <c r="R47" s="163"/>
      <c r="S47" s="163"/>
      <c r="T47" s="163"/>
      <c r="U47" s="163"/>
      <c r="V47" s="175" t="s">
        <v>1</v>
      </c>
      <c r="W47" s="175">
        <v>1</v>
      </c>
      <c r="X47" s="163"/>
      <c r="Y47" s="163"/>
      <c r="Z47" s="163"/>
      <c r="AA47" s="324"/>
      <c r="AB47" s="171"/>
      <c r="AC47" s="329"/>
      <c r="AD47" s="163"/>
      <c r="AE47" s="163"/>
      <c r="AF47" s="163"/>
      <c r="AG47" s="163" t="s">
        <v>3</v>
      </c>
      <c r="AH47" s="172"/>
      <c r="AI47" s="163"/>
      <c r="AJ47" s="163"/>
      <c r="AK47" s="163"/>
      <c r="AL47" s="163" t="s">
        <v>3</v>
      </c>
      <c r="AM47" s="173"/>
      <c r="AN47" s="163"/>
      <c r="AO47" s="163"/>
      <c r="AP47" s="163"/>
      <c r="AQ47" s="163" t="s">
        <v>3</v>
      </c>
      <c r="AS47" s="163"/>
      <c r="AT47" s="163" t="s">
        <v>1</v>
      </c>
      <c r="AU47" s="163"/>
      <c r="AV47" s="163"/>
    </row>
    <row r="48" spans="1:49" s="91" customFormat="1" ht="14.1" customHeight="1" x14ac:dyDescent="0.2">
      <c r="A48" s="76">
        <v>39</v>
      </c>
      <c r="B48" s="314" t="s">
        <v>12</v>
      </c>
      <c r="C48" s="315" t="s">
        <v>12</v>
      </c>
      <c r="D48" s="316" t="s">
        <v>38</v>
      </c>
      <c r="E48" s="326"/>
      <c r="F48" s="327"/>
      <c r="G48" s="319" t="s">
        <v>74</v>
      </c>
      <c r="H48" s="320">
        <v>1</v>
      </c>
      <c r="I48" s="321"/>
      <c r="J48" s="321"/>
      <c r="K48" s="321"/>
      <c r="L48" s="321"/>
      <c r="M48" s="322"/>
      <c r="N48" s="322"/>
      <c r="O48" s="322"/>
      <c r="P48" s="322" t="s">
        <v>3</v>
      </c>
      <c r="Q48" s="328"/>
      <c r="R48" s="163"/>
      <c r="S48" s="163"/>
      <c r="T48" s="163"/>
      <c r="U48" s="163"/>
      <c r="V48" s="163"/>
      <c r="W48" s="163"/>
      <c r="X48" s="163" t="s">
        <v>2</v>
      </c>
      <c r="Y48" s="163"/>
      <c r="Z48" s="163"/>
      <c r="AA48" s="324"/>
      <c r="AB48" s="171"/>
      <c r="AC48" s="329"/>
      <c r="AD48" s="163"/>
      <c r="AE48" s="163" t="s">
        <v>1</v>
      </c>
      <c r="AF48" s="163"/>
      <c r="AG48" s="163"/>
      <c r="AH48" s="172"/>
      <c r="AI48" s="163"/>
      <c r="AJ48" s="163" t="s">
        <v>1</v>
      </c>
      <c r="AK48" s="163"/>
      <c r="AL48" s="163"/>
      <c r="AM48" s="173"/>
      <c r="AN48" s="163"/>
      <c r="AO48" s="163"/>
      <c r="AP48" s="163"/>
      <c r="AQ48" s="163" t="s">
        <v>3</v>
      </c>
      <c r="AS48" s="163"/>
      <c r="AT48" s="163"/>
      <c r="AU48" s="163"/>
      <c r="AV48" s="163"/>
    </row>
    <row r="49" spans="1:48" s="91" customFormat="1" ht="14.1" customHeight="1" x14ac:dyDescent="0.2">
      <c r="A49" s="76">
        <v>40</v>
      </c>
      <c r="B49" s="314" t="s">
        <v>12</v>
      </c>
      <c r="C49" s="315" t="s">
        <v>12</v>
      </c>
      <c r="D49" s="316" t="s">
        <v>40</v>
      </c>
      <c r="E49" s="326"/>
      <c r="F49" s="327"/>
      <c r="G49" s="319" t="s">
        <v>75</v>
      </c>
      <c r="H49" s="320">
        <v>1</v>
      </c>
      <c r="I49" s="321"/>
      <c r="J49" s="321"/>
      <c r="K49" s="321"/>
      <c r="L49" s="321"/>
      <c r="M49" s="322"/>
      <c r="N49" s="322"/>
      <c r="O49" s="322"/>
      <c r="P49" s="322" t="s">
        <v>3</v>
      </c>
      <c r="Q49" s="328"/>
      <c r="R49" s="330"/>
      <c r="S49" s="163"/>
      <c r="T49" s="163"/>
      <c r="U49" s="163"/>
      <c r="V49" s="163"/>
      <c r="W49" s="163"/>
      <c r="X49" s="163"/>
      <c r="Y49" s="163"/>
      <c r="Z49" s="163" t="s">
        <v>3</v>
      </c>
      <c r="AA49" s="324">
        <v>1</v>
      </c>
      <c r="AB49" s="171"/>
      <c r="AC49" s="329"/>
      <c r="AD49" s="163"/>
      <c r="AE49" s="163"/>
      <c r="AF49" s="163"/>
      <c r="AG49" s="163" t="s">
        <v>3</v>
      </c>
      <c r="AH49" s="172"/>
      <c r="AI49" s="163"/>
      <c r="AJ49" s="163"/>
      <c r="AK49" s="163"/>
      <c r="AL49" s="163" t="s">
        <v>3</v>
      </c>
      <c r="AM49" s="173"/>
      <c r="AN49" s="163"/>
      <c r="AO49" s="163"/>
      <c r="AP49" s="163"/>
      <c r="AQ49" s="163" t="s">
        <v>3</v>
      </c>
      <c r="AS49" s="163"/>
      <c r="AT49" s="163" t="s">
        <v>1</v>
      </c>
      <c r="AU49" s="163"/>
      <c r="AV49" s="163"/>
    </row>
    <row r="50" spans="1:48" s="91" customFormat="1" ht="14.1" customHeight="1" x14ac:dyDescent="0.2">
      <c r="A50" s="76">
        <v>41</v>
      </c>
      <c r="B50" s="314" t="s">
        <v>12</v>
      </c>
      <c r="C50" s="315" t="s">
        <v>12</v>
      </c>
      <c r="D50" s="316" t="s">
        <v>42</v>
      </c>
      <c r="E50" s="326"/>
      <c r="F50" s="327"/>
      <c r="G50" s="319" t="s">
        <v>76</v>
      </c>
      <c r="H50" s="320">
        <v>1</v>
      </c>
      <c r="I50" s="321"/>
      <c r="J50" s="321"/>
      <c r="K50" s="321"/>
      <c r="L50" s="321"/>
      <c r="M50" s="322"/>
      <c r="N50" s="322"/>
      <c r="O50" s="322"/>
      <c r="P50" s="322" t="s">
        <v>3</v>
      </c>
      <c r="Q50" s="328"/>
      <c r="R50" s="330"/>
      <c r="S50" s="163"/>
      <c r="T50" s="163"/>
      <c r="U50" s="163"/>
      <c r="V50" s="163"/>
      <c r="W50" s="163"/>
      <c r="X50" s="163"/>
      <c r="Y50" s="163"/>
      <c r="Z50" s="163" t="s">
        <v>3</v>
      </c>
      <c r="AA50" s="324">
        <v>1</v>
      </c>
      <c r="AB50" s="171"/>
      <c r="AC50" s="329"/>
      <c r="AD50" s="163"/>
      <c r="AE50" s="163"/>
      <c r="AF50" s="163"/>
      <c r="AG50" s="163" t="s">
        <v>3</v>
      </c>
      <c r="AH50" s="172"/>
      <c r="AI50" s="163"/>
      <c r="AJ50" s="163"/>
      <c r="AK50" s="163"/>
      <c r="AL50" s="163" t="s">
        <v>3</v>
      </c>
      <c r="AM50" s="173"/>
      <c r="AN50" s="163"/>
      <c r="AO50" s="163"/>
      <c r="AP50" s="163" t="s">
        <v>2</v>
      </c>
      <c r="AQ50" s="163"/>
      <c r="AS50" s="163"/>
      <c r="AT50" s="163"/>
      <c r="AU50" s="163" t="s">
        <v>2</v>
      </c>
      <c r="AV50" s="163"/>
    </row>
    <row r="51" spans="1:48" s="91" customFormat="1" ht="14.1" customHeight="1" x14ac:dyDescent="0.2">
      <c r="A51" s="76">
        <v>42</v>
      </c>
      <c r="B51" s="314" t="s">
        <v>12</v>
      </c>
      <c r="C51" s="315" t="s">
        <v>12</v>
      </c>
      <c r="D51" s="316" t="s">
        <v>44</v>
      </c>
      <c r="E51" s="326"/>
      <c r="F51" s="327"/>
      <c r="G51" s="319" t="s">
        <v>77</v>
      </c>
      <c r="H51" s="320"/>
      <c r="I51" s="321"/>
      <c r="J51" s="321"/>
      <c r="K51" s="321"/>
      <c r="L51" s="321"/>
      <c r="M51" s="322"/>
      <c r="N51" s="332" t="s">
        <v>1</v>
      </c>
      <c r="O51" s="322"/>
      <c r="P51" s="322"/>
      <c r="Q51" s="328"/>
      <c r="R51" s="163"/>
      <c r="S51" s="163"/>
      <c r="T51" s="163"/>
      <c r="U51" s="163"/>
      <c r="V51" s="175" t="s">
        <v>1</v>
      </c>
      <c r="W51" s="175">
        <v>1</v>
      </c>
      <c r="X51" s="163"/>
      <c r="Y51" s="163"/>
      <c r="Z51" s="163"/>
      <c r="AA51" s="324"/>
      <c r="AB51" s="171"/>
      <c r="AC51" s="329"/>
      <c r="AD51" s="163"/>
      <c r="AE51" s="163" t="s">
        <v>1</v>
      </c>
      <c r="AF51" s="163"/>
      <c r="AG51" s="163"/>
      <c r="AH51" s="172"/>
      <c r="AI51" s="163"/>
      <c r="AJ51" s="163" t="s">
        <v>1</v>
      </c>
      <c r="AK51" s="163"/>
      <c r="AL51" s="163"/>
      <c r="AM51" s="173"/>
      <c r="AN51" s="163"/>
      <c r="AO51" s="163"/>
      <c r="AP51" s="163"/>
      <c r="AQ51" s="163" t="s">
        <v>3</v>
      </c>
      <c r="AS51" s="163"/>
      <c r="AT51" s="163" t="s">
        <v>1</v>
      </c>
      <c r="AU51" s="163"/>
      <c r="AV51" s="163"/>
    </row>
    <row r="52" spans="1:48" s="91" customFormat="1" ht="14.1" customHeight="1" x14ac:dyDescent="0.2">
      <c r="A52" s="76">
        <v>43</v>
      </c>
      <c r="B52" s="314" t="s">
        <v>12</v>
      </c>
      <c r="C52" s="315" t="s">
        <v>12</v>
      </c>
      <c r="D52" s="316" t="s">
        <v>46</v>
      </c>
      <c r="E52" s="326"/>
      <c r="F52" s="327"/>
      <c r="G52" s="319" t="s">
        <v>78</v>
      </c>
      <c r="H52" s="320">
        <v>1</v>
      </c>
      <c r="I52" s="321"/>
      <c r="J52" s="321"/>
      <c r="K52" s="321"/>
      <c r="L52" s="321"/>
      <c r="M52" s="322"/>
      <c r="N52" s="322" t="s">
        <v>1</v>
      </c>
      <c r="O52" s="322"/>
      <c r="P52" s="322"/>
      <c r="Q52" s="328"/>
      <c r="R52" s="163"/>
      <c r="S52" s="163"/>
      <c r="T52" s="163">
        <v>1</v>
      </c>
      <c r="U52" s="163"/>
      <c r="V52" s="163" t="s">
        <v>1</v>
      </c>
      <c r="W52" s="163">
        <v>1</v>
      </c>
      <c r="X52" s="163"/>
      <c r="Y52" s="163"/>
      <c r="Z52" s="163"/>
      <c r="AA52" s="324"/>
      <c r="AB52" s="171"/>
      <c r="AC52" s="329"/>
      <c r="AD52" s="163"/>
      <c r="AE52" s="163" t="s">
        <v>1</v>
      </c>
      <c r="AF52" s="163"/>
      <c r="AG52" s="163"/>
      <c r="AH52" s="172"/>
      <c r="AI52" s="163"/>
      <c r="AJ52" s="163" t="s">
        <v>1</v>
      </c>
      <c r="AK52" s="163"/>
      <c r="AL52" s="163"/>
      <c r="AM52" s="173"/>
      <c r="AN52" s="163"/>
      <c r="AO52" s="163"/>
      <c r="AP52" s="163"/>
      <c r="AQ52" s="163" t="s">
        <v>3</v>
      </c>
      <c r="AS52" s="163"/>
      <c r="AT52" s="163" t="s">
        <v>1</v>
      </c>
      <c r="AU52" s="163"/>
      <c r="AV52" s="163"/>
    </row>
    <row r="53" spans="1:48" s="91" customFormat="1" ht="14.1" customHeight="1" x14ac:dyDescent="0.2">
      <c r="A53" s="76">
        <v>44</v>
      </c>
      <c r="B53" s="314" t="s">
        <v>12</v>
      </c>
      <c r="C53" s="315" t="s">
        <v>12</v>
      </c>
      <c r="D53" s="316" t="s">
        <v>48</v>
      </c>
      <c r="E53" s="326"/>
      <c r="F53" s="327"/>
      <c r="G53" s="319" t="s">
        <v>79</v>
      </c>
      <c r="H53" s="320">
        <v>1</v>
      </c>
      <c r="I53" s="321"/>
      <c r="J53" s="321"/>
      <c r="K53" s="321"/>
      <c r="L53" s="321"/>
      <c r="M53" s="322"/>
      <c r="N53" s="332" t="s">
        <v>1</v>
      </c>
      <c r="O53" s="322"/>
      <c r="P53" s="322"/>
      <c r="Q53" s="328"/>
      <c r="R53" s="163"/>
      <c r="S53" s="163"/>
      <c r="T53" s="163"/>
      <c r="U53" s="163"/>
      <c r="V53" s="175" t="s">
        <v>1</v>
      </c>
      <c r="W53" s="175">
        <v>1</v>
      </c>
      <c r="X53" s="163"/>
      <c r="Y53" s="163"/>
      <c r="Z53" s="163"/>
      <c r="AA53" s="324"/>
      <c r="AB53" s="171"/>
      <c r="AC53" s="329"/>
      <c r="AD53" s="163"/>
      <c r="AE53" s="163" t="s">
        <v>1</v>
      </c>
      <c r="AF53" s="163"/>
      <c r="AG53" s="163"/>
      <c r="AH53" s="172"/>
      <c r="AI53" s="163"/>
      <c r="AJ53" s="163" t="s">
        <v>1</v>
      </c>
      <c r="AK53" s="163"/>
      <c r="AL53" s="163"/>
      <c r="AM53" s="173"/>
      <c r="AN53" s="163"/>
      <c r="AO53" s="163"/>
      <c r="AP53" s="163"/>
      <c r="AQ53" s="163" t="s">
        <v>3</v>
      </c>
      <c r="AS53" s="163"/>
      <c r="AT53" s="163" t="s">
        <v>1</v>
      </c>
      <c r="AU53" s="163"/>
      <c r="AV53" s="163"/>
    </row>
    <row r="54" spans="1:48" s="91" customFormat="1" ht="14.1" customHeight="1" x14ac:dyDescent="0.2">
      <c r="A54" s="76">
        <v>45</v>
      </c>
      <c r="B54" s="314" t="s">
        <v>12</v>
      </c>
      <c r="C54" s="315" t="s">
        <v>12</v>
      </c>
      <c r="D54" s="316" t="s">
        <v>50</v>
      </c>
      <c r="E54" s="326"/>
      <c r="F54" s="327"/>
      <c r="G54" s="319" t="s">
        <v>80</v>
      </c>
      <c r="H54" s="320">
        <v>1</v>
      </c>
      <c r="I54" s="321"/>
      <c r="J54" s="321"/>
      <c r="K54" s="321"/>
      <c r="L54" s="321"/>
      <c r="M54" s="322"/>
      <c r="N54" s="322" t="s">
        <v>1</v>
      </c>
      <c r="O54" s="322"/>
      <c r="P54" s="322"/>
      <c r="Q54" s="328"/>
      <c r="R54" s="163"/>
      <c r="S54" s="163"/>
      <c r="T54" s="163"/>
      <c r="U54" s="163"/>
      <c r="V54" s="163" t="s">
        <v>1</v>
      </c>
      <c r="W54" s="163">
        <v>1</v>
      </c>
      <c r="X54" s="163"/>
      <c r="Y54" s="163"/>
      <c r="Z54" s="163"/>
      <c r="AA54" s="324"/>
      <c r="AB54" s="171"/>
      <c r="AC54" s="329"/>
      <c r="AD54" s="163"/>
      <c r="AE54" s="163"/>
      <c r="AF54" s="163"/>
      <c r="AG54" s="163" t="s">
        <v>3</v>
      </c>
      <c r="AH54" s="172"/>
      <c r="AI54" s="163"/>
      <c r="AJ54" s="163"/>
      <c r="AK54" s="163"/>
      <c r="AL54" s="163" t="s">
        <v>3</v>
      </c>
      <c r="AM54" s="173"/>
      <c r="AN54" s="163"/>
      <c r="AO54" s="163"/>
      <c r="AP54" s="163"/>
      <c r="AQ54" s="163" t="s">
        <v>3</v>
      </c>
      <c r="AS54" s="163"/>
      <c r="AT54" s="163" t="s">
        <v>1</v>
      </c>
      <c r="AU54" s="163"/>
      <c r="AV54" s="163"/>
    </row>
    <row r="55" spans="1:48" s="91" customFormat="1" ht="14.1" customHeight="1" x14ac:dyDescent="0.2">
      <c r="A55" s="76">
        <v>46</v>
      </c>
      <c r="B55" s="314" t="s">
        <v>12</v>
      </c>
      <c r="C55" s="315" t="s">
        <v>12</v>
      </c>
      <c r="D55" s="316" t="s">
        <v>52</v>
      </c>
      <c r="E55" s="326"/>
      <c r="F55" s="327"/>
      <c r="G55" s="319" t="s">
        <v>81</v>
      </c>
      <c r="H55" s="320">
        <v>1</v>
      </c>
      <c r="I55" s="321"/>
      <c r="J55" s="321"/>
      <c r="K55" s="321"/>
      <c r="L55" s="321"/>
      <c r="M55" s="322"/>
      <c r="N55" s="322" t="s">
        <v>1</v>
      </c>
      <c r="O55" s="322"/>
      <c r="P55" s="322"/>
      <c r="Q55" s="328"/>
      <c r="R55" s="163"/>
      <c r="S55" s="163"/>
      <c r="T55" s="163">
        <v>1</v>
      </c>
      <c r="U55" s="163"/>
      <c r="V55" s="163" t="s">
        <v>1</v>
      </c>
      <c r="W55" s="163">
        <v>1</v>
      </c>
      <c r="X55" s="163"/>
      <c r="Y55" s="163"/>
      <c r="Z55" s="163"/>
      <c r="AA55" s="324"/>
      <c r="AB55" s="171"/>
      <c r="AC55" s="329"/>
      <c r="AD55" s="163"/>
      <c r="AE55" s="163" t="s">
        <v>1</v>
      </c>
      <c r="AF55" s="163"/>
      <c r="AG55" s="163"/>
      <c r="AH55" s="172"/>
      <c r="AI55" s="163"/>
      <c r="AJ55" s="163" t="s">
        <v>1</v>
      </c>
      <c r="AK55" s="163"/>
      <c r="AL55" s="163"/>
      <c r="AM55" s="173"/>
      <c r="AN55" s="163"/>
      <c r="AO55" s="163" t="s">
        <v>1</v>
      </c>
      <c r="AP55" s="163"/>
      <c r="AQ55" s="163"/>
      <c r="AS55" s="163"/>
      <c r="AT55" s="163"/>
      <c r="AU55" s="163" t="s">
        <v>2</v>
      </c>
      <c r="AV55" s="163"/>
    </row>
    <row r="56" spans="1:48" s="91" customFormat="1" ht="14.1" customHeight="1" x14ac:dyDescent="0.2">
      <c r="A56" s="76">
        <v>47</v>
      </c>
      <c r="B56" s="314" t="s">
        <v>12</v>
      </c>
      <c r="C56" s="315" t="s">
        <v>12</v>
      </c>
      <c r="D56" s="316" t="s">
        <v>54</v>
      </c>
      <c r="E56" s="326"/>
      <c r="F56" s="327"/>
      <c r="G56" s="319" t="s">
        <v>82</v>
      </c>
      <c r="H56" s="320">
        <v>1</v>
      </c>
      <c r="I56" s="321"/>
      <c r="J56" s="321"/>
      <c r="K56" s="321"/>
      <c r="L56" s="321"/>
      <c r="M56" s="322"/>
      <c r="N56" s="322"/>
      <c r="O56" s="322"/>
      <c r="P56" s="322" t="s">
        <v>3</v>
      </c>
      <c r="Q56" s="328"/>
      <c r="R56" s="330"/>
      <c r="S56" s="163"/>
      <c r="T56" s="163"/>
      <c r="U56" s="163"/>
      <c r="V56" s="163"/>
      <c r="W56" s="163"/>
      <c r="X56" s="163"/>
      <c r="Y56" s="163"/>
      <c r="Z56" s="163" t="s">
        <v>3</v>
      </c>
      <c r="AA56" s="324">
        <v>1</v>
      </c>
      <c r="AB56" s="171"/>
      <c r="AC56" s="329"/>
      <c r="AD56" s="163"/>
      <c r="AE56" s="163"/>
      <c r="AF56" s="163"/>
      <c r="AG56" s="163" t="s">
        <v>3</v>
      </c>
      <c r="AH56" s="172"/>
      <c r="AI56" s="163"/>
      <c r="AJ56" s="163"/>
      <c r="AK56" s="163"/>
      <c r="AL56" s="163" t="s">
        <v>3</v>
      </c>
      <c r="AM56" s="173"/>
      <c r="AN56" s="163"/>
      <c r="AO56" s="163"/>
      <c r="AP56" s="163"/>
      <c r="AQ56" s="163" t="s">
        <v>3</v>
      </c>
      <c r="AS56" s="163"/>
      <c r="AT56" s="163"/>
      <c r="AU56" s="163"/>
      <c r="AV56" s="163"/>
    </row>
    <row r="57" spans="1:48" s="91" customFormat="1" ht="14.1" customHeight="1" x14ac:dyDescent="0.2">
      <c r="A57" s="76">
        <v>48</v>
      </c>
      <c r="B57" s="314" t="s">
        <v>12</v>
      </c>
      <c r="C57" s="315" t="s">
        <v>12</v>
      </c>
      <c r="D57" s="316" t="s">
        <v>56</v>
      </c>
      <c r="E57" s="326"/>
      <c r="F57" s="327"/>
      <c r="G57" s="319" t="s">
        <v>83</v>
      </c>
      <c r="H57" s="320"/>
      <c r="I57" s="321"/>
      <c r="J57" s="321"/>
      <c r="K57" s="321"/>
      <c r="L57" s="321"/>
      <c r="M57" s="322"/>
      <c r="N57" s="322" t="s">
        <v>1</v>
      </c>
      <c r="O57" s="322"/>
      <c r="P57" s="322"/>
      <c r="Q57" s="328"/>
      <c r="R57" s="163"/>
      <c r="S57" s="163"/>
      <c r="T57" s="163">
        <v>1</v>
      </c>
      <c r="U57" s="163"/>
      <c r="V57" s="163" t="s">
        <v>1</v>
      </c>
      <c r="W57" s="163">
        <v>1</v>
      </c>
      <c r="X57" s="163"/>
      <c r="Y57" s="163"/>
      <c r="Z57" s="163"/>
      <c r="AA57" s="324"/>
      <c r="AB57" s="171"/>
      <c r="AC57" s="329"/>
      <c r="AD57" s="163"/>
      <c r="AE57" s="163" t="s">
        <v>1</v>
      </c>
      <c r="AF57" s="163"/>
      <c r="AG57" s="163"/>
      <c r="AH57" s="172"/>
      <c r="AI57" s="163"/>
      <c r="AJ57" s="163" t="s">
        <v>1</v>
      </c>
      <c r="AK57" s="163"/>
      <c r="AL57" s="163"/>
      <c r="AM57" s="173"/>
      <c r="AN57" s="163"/>
      <c r="AO57" s="163"/>
      <c r="AP57" s="163"/>
      <c r="AQ57" s="163" t="s">
        <v>3</v>
      </c>
      <c r="AS57" s="163"/>
      <c r="AT57" s="163" t="s">
        <v>1</v>
      </c>
      <c r="AU57" s="163"/>
      <c r="AV57" s="163"/>
    </row>
    <row r="58" spans="1:48" s="91" customFormat="1" ht="14.1" customHeight="1" x14ac:dyDescent="0.2">
      <c r="A58" s="76">
        <v>49</v>
      </c>
      <c r="B58" s="314" t="s">
        <v>12</v>
      </c>
      <c r="C58" s="315" t="s">
        <v>12</v>
      </c>
      <c r="D58" s="316" t="s">
        <v>84</v>
      </c>
      <c r="E58" s="326"/>
      <c r="F58" s="327"/>
      <c r="G58" s="319" t="s">
        <v>85</v>
      </c>
      <c r="H58" s="320">
        <v>1</v>
      </c>
      <c r="I58" s="321"/>
      <c r="J58" s="321"/>
      <c r="K58" s="321"/>
      <c r="L58" s="321"/>
      <c r="M58" s="322"/>
      <c r="N58" s="322" t="s">
        <v>1</v>
      </c>
      <c r="O58" s="322"/>
      <c r="P58" s="322"/>
      <c r="Q58" s="328"/>
      <c r="R58" s="163"/>
      <c r="S58" s="163"/>
      <c r="T58" s="163">
        <v>1</v>
      </c>
      <c r="U58" s="163"/>
      <c r="V58" s="163" t="s">
        <v>1</v>
      </c>
      <c r="W58" s="163">
        <v>1</v>
      </c>
      <c r="X58" s="163"/>
      <c r="Y58" s="163"/>
      <c r="Z58" s="163"/>
      <c r="AA58" s="324"/>
      <c r="AB58" s="171"/>
      <c r="AC58" s="329"/>
      <c r="AD58" s="163"/>
      <c r="AE58" s="163" t="s">
        <v>1</v>
      </c>
      <c r="AF58" s="163"/>
      <c r="AG58" s="163"/>
      <c r="AH58" s="172"/>
      <c r="AI58" s="163"/>
      <c r="AJ58" s="163" t="s">
        <v>1</v>
      </c>
      <c r="AK58" s="163"/>
      <c r="AL58" s="163"/>
      <c r="AM58" s="173"/>
      <c r="AN58" s="163"/>
      <c r="AO58" s="163" t="s">
        <v>1</v>
      </c>
      <c r="AP58" s="163"/>
      <c r="AQ58" s="163"/>
      <c r="AS58" s="163"/>
      <c r="AT58" s="163" t="s">
        <v>1</v>
      </c>
      <c r="AU58" s="163"/>
      <c r="AV58" s="163"/>
    </row>
    <row r="59" spans="1:48" s="91" customFormat="1" ht="14.1" customHeight="1" x14ac:dyDescent="0.2">
      <c r="A59" s="76">
        <v>50</v>
      </c>
      <c r="B59" s="314" t="s">
        <v>12</v>
      </c>
      <c r="C59" s="315" t="s">
        <v>12</v>
      </c>
      <c r="D59" s="316" t="s">
        <v>86</v>
      </c>
      <c r="E59" s="326"/>
      <c r="F59" s="327"/>
      <c r="G59" s="319" t="s">
        <v>87</v>
      </c>
      <c r="H59" s="320">
        <v>1</v>
      </c>
      <c r="I59" s="321"/>
      <c r="J59" s="321"/>
      <c r="K59" s="321"/>
      <c r="L59" s="321"/>
      <c r="M59" s="322"/>
      <c r="N59" s="322" t="s">
        <v>1</v>
      </c>
      <c r="O59" s="322"/>
      <c r="P59" s="322"/>
      <c r="Q59" s="328"/>
      <c r="R59" s="163"/>
      <c r="S59" s="163"/>
      <c r="T59" s="163">
        <v>1</v>
      </c>
      <c r="U59" s="163"/>
      <c r="V59" s="163" t="s">
        <v>1</v>
      </c>
      <c r="W59" s="163">
        <v>1</v>
      </c>
      <c r="X59" s="163"/>
      <c r="Y59" s="163"/>
      <c r="Z59" s="163"/>
      <c r="AA59" s="324"/>
      <c r="AB59" s="171"/>
      <c r="AC59" s="329"/>
      <c r="AD59" s="163"/>
      <c r="AE59" s="163" t="s">
        <v>1</v>
      </c>
      <c r="AF59" s="163"/>
      <c r="AG59" s="163"/>
      <c r="AH59" s="172"/>
      <c r="AI59" s="163"/>
      <c r="AJ59" s="163" t="s">
        <v>1</v>
      </c>
      <c r="AK59" s="163"/>
      <c r="AL59" s="163"/>
      <c r="AM59" s="173"/>
      <c r="AN59" s="163"/>
      <c r="AO59" s="163" t="s">
        <v>1</v>
      </c>
      <c r="AP59" s="163"/>
      <c r="AQ59" s="163"/>
      <c r="AS59" s="163"/>
      <c r="AT59" s="163"/>
      <c r="AU59" s="163"/>
      <c r="AV59" s="163"/>
    </row>
    <row r="60" spans="1:48" s="91" customFormat="1" ht="14.1" customHeight="1" x14ac:dyDescent="0.2">
      <c r="A60" s="76">
        <v>51</v>
      </c>
      <c r="B60" s="314" t="s">
        <v>12</v>
      </c>
      <c r="C60" s="315" t="s">
        <v>12</v>
      </c>
      <c r="D60" s="316" t="s">
        <v>88</v>
      </c>
      <c r="E60" s="326"/>
      <c r="F60" s="327"/>
      <c r="G60" s="319" t="s">
        <v>89</v>
      </c>
      <c r="H60" s="320"/>
      <c r="I60" s="321"/>
      <c r="J60" s="321"/>
      <c r="K60" s="321"/>
      <c r="L60" s="321"/>
      <c r="M60" s="322"/>
      <c r="N60" s="322" t="s">
        <v>1</v>
      </c>
      <c r="O60" s="322"/>
      <c r="P60" s="322"/>
      <c r="Q60" s="328"/>
      <c r="R60" s="330"/>
      <c r="S60" s="163"/>
      <c r="T60" s="163"/>
      <c r="U60" s="163"/>
      <c r="V60" s="163"/>
      <c r="W60" s="163"/>
      <c r="X60" s="163"/>
      <c r="Y60" s="163"/>
      <c r="Z60" s="163" t="s">
        <v>3</v>
      </c>
      <c r="AA60" s="324">
        <v>1</v>
      </c>
      <c r="AB60" s="171"/>
      <c r="AC60" s="329"/>
      <c r="AD60" s="163"/>
      <c r="AE60" s="163"/>
      <c r="AF60" s="163"/>
      <c r="AG60" s="163" t="s">
        <v>3</v>
      </c>
      <c r="AH60" s="172"/>
      <c r="AI60" s="163"/>
      <c r="AJ60" s="163" t="s">
        <v>1</v>
      </c>
      <c r="AK60" s="163"/>
      <c r="AL60" s="163"/>
      <c r="AM60" s="173"/>
      <c r="AN60" s="163"/>
      <c r="AO60" s="163"/>
      <c r="AP60" s="163"/>
      <c r="AQ60" s="163"/>
      <c r="AS60" s="163"/>
      <c r="AT60" s="163"/>
      <c r="AU60" s="163"/>
      <c r="AV60" s="163"/>
    </row>
    <row r="61" spans="1:48" s="91" customFormat="1" ht="14.1" hidden="1" customHeight="1" x14ac:dyDescent="0.2">
      <c r="A61" s="76">
        <v>52</v>
      </c>
      <c r="B61" s="314" t="s">
        <v>12</v>
      </c>
      <c r="C61" s="315" t="s">
        <v>12</v>
      </c>
      <c r="D61" s="316" t="s">
        <v>90</v>
      </c>
      <c r="E61" s="326"/>
      <c r="F61" s="327"/>
      <c r="G61" s="319" t="s">
        <v>91</v>
      </c>
      <c r="H61" s="320"/>
      <c r="I61" s="321"/>
      <c r="J61" s="321"/>
      <c r="K61" s="321"/>
      <c r="L61" s="321"/>
      <c r="M61" s="322"/>
      <c r="N61" s="322"/>
      <c r="O61" s="322"/>
      <c r="P61" s="322"/>
      <c r="Q61" s="328"/>
      <c r="R61" s="163"/>
      <c r="S61" s="163"/>
      <c r="T61" s="163"/>
      <c r="U61" s="163"/>
      <c r="V61" s="163"/>
      <c r="W61" s="163"/>
      <c r="X61" s="163"/>
      <c r="Y61" s="163"/>
      <c r="Z61" s="163"/>
      <c r="AA61" s="324"/>
      <c r="AB61" s="171"/>
      <c r="AC61" s="329"/>
      <c r="AD61" s="163"/>
      <c r="AE61" s="163"/>
      <c r="AF61" s="163"/>
      <c r="AG61" s="163"/>
      <c r="AH61" s="172"/>
      <c r="AI61" s="163"/>
      <c r="AJ61" s="163"/>
      <c r="AK61" s="163"/>
      <c r="AL61" s="163"/>
      <c r="AM61" s="173"/>
      <c r="AN61" s="163"/>
      <c r="AO61" s="163"/>
      <c r="AP61" s="163"/>
      <c r="AQ61" s="163"/>
      <c r="AS61" s="163"/>
      <c r="AT61" s="163"/>
      <c r="AU61" s="163"/>
      <c r="AV61" s="163"/>
    </row>
    <row r="62" spans="1:48" s="91" customFormat="1" ht="14.1" hidden="1" customHeight="1" x14ac:dyDescent="0.2">
      <c r="A62" s="76">
        <v>53</v>
      </c>
      <c r="B62" s="314" t="s">
        <v>12</v>
      </c>
      <c r="C62" s="315" t="s">
        <v>12</v>
      </c>
      <c r="D62" s="316" t="s">
        <v>92</v>
      </c>
      <c r="E62" s="326"/>
      <c r="F62" s="327"/>
      <c r="G62" s="319" t="s">
        <v>93</v>
      </c>
      <c r="H62" s="320"/>
      <c r="I62" s="321"/>
      <c r="J62" s="321"/>
      <c r="K62" s="321"/>
      <c r="L62" s="321"/>
      <c r="M62" s="322"/>
      <c r="N62" s="322"/>
      <c r="O62" s="322"/>
      <c r="P62" s="322"/>
      <c r="Q62" s="328"/>
      <c r="R62" s="163"/>
      <c r="S62" s="163"/>
      <c r="T62" s="163"/>
      <c r="U62" s="163"/>
      <c r="V62" s="163"/>
      <c r="W62" s="163"/>
      <c r="X62" s="163"/>
      <c r="Y62" s="163"/>
      <c r="Z62" s="163"/>
      <c r="AA62" s="324"/>
      <c r="AB62" s="171"/>
      <c r="AC62" s="329"/>
      <c r="AD62" s="163"/>
      <c r="AE62" s="163"/>
      <c r="AF62" s="163"/>
      <c r="AG62" s="163"/>
      <c r="AH62" s="172"/>
      <c r="AI62" s="163"/>
      <c r="AJ62" s="163"/>
      <c r="AK62" s="163"/>
      <c r="AL62" s="163"/>
      <c r="AM62" s="173"/>
      <c r="AN62" s="163"/>
      <c r="AO62" s="163"/>
      <c r="AP62" s="163"/>
      <c r="AQ62" s="163"/>
      <c r="AS62" s="163"/>
      <c r="AT62" s="163"/>
      <c r="AU62" s="163"/>
      <c r="AV62" s="163"/>
    </row>
    <row r="63" spans="1:48" s="91" customFormat="1" ht="14.1" hidden="1" customHeight="1" x14ac:dyDescent="0.2">
      <c r="A63" s="76">
        <v>54</v>
      </c>
      <c r="B63" s="314" t="s">
        <v>12</v>
      </c>
      <c r="C63" s="315" t="s">
        <v>12</v>
      </c>
      <c r="D63" s="316" t="s">
        <v>94</v>
      </c>
      <c r="E63" s="326"/>
      <c r="F63" s="327"/>
      <c r="G63" s="319" t="s">
        <v>95</v>
      </c>
      <c r="H63" s="320"/>
      <c r="I63" s="321"/>
      <c r="J63" s="321"/>
      <c r="K63" s="321"/>
      <c r="L63" s="321"/>
      <c r="M63" s="322"/>
      <c r="N63" s="322"/>
      <c r="O63" s="322"/>
      <c r="P63" s="322"/>
      <c r="Q63" s="328"/>
      <c r="R63" s="163"/>
      <c r="S63" s="163"/>
      <c r="T63" s="163"/>
      <c r="U63" s="163"/>
      <c r="V63" s="163"/>
      <c r="W63" s="163"/>
      <c r="X63" s="163"/>
      <c r="Y63" s="163"/>
      <c r="Z63" s="163" t="s">
        <v>3</v>
      </c>
      <c r="AA63" s="324"/>
      <c r="AB63" s="171"/>
      <c r="AC63" s="329"/>
      <c r="AD63" s="163"/>
      <c r="AE63" s="163"/>
      <c r="AF63" s="163"/>
      <c r="AG63" s="163"/>
      <c r="AH63" s="172"/>
      <c r="AI63" s="163"/>
      <c r="AJ63" s="163"/>
      <c r="AK63" s="163"/>
      <c r="AL63" s="163"/>
      <c r="AM63" s="173"/>
      <c r="AN63" s="163"/>
      <c r="AO63" s="163"/>
      <c r="AP63" s="163"/>
      <c r="AQ63" s="163"/>
      <c r="AS63" s="163"/>
      <c r="AT63" s="163"/>
      <c r="AU63" s="163"/>
      <c r="AV63" s="163"/>
    </row>
    <row r="64" spans="1:48" s="91" customFormat="1" ht="14.1" hidden="1" customHeight="1" x14ac:dyDescent="0.2">
      <c r="A64" s="76">
        <v>55</v>
      </c>
      <c r="B64" s="314" t="s">
        <v>12</v>
      </c>
      <c r="C64" s="315" t="s">
        <v>12</v>
      </c>
      <c r="D64" s="316" t="s">
        <v>96</v>
      </c>
      <c r="E64" s="326"/>
      <c r="F64" s="327"/>
      <c r="G64" s="319" t="s">
        <v>97</v>
      </c>
      <c r="H64" s="320"/>
      <c r="I64" s="321"/>
      <c r="J64" s="321"/>
      <c r="K64" s="321"/>
      <c r="L64" s="321"/>
      <c r="M64" s="322"/>
      <c r="N64" s="322"/>
      <c r="O64" s="322"/>
      <c r="P64" s="322"/>
      <c r="Q64" s="328"/>
      <c r="R64" s="330"/>
      <c r="S64" s="163"/>
      <c r="T64" s="163"/>
      <c r="U64" s="163"/>
      <c r="V64" s="163"/>
      <c r="W64" s="163"/>
      <c r="X64" s="163"/>
      <c r="Y64" s="163"/>
      <c r="Z64" s="163" t="s">
        <v>3</v>
      </c>
      <c r="AA64" s="324">
        <v>1</v>
      </c>
      <c r="AB64" s="171"/>
      <c r="AC64" s="329"/>
      <c r="AD64" s="163"/>
      <c r="AE64" s="163"/>
      <c r="AF64" s="163"/>
      <c r="AG64" s="163"/>
      <c r="AH64" s="172"/>
      <c r="AI64" s="163"/>
      <c r="AJ64" s="163"/>
      <c r="AK64" s="163"/>
      <c r="AL64" s="163"/>
      <c r="AM64" s="173"/>
      <c r="AN64" s="163"/>
      <c r="AO64" s="163"/>
      <c r="AP64" s="163"/>
      <c r="AQ64" s="163"/>
      <c r="AS64" s="163"/>
      <c r="AT64" s="163"/>
      <c r="AU64" s="163"/>
      <c r="AV64" s="163"/>
    </row>
    <row r="65" spans="1:49" s="59" customFormat="1" ht="14.1" customHeight="1" x14ac:dyDescent="0.25">
      <c r="B65" s="302" t="s">
        <v>14</v>
      </c>
      <c r="C65" s="334"/>
      <c r="D65" s="304"/>
      <c r="E65" s="305" t="s">
        <v>98</v>
      </c>
      <c r="F65" s="306"/>
      <c r="G65" s="307"/>
      <c r="H65" s="308"/>
      <c r="I65" s="309"/>
      <c r="J65" s="309"/>
      <c r="K65" s="309"/>
      <c r="L65" s="309"/>
      <c r="M65" s="310">
        <f>M66</f>
        <v>0</v>
      </c>
      <c r="N65" s="310">
        <f>N66</f>
        <v>0</v>
      </c>
      <c r="O65" s="310">
        <f>O66</f>
        <v>0</v>
      </c>
      <c r="P65" s="310">
        <f>P66</f>
        <v>0</v>
      </c>
      <c r="Q65" s="323"/>
      <c r="R65" s="73"/>
      <c r="S65" s="73">
        <f>S66</f>
        <v>1</v>
      </c>
      <c r="T65" s="73"/>
      <c r="U65" s="73"/>
      <c r="V65" s="73">
        <f>V66</f>
        <v>16</v>
      </c>
      <c r="W65" s="73"/>
      <c r="X65" s="73">
        <f>X66</f>
        <v>0</v>
      </c>
      <c r="Y65" s="73"/>
      <c r="Z65" s="73">
        <f>Z66</f>
        <v>3</v>
      </c>
      <c r="AA65" s="331"/>
      <c r="AB65" s="165"/>
      <c r="AC65" s="325"/>
      <c r="AD65" s="75">
        <f>AD66</f>
        <v>2</v>
      </c>
      <c r="AE65" s="75">
        <f>AE66</f>
        <v>16</v>
      </c>
      <c r="AF65" s="75">
        <f>AF66</f>
        <v>0</v>
      </c>
      <c r="AG65" s="75">
        <f>AG66</f>
        <v>2</v>
      </c>
      <c r="AH65" s="166"/>
      <c r="AI65" s="75">
        <f>AI66</f>
        <v>0</v>
      </c>
      <c r="AJ65" s="75">
        <f>AJ66</f>
        <v>15</v>
      </c>
      <c r="AK65" s="75">
        <f>AK66</f>
        <v>0</v>
      </c>
      <c r="AL65" s="75">
        <f>AL66</f>
        <v>5</v>
      </c>
      <c r="AM65" s="167"/>
      <c r="AN65" s="75">
        <f>AN66</f>
        <v>0</v>
      </c>
      <c r="AO65" s="75">
        <f>AO66</f>
        <v>17</v>
      </c>
      <c r="AP65" s="75">
        <f>AP66</f>
        <v>0</v>
      </c>
      <c r="AQ65" s="75">
        <f>AQ66</f>
        <v>3</v>
      </c>
      <c r="AS65" s="75">
        <f>AS66</f>
        <v>0</v>
      </c>
      <c r="AT65" s="75">
        <f>AT66</f>
        <v>18</v>
      </c>
      <c r="AU65" s="75">
        <f>AU66</f>
        <v>0</v>
      </c>
      <c r="AV65" s="75">
        <f>AV66</f>
        <v>0</v>
      </c>
    </row>
    <row r="66" spans="1:49" s="59" customFormat="1" ht="14.1" customHeight="1" x14ac:dyDescent="0.25">
      <c r="B66" s="302" t="s">
        <v>14</v>
      </c>
      <c r="C66" s="303" t="s">
        <v>14</v>
      </c>
      <c r="D66" s="304"/>
      <c r="E66" s="335"/>
      <c r="F66" s="307" t="s">
        <v>99</v>
      </c>
      <c r="G66" s="336"/>
      <c r="H66" s="337"/>
      <c r="I66" s="338"/>
      <c r="J66" s="338"/>
      <c r="K66" s="338"/>
      <c r="L66" s="338"/>
      <c r="M66" s="310">
        <f>COUNTIF(M67:M86,"WTP")</f>
        <v>0</v>
      </c>
      <c r="N66" s="310">
        <f>COUNTIF(N67:N86,"WDP")</f>
        <v>0</v>
      </c>
      <c r="O66" s="310">
        <f>COUNTIF(O67:O86,"TW")</f>
        <v>0</v>
      </c>
      <c r="P66" s="310">
        <f>COUNTIF(P67:P86,"TMP")</f>
        <v>0</v>
      </c>
      <c r="Q66" s="311">
        <f>SUM(H66:P66)</f>
        <v>0</v>
      </c>
      <c r="R66" s="73"/>
      <c r="S66" s="73">
        <f>COUNTIF(S67:S86,"WTP")</f>
        <v>1</v>
      </c>
      <c r="T66" s="73"/>
      <c r="U66" s="73"/>
      <c r="V66" s="73">
        <f>COUNTIF(V67:V86,"WDP")</f>
        <v>16</v>
      </c>
      <c r="W66" s="73"/>
      <c r="X66" s="73">
        <f>COUNTIF(X67:X86,"TW")</f>
        <v>0</v>
      </c>
      <c r="Y66" s="73"/>
      <c r="Z66" s="73">
        <f>COUNTIF(Z67:Z86,"TMP")</f>
        <v>3</v>
      </c>
      <c r="AA66" s="331"/>
      <c r="AB66" s="152">
        <f>SUM(S66:Z66)</f>
        <v>20</v>
      </c>
      <c r="AC66" s="313"/>
      <c r="AD66" s="75">
        <f>COUNTIF(AD67:AD86,"WTP")</f>
        <v>2</v>
      </c>
      <c r="AE66" s="75">
        <f>COUNTIF(AE67:AE86,"WDP")</f>
        <v>16</v>
      </c>
      <c r="AF66" s="75">
        <f>COUNTIF(AF67:AF86,"TW")</f>
        <v>0</v>
      </c>
      <c r="AG66" s="75">
        <f>COUNTIF(AG67:AG86,"TMP")</f>
        <v>2</v>
      </c>
      <c r="AH66" s="153">
        <f>SUM(AD66:AG66)</f>
        <v>20</v>
      </c>
      <c r="AI66" s="75">
        <f>COUNTIF(AI67:AI86,"WTP")</f>
        <v>0</v>
      </c>
      <c r="AJ66" s="75">
        <f>COUNTIF(AJ67:AJ86,"WDP")</f>
        <v>15</v>
      </c>
      <c r="AK66" s="75">
        <f>COUNTIF(AK67:AK86,"TW")</f>
        <v>0</v>
      </c>
      <c r="AL66" s="75">
        <f>COUNTIF(AL67:AL86,"TMP")</f>
        <v>5</v>
      </c>
      <c r="AM66" s="154">
        <f>SUM(AI66:AL66)</f>
        <v>20</v>
      </c>
      <c r="AN66" s="75">
        <f>COUNTIF(AN67:AN86,"WTP")</f>
        <v>0</v>
      </c>
      <c r="AO66" s="75">
        <f>COUNTIF(AO67:AO86,"WDP")</f>
        <v>17</v>
      </c>
      <c r="AP66" s="75">
        <f>COUNTIF(AP67:AP86,"TW")</f>
        <v>0</v>
      </c>
      <c r="AQ66" s="75">
        <f>COUNTIF(AQ67:AQ86,"TMP")</f>
        <v>3</v>
      </c>
      <c r="AR66" s="155">
        <f>SUM(AN66:AQ66)</f>
        <v>20</v>
      </c>
      <c r="AS66" s="75">
        <f>COUNTIF(AS67:AS86,"WTP")</f>
        <v>0</v>
      </c>
      <c r="AT66" s="75">
        <f>COUNTIF(AT67:AT86,"WDP")</f>
        <v>18</v>
      </c>
      <c r="AU66" s="75">
        <f>COUNTIF(AU67:AU86,"TW")</f>
        <v>0</v>
      </c>
      <c r="AV66" s="75">
        <f>COUNTIF(AV67:AV86,"TMP")</f>
        <v>0</v>
      </c>
      <c r="AW66" s="155">
        <f>SUM(AS66:AV66)</f>
        <v>18</v>
      </c>
    </row>
    <row r="67" spans="1:49" s="91" customFormat="1" ht="14.1" hidden="1" customHeight="1" x14ac:dyDescent="0.2">
      <c r="A67" s="76">
        <v>56</v>
      </c>
      <c r="B67" s="314" t="s">
        <v>14</v>
      </c>
      <c r="C67" s="315" t="s">
        <v>14</v>
      </c>
      <c r="D67" s="316" t="s">
        <v>8</v>
      </c>
      <c r="E67" s="317"/>
      <c r="F67" s="318"/>
      <c r="G67" s="319" t="s">
        <v>100</v>
      </c>
      <c r="H67" s="320">
        <v>1</v>
      </c>
      <c r="I67" s="321"/>
      <c r="J67" s="321"/>
      <c r="K67" s="321"/>
      <c r="L67" s="321"/>
      <c r="M67" s="322"/>
      <c r="N67" s="322"/>
      <c r="O67" s="322"/>
      <c r="P67" s="322"/>
      <c r="Q67" s="328"/>
      <c r="R67" s="330"/>
      <c r="S67" s="163"/>
      <c r="T67" s="163"/>
      <c r="U67" s="163"/>
      <c r="V67" s="163"/>
      <c r="W67" s="163"/>
      <c r="X67" s="163"/>
      <c r="Y67" s="163"/>
      <c r="Z67" s="163" t="s">
        <v>3</v>
      </c>
      <c r="AA67" s="324">
        <v>1</v>
      </c>
      <c r="AB67" s="171"/>
      <c r="AC67" s="329"/>
      <c r="AD67" s="163"/>
      <c r="AE67" s="163" t="s">
        <v>1</v>
      </c>
      <c r="AF67" s="163"/>
      <c r="AG67" s="163"/>
      <c r="AH67" s="172"/>
      <c r="AI67" s="163"/>
      <c r="AJ67" s="163" t="s">
        <v>1</v>
      </c>
      <c r="AK67" s="163"/>
      <c r="AL67" s="163"/>
      <c r="AM67" s="173"/>
      <c r="AN67" s="163"/>
      <c r="AO67" s="163" t="s">
        <v>1</v>
      </c>
      <c r="AP67" s="163"/>
      <c r="AQ67" s="163"/>
      <c r="AS67" s="163"/>
      <c r="AT67" s="163" t="s">
        <v>1</v>
      </c>
      <c r="AU67" s="163"/>
      <c r="AV67" s="163"/>
    </row>
    <row r="68" spans="1:49" s="91" customFormat="1" ht="14.1" hidden="1" customHeight="1" x14ac:dyDescent="0.2">
      <c r="A68" s="76">
        <v>57</v>
      </c>
      <c r="B68" s="314" t="s">
        <v>14</v>
      </c>
      <c r="C68" s="315" t="s">
        <v>14</v>
      </c>
      <c r="D68" s="316" t="s">
        <v>12</v>
      </c>
      <c r="E68" s="326"/>
      <c r="F68" s="327"/>
      <c r="G68" s="319" t="s">
        <v>101</v>
      </c>
      <c r="H68" s="320"/>
      <c r="I68" s="321"/>
      <c r="J68" s="321"/>
      <c r="K68" s="321"/>
      <c r="L68" s="321"/>
      <c r="M68" s="322"/>
      <c r="N68" s="322"/>
      <c r="O68" s="322"/>
      <c r="P68" s="322"/>
      <c r="Q68" s="328"/>
      <c r="R68" s="163"/>
      <c r="S68" s="163"/>
      <c r="T68" s="163"/>
      <c r="U68" s="163"/>
      <c r="V68" s="163" t="s">
        <v>1</v>
      </c>
      <c r="W68" s="163">
        <v>1</v>
      </c>
      <c r="X68" s="163"/>
      <c r="Y68" s="163"/>
      <c r="Z68" s="163"/>
      <c r="AA68" s="324"/>
      <c r="AB68" s="171"/>
      <c r="AC68" s="329"/>
      <c r="AD68" s="163"/>
      <c r="AE68" s="163" t="s">
        <v>1</v>
      </c>
      <c r="AF68" s="163"/>
      <c r="AG68" s="163"/>
      <c r="AH68" s="172"/>
      <c r="AI68" s="163"/>
      <c r="AJ68" s="163" t="s">
        <v>1</v>
      </c>
      <c r="AK68" s="163"/>
      <c r="AL68" s="163"/>
      <c r="AM68" s="173"/>
      <c r="AN68" s="163"/>
      <c r="AO68" s="163" t="s">
        <v>1</v>
      </c>
      <c r="AP68" s="163"/>
      <c r="AQ68" s="163"/>
      <c r="AS68" s="163"/>
      <c r="AT68" s="163"/>
      <c r="AU68" s="163"/>
      <c r="AV68" s="163"/>
    </row>
    <row r="69" spans="1:49" s="91" customFormat="1" ht="14.1" hidden="1" customHeight="1" x14ac:dyDescent="0.2">
      <c r="A69" s="76">
        <v>58</v>
      </c>
      <c r="B69" s="314" t="s">
        <v>14</v>
      </c>
      <c r="C69" s="315" t="s">
        <v>14</v>
      </c>
      <c r="D69" s="316" t="s">
        <v>14</v>
      </c>
      <c r="E69" s="326"/>
      <c r="F69" s="327"/>
      <c r="G69" s="319" t="s">
        <v>102</v>
      </c>
      <c r="H69" s="320">
        <v>1</v>
      </c>
      <c r="I69" s="321"/>
      <c r="J69" s="321"/>
      <c r="K69" s="321"/>
      <c r="L69" s="321"/>
      <c r="M69" s="322"/>
      <c r="N69" s="322"/>
      <c r="O69" s="322"/>
      <c r="P69" s="322"/>
      <c r="Q69" s="328"/>
      <c r="R69" s="163"/>
      <c r="S69" s="163"/>
      <c r="T69" s="163"/>
      <c r="U69" s="163"/>
      <c r="V69" s="163" t="s">
        <v>1</v>
      </c>
      <c r="W69" s="163">
        <v>1</v>
      </c>
      <c r="X69" s="163"/>
      <c r="Y69" s="163"/>
      <c r="Z69" s="163"/>
      <c r="AA69" s="324"/>
      <c r="AB69" s="171"/>
      <c r="AC69" s="329"/>
      <c r="AD69" s="163"/>
      <c r="AE69" s="163" t="s">
        <v>1</v>
      </c>
      <c r="AF69" s="163"/>
      <c r="AG69" s="163"/>
      <c r="AH69" s="172"/>
      <c r="AI69" s="163"/>
      <c r="AJ69" s="163" t="s">
        <v>1</v>
      </c>
      <c r="AK69" s="163"/>
      <c r="AL69" s="163"/>
      <c r="AM69" s="173"/>
      <c r="AN69" s="163"/>
      <c r="AO69" s="163" t="s">
        <v>1</v>
      </c>
      <c r="AP69" s="163"/>
      <c r="AQ69" s="163"/>
      <c r="AS69" s="163"/>
      <c r="AT69" s="163" t="s">
        <v>1</v>
      </c>
      <c r="AU69" s="163"/>
      <c r="AV69" s="163"/>
    </row>
    <row r="70" spans="1:49" s="91" customFormat="1" ht="14.1" hidden="1" customHeight="1" x14ac:dyDescent="0.2">
      <c r="A70" s="76">
        <v>59</v>
      </c>
      <c r="B70" s="314" t="s">
        <v>14</v>
      </c>
      <c r="C70" s="315" t="s">
        <v>14</v>
      </c>
      <c r="D70" s="316" t="s">
        <v>16</v>
      </c>
      <c r="E70" s="326"/>
      <c r="F70" s="327"/>
      <c r="G70" s="319" t="s">
        <v>103</v>
      </c>
      <c r="H70" s="320"/>
      <c r="I70" s="321"/>
      <c r="J70" s="321"/>
      <c r="K70" s="321"/>
      <c r="L70" s="321"/>
      <c r="M70" s="322"/>
      <c r="N70" s="322"/>
      <c r="O70" s="322"/>
      <c r="P70" s="322"/>
      <c r="Q70" s="328"/>
      <c r="R70" s="163"/>
      <c r="S70" s="163"/>
      <c r="T70" s="163"/>
      <c r="U70" s="163"/>
      <c r="V70" s="163" t="s">
        <v>1</v>
      </c>
      <c r="W70" s="163">
        <v>1</v>
      </c>
      <c r="X70" s="163"/>
      <c r="Y70" s="163"/>
      <c r="Z70" s="163"/>
      <c r="AA70" s="324"/>
      <c r="AB70" s="171"/>
      <c r="AC70" s="329"/>
      <c r="AD70" s="163"/>
      <c r="AE70" s="163" t="s">
        <v>1</v>
      </c>
      <c r="AF70" s="163"/>
      <c r="AG70" s="163"/>
      <c r="AH70" s="172"/>
      <c r="AI70" s="163"/>
      <c r="AJ70" s="163" t="s">
        <v>1</v>
      </c>
      <c r="AK70" s="163"/>
      <c r="AL70" s="163"/>
      <c r="AM70" s="173"/>
      <c r="AN70" s="163"/>
      <c r="AO70" s="163" t="s">
        <v>1</v>
      </c>
      <c r="AP70" s="163"/>
      <c r="AQ70" s="163"/>
      <c r="AS70" s="163"/>
      <c r="AT70" s="163" t="s">
        <v>1</v>
      </c>
      <c r="AU70" s="163"/>
      <c r="AV70" s="163"/>
    </row>
    <row r="71" spans="1:49" s="91" customFormat="1" ht="14.1" hidden="1" customHeight="1" x14ac:dyDescent="0.2">
      <c r="A71" s="76">
        <v>60</v>
      </c>
      <c r="B71" s="314" t="s">
        <v>14</v>
      </c>
      <c r="C71" s="315" t="s">
        <v>14</v>
      </c>
      <c r="D71" s="316" t="s">
        <v>18</v>
      </c>
      <c r="E71" s="326"/>
      <c r="F71" s="327"/>
      <c r="G71" s="319" t="s">
        <v>104</v>
      </c>
      <c r="H71" s="320">
        <v>1</v>
      </c>
      <c r="I71" s="321"/>
      <c r="J71" s="321"/>
      <c r="K71" s="321"/>
      <c r="L71" s="321"/>
      <c r="M71" s="322"/>
      <c r="N71" s="322"/>
      <c r="O71" s="322"/>
      <c r="P71" s="322"/>
      <c r="Q71" s="328"/>
      <c r="R71" s="163"/>
      <c r="S71" s="163"/>
      <c r="T71" s="163"/>
      <c r="U71" s="163"/>
      <c r="V71" s="163" t="s">
        <v>1</v>
      </c>
      <c r="W71" s="163">
        <v>1</v>
      </c>
      <c r="X71" s="163"/>
      <c r="Y71" s="163"/>
      <c r="Z71" s="163"/>
      <c r="AA71" s="324"/>
      <c r="AB71" s="171"/>
      <c r="AC71" s="329">
        <v>1</v>
      </c>
      <c r="AD71" s="163" t="s">
        <v>0</v>
      </c>
      <c r="AE71" s="163"/>
      <c r="AF71" s="163"/>
      <c r="AG71" s="163"/>
      <c r="AH71" s="172"/>
      <c r="AI71" s="163"/>
      <c r="AJ71" s="163" t="s">
        <v>1</v>
      </c>
      <c r="AK71" s="163"/>
      <c r="AL71" s="163"/>
      <c r="AM71" s="173"/>
      <c r="AN71" s="163"/>
      <c r="AO71" s="163" t="s">
        <v>1</v>
      </c>
      <c r="AP71" s="163"/>
      <c r="AQ71" s="163"/>
      <c r="AS71" s="163"/>
      <c r="AT71" s="163" t="s">
        <v>1</v>
      </c>
      <c r="AU71" s="163"/>
      <c r="AV71" s="163"/>
    </row>
    <row r="72" spans="1:49" s="91" customFormat="1" ht="14.1" hidden="1" customHeight="1" x14ac:dyDescent="0.2">
      <c r="A72" s="76">
        <v>61</v>
      </c>
      <c r="B72" s="314" t="s">
        <v>14</v>
      </c>
      <c r="C72" s="315" t="s">
        <v>14</v>
      </c>
      <c r="D72" s="316" t="s">
        <v>20</v>
      </c>
      <c r="E72" s="326"/>
      <c r="F72" s="327"/>
      <c r="G72" s="319" t="s">
        <v>105</v>
      </c>
      <c r="H72" s="320">
        <v>1</v>
      </c>
      <c r="I72" s="321"/>
      <c r="J72" s="321"/>
      <c r="K72" s="321"/>
      <c r="L72" s="321"/>
      <c r="M72" s="322"/>
      <c r="N72" s="322"/>
      <c r="O72" s="322"/>
      <c r="P72" s="322"/>
      <c r="Q72" s="328"/>
      <c r="R72" s="163"/>
      <c r="S72" s="163"/>
      <c r="T72" s="163"/>
      <c r="U72" s="163"/>
      <c r="V72" s="163" t="s">
        <v>1</v>
      </c>
      <c r="W72" s="163">
        <v>1</v>
      </c>
      <c r="X72" s="163"/>
      <c r="Y72" s="163"/>
      <c r="Z72" s="163"/>
      <c r="AA72" s="324"/>
      <c r="AB72" s="171"/>
      <c r="AC72" s="329"/>
      <c r="AD72" s="163"/>
      <c r="AE72" s="163" t="s">
        <v>1</v>
      </c>
      <c r="AF72" s="163"/>
      <c r="AG72" s="163"/>
      <c r="AH72" s="172"/>
      <c r="AI72" s="163"/>
      <c r="AJ72" s="163" t="s">
        <v>1</v>
      </c>
      <c r="AK72" s="163"/>
      <c r="AL72" s="163"/>
      <c r="AM72" s="173"/>
      <c r="AN72" s="163"/>
      <c r="AO72" s="163"/>
      <c r="AP72" s="163"/>
      <c r="AQ72" s="163" t="s">
        <v>3</v>
      </c>
      <c r="AS72" s="163"/>
      <c r="AT72" s="163" t="s">
        <v>1</v>
      </c>
      <c r="AU72" s="163"/>
      <c r="AV72" s="163"/>
    </row>
    <row r="73" spans="1:49" s="91" customFormat="1" ht="14.1" hidden="1" customHeight="1" x14ac:dyDescent="0.2">
      <c r="A73" s="76">
        <v>62</v>
      </c>
      <c r="B73" s="314" t="s">
        <v>14</v>
      </c>
      <c r="C73" s="315" t="s">
        <v>14</v>
      </c>
      <c r="D73" s="316" t="s">
        <v>22</v>
      </c>
      <c r="E73" s="326"/>
      <c r="F73" s="327"/>
      <c r="G73" s="319" t="s">
        <v>106</v>
      </c>
      <c r="H73" s="320"/>
      <c r="I73" s="321"/>
      <c r="J73" s="321"/>
      <c r="K73" s="321"/>
      <c r="L73" s="321"/>
      <c r="M73" s="322"/>
      <c r="N73" s="322"/>
      <c r="O73" s="322"/>
      <c r="P73" s="322"/>
      <c r="Q73" s="328"/>
      <c r="R73" s="163"/>
      <c r="S73" s="163"/>
      <c r="T73" s="163"/>
      <c r="U73" s="163"/>
      <c r="V73" s="163" t="s">
        <v>1</v>
      </c>
      <c r="W73" s="163"/>
      <c r="X73" s="163"/>
      <c r="Y73" s="163"/>
      <c r="Z73" s="163"/>
      <c r="AA73" s="324"/>
      <c r="AB73" s="171"/>
      <c r="AC73" s="329"/>
      <c r="AD73" s="163"/>
      <c r="AE73" s="163" t="s">
        <v>1</v>
      </c>
      <c r="AF73" s="163"/>
      <c r="AG73" s="163"/>
      <c r="AH73" s="172"/>
      <c r="AI73" s="163"/>
      <c r="AJ73" s="163" t="s">
        <v>1</v>
      </c>
      <c r="AK73" s="163"/>
      <c r="AL73" s="163"/>
      <c r="AM73" s="173"/>
      <c r="AN73" s="163"/>
      <c r="AO73" s="163" t="s">
        <v>1</v>
      </c>
      <c r="AP73" s="163"/>
      <c r="AQ73" s="163"/>
      <c r="AS73" s="163"/>
      <c r="AT73" s="163" t="s">
        <v>1</v>
      </c>
      <c r="AU73" s="163"/>
      <c r="AV73" s="163"/>
    </row>
    <row r="74" spans="1:49" s="91" customFormat="1" ht="14.1" hidden="1" customHeight="1" x14ac:dyDescent="0.2">
      <c r="A74" s="76">
        <v>63</v>
      </c>
      <c r="B74" s="314" t="s">
        <v>14</v>
      </c>
      <c r="C74" s="315" t="s">
        <v>14</v>
      </c>
      <c r="D74" s="316" t="s">
        <v>24</v>
      </c>
      <c r="E74" s="326"/>
      <c r="F74" s="327"/>
      <c r="G74" s="319" t="s">
        <v>107</v>
      </c>
      <c r="H74" s="320"/>
      <c r="I74" s="321"/>
      <c r="J74" s="321"/>
      <c r="K74" s="321"/>
      <c r="L74" s="321"/>
      <c r="M74" s="322"/>
      <c r="N74" s="322"/>
      <c r="O74" s="322"/>
      <c r="P74" s="322"/>
      <c r="Q74" s="328"/>
      <c r="R74" s="163"/>
      <c r="S74" s="163"/>
      <c r="T74" s="163"/>
      <c r="U74" s="163"/>
      <c r="V74" s="163" t="s">
        <v>1</v>
      </c>
      <c r="W74" s="163"/>
      <c r="X74" s="163"/>
      <c r="Y74" s="163"/>
      <c r="Z74" s="163"/>
      <c r="AA74" s="324"/>
      <c r="AB74" s="171"/>
      <c r="AC74" s="329"/>
      <c r="AD74" s="163"/>
      <c r="AE74" s="163" t="s">
        <v>1</v>
      </c>
      <c r="AF74" s="163"/>
      <c r="AG74" s="163"/>
      <c r="AH74" s="172"/>
      <c r="AI74" s="163"/>
      <c r="AJ74" s="163"/>
      <c r="AK74" s="163"/>
      <c r="AL74" s="163" t="s">
        <v>3</v>
      </c>
      <c r="AM74" s="173"/>
      <c r="AN74" s="163"/>
      <c r="AO74" s="163" t="s">
        <v>1</v>
      </c>
      <c r="AP74" s="163"/>
      <c r="AQ74" s="163"/>
      <c r="AS74" s="163"/>
      <c r="AT74" s="163" t="s">
        <v>1</v>
      </c>
      <c r="AU74" s="163"/>
      <c r="AV74" s="163"/>
    </row>
    <row r="75" spans="1:49" s="91" customFormat="1" ht="14.1" hidden="1" customHeight="1" x14ac:dyDescent="0.2">
      <c r="A75" s="76">
        <v>64</v>
      </c>
      <c r="B75" s="314" t="s">
        <v>14</v>
      </c>
      <c r="C75" s="315" t="s">
        <v>14</v>
      </c>
      <c r="D75" s="316" t="s">
        <v>26</v>
      </c>
      <c r="E75" s="326"/>
      <c r="F75" s="327"/>
      <c r="G75" s="319" t="s">
        <v>108</v>
      </c>
      <c r="H75" s="320"/>
      <c r="I75" s="321"/>
      <c r="J75" s="321"/>
      <c r="K75" s="321"/>
      <c r="L75" s="321"/>
      <c r="M75" s="322"/>
      <c r="N75" s="322"/>
      <c r="O75" s="322"/>
      <c r="P75" s="322"/>
      <c r="Q75" s="328"/>
      <c r="R75" s="163"/>
      <c r="S75" s="163"/>
      <c r="T75" s="163"/>
      <c r="U75" s="163"/>
      <c r="V75" s="163" t="s">
        <v>1</v>
      </c>
      <c r="W75" s="163"/>
      <c r="X75" s="163"/>
      <c r="Y75" s="163"/>
      <c r="Z75" s="163"/>
      <c r="AA75" s="324"/>
      <c r="AB75" s="171"/>
      <c r="AC75" s="329"/>
      <c r="AD75" s="163"/>
      <c r="AE75" s="163" t="s">
        <v>1</v>
      </c>
      <c r="AF75" s="163"/>
      <c r="AG75" s="163"/>
      <c r="AH75" s="172"/>
      <c r="AI75" s="163"/>
      <c r="AJ75" s="163" t="s">
        <v>1</v>
      </c>
      <c r="AK75" s="163"/>
      <c r="AL75" s="163"/>
      <c r="AM75" s="173"/>
      <c r="AN75" s="163"/>
      <c r="AO75" s="163" t="s">
        <v>1</v>
      </c>
      <c r="AP75" s="163"/>
      <c r="AQ75" s="163"/>
      <c r="AS75" s="163"/>
      <c r="AT75" s="163" t="s">
        <v>1</v>
      </c>
      <c r="AU75" s="163"/>
      <c r="AV75" s="163"/>
    </row>
    <row r="76" spans="1:49" s="91" customFormat="1" ht="14.1" hidden="1" customHeight="1" x14ac:dyDescent="0.2">
      <c r="A76" s="76">
        <v>65</v>
      </c>
      <c r="B76" s="314" t="s">
        <v>14</v>
      </c>
      <c r="C76" s="315" t="s">
        <v>14</v>
      </c>
      <c r="D76" s="316" t="s">
        <v>28</v>
      </c>
      <c r="E76" s="326"/>
      <c r="F76" s="327"/>
      <c r="G76" s="319" t="s">
        <v>109</v>
      </c>
      <c r="H76" s="320">
        <v>1</v>
      </c>
      <c r="I76" s="321">
        <v>1</v>
      </c>
      <c r="J76" s="321"/>
      <c r="K76" s="321"/>
      <c r="L76" s="321"/>
      <c r="M76" s="322"/>
      <c r="N76" s="322"/>
      <c r="O76" s="322"/>
      <c r="P76" s="322"/>
      <c r="Q76" s="328"/>
      <c r="R76" s="163"/>
      <c r="S76" s="163" t="s">
        <v>0</v>
      </c>
      <c r="T76" s="163"/>
      <c r="U76" s="163">
        <v>1</v>
      </c>
      <c r="V76" s="163"/>
      <c r="W76" s="163"/>
      <c r="X76" s="163"/>
      <c r="Y76" s="163"/>
      <c r="Z76" s="163"/>
      <c r="AA76" s="324"/>
      <c r="AB76" s="171"/>
      <c r="AC76" s="329"/>
      <c r="AD76" s="163"/>
      <c r="AE76" s="163" t="s">
        <v>1</v>
      </c>
      <c r="AF76" s="163"/>
      <c r="AG76" s="163"/>
      <c r="AH76" s="172"/>
      <c r="AI76" s="163"/>
      <c r="AJ76" s="163"/>
      <c r="AK76" s="163"/>
      <c r="AL76" s="163" t="s">
        <v>3</v>
      </c>
      <c r="AM76" s="173"/>
      <c r="AN76" s="163"/>
      <c r="AO76" s="163" t="s">
        <v>1</v>
      </c>
      <c r="AP76" s="163"/>
      <c r="AQ76" s="163"/>
      <c r="AS76" s="163"/>
      <c r="AT76" s="163" t="s">
        <v>1</v>
      </c>
      <c r="AU76" s="163"/>
      <c r="AV76" s="163"/>
    </row>
    <row r="77" spans="1:49" s="91" customFormat="1" ht="14.1" hidden="1" customHeight="1" x14ac:dyDescent="0.2">
      <c r="A77" s="76">
        <v>66</v>
      </c>
      <c r="B77" s="314" t="s">
        <v>14</v>
      </c>
      <c r="C77" s="315" t="s">
        <v>14</v>
      </c>
      <c r="D77" s="316" t="s">
        <v>30</v>
      </c>
      <c r="E77" s="326"/>
      <c r="F77" s="327"/>
      <c r="G77" s="319" t="s">
        <v>110</v>
      </c>
      <c r="H77" s="320"/>
      <c r="I77" s="321"/>
      <c r="J77" s="321"/>
      <c r="K77" s="321"/>
      <c r="L77" s="321"/>
      <c r="M77" s="322"/>
      <c r="N77" s="322"/>
      <c r="O77" s="322"/>
      <c r="P77" s="322"/>
      <c r="Q77" s="328"/>
      <c r="R77" s="163"/>
      <c r="S77" s="163"/>
      <c r="T77" s="163"/>
      <c r="U77" s="163"/>
      <c r="V77" s="163" t="s">
        <v>1</v>
      </c>
      <c r="W77" s="163">
        <v>1</v>
      </c>
      <c r="X77" s="163"/>
      <c r="Y77" s="163"/>
      <c r="Z77" s="163"/>
      <c r="AA77" s="324"/>
      <c r="AB77" s="171"/>
      <c r="AC77" s="329"/>
      <c r="AD77" s="163"/>
      <c r="AE77" s="163" t="s">
        <v>1</v>
      </c>
      <c r="AF77" s="163"/>
      <c r="AG77" s="163"/>
      <c r="AH77" s="172"/>
      <c r="AI77" s="163"/>
      <c r="AJ77" s="163" t="s">
        <v>1</v>
      </c>
      <c r="AK77" s="163"/>
      <c r="AL77" s="163"/>
      <c r="AM77" s="173"/>
      <c r="AN77" s="163"/>
      <c r="AO77" s="163" t="s">
        <v>1</v>
      </c>
      <c r="AP77" s="163"/>
      <c r="AQ77" s="163"/>
      <c r="AS77" s="163"/>
      <c r="AT77" s="163" t="s">
        <v>1</v>
      </c>
      <c r="AU77" s="163"/>
      <c r="AV77" s="163"/>
    </row>
    <row r="78" spans="1:49" s="91" customFormat="1" ht="14.1" hidden="1" customHeight="1" x14ac:dyDescent="0.2">
      <c r="A78" s="76">
        <v>67</v>
      </c>
      <c r="B78" s="314" t="s">
        <v>14</v>
      </c>
      <c r="C78" s="315" t="s">
        <v>14</v>
      </c>
      <c r="D78" s="316" t="s">
        <v>32</v>
      </c>
      <c r="E78" s="326"/>
      <c r="F78" s="327"/>
      <c r="G78" s="319" t="s">
        <v>111</v>
      </c>
      <c r="H78" s="320"/>
      <c r="I78" s="321"/>
      <c r="J78" s="321"/>
      <c r="K78" s="321"/>
      <c r="L78" s="321"/>
      <c r="M78" s="322"/>
      <c r="N78" s="322"/>
      <c r="O78" s="322"/>
      <c r="P78" s="322"/>
      <c r="Q78" s="328"/>
      <c r="R78" s="163"/>
      <c r="S78" s="163"/>
      <c r="T78" s="163"/>
      <c r="U78" s="163"/>
      <c r="V78" s="163" t="s">
        <v>1</v>
      </c>
      <c r="W78" s="163">
        <v>1</v>
      </c>
      <c r="X78" s="163"/>
      <c r="Y78" s="163"/>
      <c r="Z78" s="163"/>
      <c r="AA78" s="324"/>
      <c r="AB78" s="171"/>
      <c r="AC78" s="329"/>
      <c r="AD78" s="163"/>
      <c r="AE78" s="163" t="s">
        <v>1</v>
      </c>
      <c r="AF78" s="163"/>
      <c r="AG78" s="163"/>
      <c r="AH78" s="172"/>
      <c r="AI78" s="163"/>
      <c r="AJ78" s="163" t="s">
        <v>1</v>
      </c>
      <c r="AK78" s="163"/>
      <c r="AL78" s="163"/>
      <c r="AM78" s="173"/>
      <c r="AN78" s="163"/>
      <c r="AO78" s="163" t="s">
        <v>1</v>
      </c>
      <c r="AP78" s="163"/>
      <c r="AQ78" s="163"/>
      <c r="AS78" s="163"/>
      <c r="AT78" s="163" t="s">
        <v>1</v>
      </c>
      <c r="AU78" s="163"/>
      <c r="AV78" s="163"/>
    </row>
    <row r="79" spans="1:49" s="91" customFormat="1" ht="14.1" hidden="1" customHeight="1" x14ac:dyDescent="0.2">
      <c r="A79" s="76">
        <v>68</v>
      </c>
      <c r="B79" s="314" t="s">
        <v>14</v>
      </c>
      <c r="C79" s="315" t="s">
        <v>14</v>
      </c>
      <c r="D79" s="316" t="s">
        <v>34</v>
      </c>
      <c r="E79" s="326"/>
      <c r="F79" s="327"/>
      <c r="G79" s="319" t="s">
        <v>112</v>
      </c>
      <c r="H79" s="320"/>
      <c r="I79" s="321"/>
      <c r="J79" s="321"/>
      <c r="K79" s="321"/>
      <c r="L79" s="321"/>
      <c r="M79" s="322"/>
      <c r="N79" s="322"/>
      <c r="O79" s="322"/>
      <c r="P79" s="322"/>
      <c r="Q79" s="328"/>
      <c r="R79" s="163"/>
      <c r="S79" s="163"/>
      <c r="T79" s="163"/>
      <c r="U79" s="163"/>
      <c r="V79" s="163" t="s">
        <v>1</v>
      </c>
      <c r="W79" s="163">
        <v>1</v>
      </c>
      <c r="X79" s="163"/>
      <c r="Y79" s="163"/>
      <c r="Z79" s="163"/>
      <c r="AA79" s="324"/>
      <c r="AB79" s="171"/>
      <c r="AC79" s="329"/>
      <c r="AD79" s="163"/>
      <c r="AE79" s="163" t="s">
        <v>1</v>
      </c>
      <c r="AF79" s="163"/>
      <c r="AG79" s="163"/>
      <c r="AH79" s="172"/>
      <c r="AI79" s="163"/>
      <c r="AJ79" s="163"/>
      <c r="AK79" s="163"/>
      <c r="AL79" s="163" t="s">
        <v>3</v>
      </c>
      <c r="AM79" s="173"/>
      <c r="AN79" s="163"/>
      <c r="AO79" s="163" t="s">
        <v>1</v>
      </c>
      <c r="AP79" s="163"/>
      <c r="AQ79" s="163"/>
      <c r="AS79" s="163"/>
      <c r="AT79" s="163" t="s">
        <v>1</v>
      </c>
      <c r="AU79" s="163"/>
      <c r="AV79" s="163"/>
    </row>
    <row r="80" spans="1:49" s="91" customFormat="1" ht="14.1" hidden="1" customHeight="1" x14ac:dyDescent="0.2">
      <c r="A80" s="76">
        <v>69</v>
      </c>
      <c r="B80" s="314" t="s">
        <v>14</v>
      </c>
      <c r="C80" s="315" t="s">
        <v>14</v>
      </c>
      <c r="D80" s="316" t="s">
        <v>36</v>
      </c>
      <c r="E80" s="326"/>
      <c r="F80" s="327"/>
      <c r="G80" s="319" t="s">
        <v>113</v>
      </c>
      <c r="H80" s="320"/>
      <c r="I80" s="321"/>
      <c r="J80" s="321"/>
      <c r="K80" s="321"/>
      <c r="L80" s="321"/>
      <c r="M80" s="322"/>
      <c r="N80" s="322"/>
      <c r="O80" s="322"/>
      <c r="P80" s="322"/>
      <c r="Q80" s="328"/>
      <c r="R80" s="163"/>
      <c r="S80" s="163"/>
      <c r="T80" s="163"/>
      <c r="U80" s="163"/>
      <c r="V80" s="163" t="s">
        <v>1</v>
      </c>
      <c r="W80" s="163"/>
      <c r="X80" s="163"/>
      <c r="Y80" s="163"/>
      <c r="Z80" s="163"/>
      <c r="AA80" s="324"/>
      <c r="AB80" s="171"/>
      <c r="AC80" s="329"/>
      <c r="AD80" s="163"/>
      <c r="AE80" s="163" t="s">
        <v>1</v>
      </c>
      <c r="AF80" s="163"/>
      <c r="AG80" s="163"/>
      <c r="AH80" s="172"/>
      <c r="AI80" s="163"/>
      <c r="AJ80" s="163" t="s">
        <v>1</v>
      </c>
      <c r="AK80" s="163"/>
      <c r="AL80" s="163"/>
      <c r="AM80" s="173"/>
      <c r="AN80" s="163"/>
      <c r="AO80" s="163" t="s">
        <v>1</v>
      </c>
      <c r="AP80" s="163"/>
      <c r="AQ80" s="163"/>
      <c r="AS80" s="163"/>
      <c r="AT80" s="163" t="s">
        <v>1</v>
      </c>
      <c r="AU80" s="163"/>
      <c r="AV80" s="163"/>
    </row>
    <row r="81" spans="1:49" s="91" customFormat="1" ht="14.1" hidden="1" customHeight="1" x14ac:dyDescent="0.2">
      <c r="A81" s="76">
        <v>70</v>
      </c>
      <c r="B81" s="314" t="s">
        <v>14</v>
      </c>
      <c r="C81" s="315" t="s">
        <v>14</v>
      </c>
      <c r="D81" s="316" t="s">
        <v>38</v>
      </c>
      <c r="E81" s="326"/>
      <c r="F81" s="327"/>
      <c r="G81" s="319" t="s">
        <v>114</v>
      </c>
      <c r="H81" s="320"/>
      <c r="I81" s="321"/>
      <c r="J81" s="321"/>
      <c r="K81" s="321"/>
      <c r="L81" s="321"/>
      <c r="M81" s="322"/>
      <c r="N81" s="322"/>
      <c r="O81" s="322"/>
      <c r="P81" s="322"/>
      <c r="Q81" s="328"/>
      <c r="R81" s="163"/>
      <c r="S81" s="163"/>
      <c r="T81" s="163"/>
      <c r="U81" s="163"/>
      <c r="V81" s="163" t="s">
        <v>1</v>
      </c>
      <c r="W81" s="163"/>
      <c r="X81" s="163"/>
      <c r="Y81" s="163"/>
      <c r="Z81" s="163"/>
      <c r="AA81" s="324"/>
      <c r="AB81" s="171"/>
      <c r="AC81" s="329"/>
      <c r="AD81" s="163"/>
      <c r="AE81" s="163" t="s">
        <v>1</v>
      </c>
      <c r="AF81" s="163"/>
      <c r="AG81" s="163"/>
      <c r="AH81" s="172"/>
      <c r="AI81" s="163"/>
      <c r="AJ81" s="163" t="s">
        <v>1</v>
      </c>
      <c r="AK81" s="163"/>
      <c r="AL81" s="163"/>
      <c r="AM81" s="173"/>
      <c r="AN81" s="163"/>
      <c r="AO81" s="163" t="s">
        <v>1</v>
      </c>
      <c r="AP81" s="163"/>
      <c r="AQ81" s="163"/>
      <c r="AS81" s="163"/>
      <c r="AT81" s="163" t="s">
        <v>1</v>
      </c>
      <c r="AU81" s="163"/>
      <c r="AV81" s="163"/>
    </row>
    <row r="82" spans="1:49" s="91" customFormat="1" ht="14.1" hidden="1" customHeight="1" x14ac:dyDescent="0.2">
      <c r="A82" s="76">
        <v>71</v>
      </c>
      <c r="B82" s="314" t="s">
        <v>14</v>
      </c>
      <c r="C82" s="315" t="s">
        <v>14</v>
      </c>
      <c r="D82" s="316" t="s">
        <v>40</v>
      </c>
      <c r="E82" s="326"/>
      <c r="F82" s="327"/>
      <c r="G82" s="319" t="s">
        <v>115</v>
      </c>
      <c r="H82" s="320"/>
      <c r="I82" s="321"/>
      <c r="J82" s="321"/>
      <c r="K82" s="321"/>
      <c r="L82" s="321"/>
      <c r="M82" s="322"/>
      <c r="N82" s="322"/>
      <c r="O82" s="322"/>
      <c r="P82" s="322"/>
      <c r="Q82" s="328"/>
      <c r="R82" s="163"/>
      <c r="S82" s="163"/>
      <c r="T82" s="163"/>
      <c r="U82" s="163"/>
      <c r="V82" s="163" t="s">
        <v>1</v>
      </c>
      <c r="W82" s="163"/>
      <c r="X82" s="163"/>
      <c r="Y82" s="163"/>
      <c r="Z82" s="163"/>
      <c r="AA82" s="324"/>
      <c r="AB82" s="171"/>
      <c r="AC82" s="329"/>
      <c r="AD82" s="163"/>
      <c r="AE82" s="163" t="s">
        <v>1</v>
      </c>
      <c r="AF82" s="163"/>
      <c r="AG82" s="163"/>
      <c r="AH82" s="172"/>
      <c r="AI82" s="163"/>
      <c r="AJ82" s="163" t="s">
        <v>1</v>
      </c>
      <c r="AK82" s="163"/>
      <c r="AL82" s="163"/>
      <c r="AM82" s="173"/>
      <c r="AN82" s="163"/>
      <c r="AO82" s="163" t="s">
        <v>1</v>
      </c>
      <c r="AP82" s="163"/>
      <c r="AQ82" s="163"/>
      <c r="AS82" s="163"/>
      <c r="AT82" s="163" t="s">
        <v>1</v>
      </c>
      <c r="AU82" s="163"/>
      <c r="AV82" s="163"/>
    </row>
    <row r="83" spans="1:49" s="91" customFormat="1" ht="14.1" hidden="1" customHeight="1" x14ac:dyDescent="0.2">
      <c r="A83" s="76">
        <v>72</v>
      </c>
      <c r="B83" s="314" t="s">
        <v>14</v>
      </c>
      <c r="C83" s="315" t="s">
        <v>14</v>
      </c>
      <c r="D83" s="316" t="s">
        <v>42</v>
      </c>
      <c r="E83" s="326"/>
      <c r="F83" s="327"/>
      <c r="G83" s="319" t="s">
        <v>630</v>
      </c>
      <c r="H83" s="320">
        <v>1</v>
      </c>
      <c r="I83" s="321"/>
      <c r="J83" s="321">
        <v>1</v>
      </c>
      <c r="K83" s="321">
        <v>1</v>
      </c>
      <c r="L83" s="321">
        <v>1</v>
      </c>
      <c r="M83" s="339"/>
      <c r="N83" s="322"/>
      <c r="O83" s="322"/>
      <c r="P83" s="322"/>
      <c r="Q83" s="328"/>
      <c r="R83" s="163"/>
      <c r="S83" s="163"/>
      <c r="T83" s="163"/>
      <c r="U83" s="163"/>
      <c r="V83" s="163" t="s">
        <v>1</v>
      </c>
      <c r="W83" s="163">
        <v>1</v>
      </c>
      <c r="X83" s="163"/>
      <c r="Y83" s="163"/>
      <c r="Z83" s="163"/>
      <c r="AA83" s="324"/>
      <c r="AB83" s="171"/>
      <c r="AC83" s="329">
        <v>1</v>
      </c>
      <c r="AD83" s="163" t="s">
        <v>0</v>
      </c>
      <c r="AE83" s="163"/>
      <c r="AF83" s="163"/>
      <c r="AG83" s="163"/>
      <c r="AH83" s="172"/>
      <c r="AI83" s="163"/>
      <c r="AJ83" s="163" t="s">
        <v>1</v>
      </c>
      <c r="AK83" s="163"/>
      <c r="AL83" s="163"/>
      <c r="AM83" s="173"/>
      <c r="AN83" s="163"/>
      <c r="AO83" s="163" t="s">
        <v>1</v>
      </c>
      <c r="AP83" s="163"/>
      <c r="AQ83" s="163"/>
      <c r="AS83" s="163"/>
      <c r="AT83" s="163"/>
      <c r="AU83" s="163"/>
      <c r="AV83" s="163"/>
    </row>
    <row r="84" spans="1:49" s="91" customFormat="1" ht="14.1" hidden="1" customHeight="1" x14ac:dyDescent="0.2">
      <c r="A84" s="76">
        <v>73</v>
      </c>
      <c r="B84" s="314" t="s">
        <v>14</v>
      </c>
      <c r="C84" s="315" t="s">
        <v>14</v>
      </c>
      <c r="D84" s="316" t="s">
        <v>44</v>
      </c>
      <c r="E84" s="326"/>
      <c r="F84" s="327"/>
      <c r="G84" s="319" t="s">
        <v>116</v>
      </c>
      <c r="H84" s="320">
        <v>1</v>
      </c>
      <c r="I84" s="321"/>
      <c r="J84" s="321"/>
      <c r="K84" s="321"/>
      <c r="L84" s="321"/>
      <c r="M84" s="322"/>
      <c r="N84" s="322"/>
      <c r="O84" s="322"/>
      <c r="P84" s="322"/>
      <c r="Q84" s="328"/>
      <c r="R84" s="330"/>
      <c r="S84" s="163"/>
      <c r="T84" s="163"/>
      <c r="U84" s="163"/>
      <c r="V84" s="163"/>
      <c r="W84" s="163"/>
      <c r="X84" s="163"/>
      <c r="Y84" s="163"/>
      <c r="Z84" s="163" t="s">
        <v>3</v>
      </c>
      <c r="AA84" s="324">
        <v>1</v>
      </c>
      <c r="AB84" s="171"/>
      <c r="AC84" s="329"/>
      <c r="AD84" s="163"/>
      <c r="AE84" s="163"/>
      <c r="AF84" s="163"/>
      <c r="AG84" s="163" t="s">
        <v>3</v>
      </c>
      <c r="AH84" s="172"/>
      <c r="AI84" s="163"/>
      <c r="AJ84" s="163"/>
      <c r="AK84" s="163"/>
      <c r="AL84" s="163" t="s">
        <v>3</v>
      </c>
      <c r="AM84" s="173"/>
      <c r="AN84" s="163"/>
      <c r="AO84" s="163"/>
      <c r="AP84" s="163"/>
      <c r="AQ84" s="163" t="s">
        <v>3</v>
      </c>
      <c r="AS84" s="163"/>
      <c r="AT84" s="163" t="s">
        <v>1</v>
      </c>
      <c r="AU84" s="163"/>
      <c r="AV84" s="163"/>
    </row>
    <row r="85" spans="1:49" s="91" customFormat="1" ht="14.1" hidden="1" customHeight="1" x14ac:dyDescent="0.2">
      <c r="A85" s="76">
        <v>74</v>
      </c>
      <c r="B85" s="314" t="s">
        <v>14</v>
      </c>
      <c r="C85" s="315" t="s">
        <v>14</v>
      </c>
      <c r="D85" s="316" t="s">
        <v>46</v>
      </c>
      <c r="E85" s="326"/>
      <c r="F85" s="327"/>
      <c r="G85" s="319" t="s">
        <v>117</v>
      </c>
      <c r="H85" s="320"/>
      <c r="I85" s="321"/>
      <c r="J85" s="321"/>
      <c r="K85" s="321"/>
      <c r="L85" s="321"/>
      <c r="M85" s="322"/>
      <c r="N85" s="322"/>
      <c r="O85" s="322"/>
      <c r="P85" s="322"/>
      <c r="Q85" s="328"/>
      <c r="R85" s="163"/>
      <c r="S85" s="163"/>
      <c r="T85" s="163"/>
      <c r="U85" s="163"/>
      <c r="V85" s="163" t="s">
        <v>1</v>
      </c>
      <c r="W85" s="163"/>
      <c r="X85" s="163"/>
      <c r="Y85" s="163"/>
      <c r="Z85" s="163"/>
      <c r="AA85" s="324"/>
      <c r="AB85" s="171"/>
      <c r="AC85" s="329"/>
      <c r="AD85" s="163"/>
      <c r="AE85" s="163" t="s">
        <v>1</v>
      </c>
      <c r="AF85" s="163"/>
      <c r="AG85" s="163"/>
      <c r="AH85" s="172"/>
      <c r="AI85" s="163"/>
      <c r="AJ85" s="163" t="s">
        <v>1</v>
      </c>
      <c r="AK85" s="163"/>
      <c r="AL85" s="163"/>
      <c r="AM85" s="173"/>
      <c r="AN85" s="163"/>
      <c r="AO85" s="163" t="s">
        <v>1</v>
      </c>
      <c r="AP85" s="163"/>
      <c r="AQ85" s="163"/>
      <c r="AS85" s="163"/>
      <c r="AT85" s="163" t="s">
        <v>1</v>
      </c>
      <c r="AU85" s="163"/>
      <c r="AV85" s="163"/>
    </row>
    <row r="86" spans="1:49" s="91" customFormat="1" ht="14.1" hidden="1" customHeight="1" x14ac:dyDescent="0.2">
      <c r="A86" s="76">
        <v>75</v>
      </c>
      <c r="B86" s="314" t="s">
        <v>14</v>
      </c>
      <c r="C86" s="315" t="s">
        <v>14</v>
      </c>
      <c r="D86" s="316" t="s">
        <v>48</v>
      </c>
      <c r="E86" s="326"/>
      <c r="F86" s="327"/>
      <c r="G86" s="319" t="s">
        <v>118</v>
      </c>
      <c r="H86" s="320"/>
      <c r="I86" s="321"/>
      <c r="J86" s="321"/>
      <c r="K86" s="321"/>
      <c r="L86" s="321"/>
      <c r="M86" s="322"/>
      <c r="N86" s="322"/>
      <c r="O86" s="322"/>
      <c r="P86" s="322"/>
      <c r="Q86" s="328"/>
      <c r="R86" s="163"/>
      <c r="S86" s="163"/>
      <c r="T86" s="163"/>
      <c r="U86" s="163"/>
      <c r="V86" s="163"/>
      <c r="W86" s="163"/>
      <c r="X86" s="163"/>
      <c r="Y86" s="163"/>
      <c r="Z86" s="163" t="s">
        <v>3</v>
      </c>
      <c r="AA86" s="324"/>
      <c r="AB86" s="171"/>
      <c r="AC86" s="329"/>
      <c r="AD86" s="163"/>
      <c r="AE86" s="163"/>
      <c r="AF86" s="163"/>
      <c r="AG86" s="163" t="s">
        <v>3</v>
      </c>
      <c r="AH86" s="172"/>
      <c r="AI86" s="163"/>
      <c r="AJ86" s="163"/>
      <c r="AK86" s="163"/>
      <c r="AL86" s="163" t="s">
        <v>3</v>
      </c>
      <c r="AM86" s="173"/>
      <c r="AN86" s="163"/>
      <c r="AO86" s="163"/>
      <c r="AP86" s="163"/>
      <c r="AQ86" s="163" t="s">
        <v>3</v>
      </c>
      <c r="AS86" s="163"/>
      <c r="AT86" s="163" t="s">
        <v>1</v>
      </c>
      <c r="AU86" s="163"/>
      <c r="AV86" s="163"/>
    </row>
    <row r="87" spans="1:49" s="59" customFormat="1" ht="14.1" customHeight="1" x14ac:dyDescent="0.25">
      <c r="B87" s="302" t="s">
        <v>16</v>
      </c>
      <c r="C87" s="334"/>
      <c r="D87" s="304"/>
      <c r="E87" s="305" t="s">
        <v>119</v>
      </c>
      <c r="F87" s="306"/>
      <c r="G87" s="307"/>
      <c r="H87" s="308"/>
      <c r="I87" s="309"/>
      <c r="J87" s="309"/>
      <c r="K87" s="309"/>
      <c r="L87" s="309"/>
      <c r="M87" s="310">
        <f>M88+M102</f>
        <v>1</v>
      </c>
      <c r="N87" s="310">
        <f>N88+N102</f>
        <v>1</v>
      </c>
      <c r="O87" s="310">
        <f>O88+O102</f>
        <v>0</v>
      </c>
      <c r="P87" s="310">
        <f>P88+P102</f>
        <v>0</v>
      </c>
      <c r="Q87" s="323"/>
      <c r="R87" s="73"/>
      <c r="S87" s="73">
        <f>S88+S102</f>
        <v>0</v>
      </c>
      <c r="T87" s="73"/>
      <c r="U87" s="73"/>
      <c r="V87" s="73">
        <f>V88+V102</f>
        <v>18</v>
      </c>
      <c r="W87" s="73"/>
      <c r="X87" s="73">
        <f>X88+X102</f>
        <v>0</v>
      </c>
      <c r="Y87" s="73"/>
      <c r="Z87" s="73">
        <f>Z88+Z102</f>
        <v>2</v>
      </c>
      <c r="AA87" s="331"/>
      <c r="AB87" s="165"/>
      <c r="AC87" s="325"/>
      <c r="AD87" s="75">
        <f>AD88+AD102</f>
        <v>1</v>
      </c>
      <c r="AE87" s="75">
        <f>AE88+AE102</f>
        <v>17</v>
      </c>
      <c r="AF87" s="75">
        <f>AF88+AF102</f>
        <v>0</v>
      </c>
      <c r="AG87" s="75">
        <f>AG88+AG102</f>
        <v>1</v>
      </c>
      <c r="AH87" s="166"/>
      <c r="AI87" s="75">
        <f>AI88+AI102</f>
        <v>0</v>
      </c>
      <c r="AJ87" s="75">
        <f>AJ88+AJ102</f>
        <v>17</v>
      </c>
      <c r="AK87" s="75">
        <f>AK88+AK102</f>
        <v>0</v>
      </c>
      <c r="AL87" s="75">
        <f>AL88+AL102</f>
        <v>2</v>
      </c>
      <c r="AM87" s="167"/>
      <c r="AN87" s="75">
        <f>AN88+AN102</f>
        <v>0</v>
      </c>
      <c r="AO87" s="75">
        <f>AO88+AO102</f>
        <v>13</v>
      </c>
      <c r="AP87" s="75">
        <f>AP88+AP102</f>
        <v>0</v>
      </c>
      <c r="AQ87" s="75">
        <f>AQ88+AQ102</f>
        <v>6</v>
      </c>
      <c r="AS87" s="75">
        <f>AS88+AS102</f>
        <v>0</v>
      </c>
      <c r="AT87" s="75">
        <f>AT88+AT102</f>
        <v>14</v>
      </c>
      <c r="AU87" s="75">
        <f>AU88+AU102</f>
        <v>0</v>
      </c>
      <c r="AV87" s="75">
        <f>AV88+AV102</f>
        <v>0</v>
      </c>
    </row>
    <row r="88" spans="1:49" s="59" customFormat="1" ht="14.1" customHeight="1" x14ac:dyDescent="0.25">
      <c r="B88" s="302" t="s">
        <v>16</v>
      </c>
      <c r="C88" s="303" t="s">
        <v>16</v>
      </c>
      <c r="D88" s="304"/>
      <c r="E88" s="305"/>
      <c r="F88" s="306" t="s">
        <v>120</v>
      </c>
      <c r="G88" s="307"/>
      <c r="H88" s="308"/>
      <c r="I88" s="309"/>
      <c r="J88" s="309"/>
      <c r="K88" s="309"/>
      <c r="L88" s="309"/>
      <c r="M88" s="310">
        <f>COUNTIF(M89:M100,"WTP")</f>
        <v>1</v>
      </c>
      <c r="N88" s="310">
        <f>COUNTIF(N89:N100,"WDP")</f>
        <v>1</v>
      </c>
      <c r="O88" s="310">
        <f>COUNTIF(O89:O100,"TW")</f>
        <v>0</v>
      </c>
      <c r="P88" s="310">
        <f>COUNTIF(P89:P100,"TMP")</f>
        <v>0</v>
      </c>
      <c r="Q88" s="311">
        <f>SUM(H88:P88)</f>
        <v>2</v>
      </c>
      <c r="R88" s="73"/>
      <c r="S88" s="73">
        <f>COUNTIF(S89:S100,"WTP")</f>
        <v>0</v>
      </c>
      <c r="T88" s="73"/>
      <c r="U88" s="73"/>
      <c r="V88" s="73">
        <f>COUNTIF(V89:V100,"WDP")</f>
        <v>11</v>
      </c>
      <c r="W88" s="73"/>
      <c r="X88" s="73">
        <f>COUNTIF(X89:X100,"TW")</f>
        <v>0</v>
      </c>
      <c r="Y88" s="73"/>
      <c r="Z88" s="73">
        <f>COUNTIF(Z89:Z100,"TMP")</f>
        <v>1</v>
      </c>
      <c r="AA88" s="331"/>
      <c r="AB88" s="152">
        <f>SUM(S88:Z88)</f>
        <v>12</v>
      </c>
      <c r="AC88" s="313"/>
      <c r="AD88" s="75">
        <f>COUNTIF(AD89:AD100,"WTP")</f>
        <v>1</v>
      </c>
      <c r="AE88" s="75">
        <f>COUNTIF(AE89:AE100,"WDP")</f>
        <v>10</v>
      </c>
      <c r="AF88" s="75">
        <f>COUNTIF(AF89:AF100,"TW")</f>
        <v>0</v>
      </c>
      <c r="AG88" s="75">
        <f>COUNTIF(AG89:AG100,"TMP")</f>
        <v>1</v>
      </c>
      <c r="AH88" s="153">
        <f>SUM(AD88:AG88)</f>
        <v>12</v>
      </c>
      <c r="AI88" s="75">
        <f>COUNTIF(AI89:AI100,"WTP")</f>
        <v>0</v>
      </c>
      <c r="AJ88" s="75">
        <f>COUNTIF(AJ89:AJ100,"WDP")</f>
        <v>10</v>
      </c>
      <c r="AK88" s="75">
        <f>COUNTIF(AK89:AK100,"TW")</f>
        <v>0</v>
      </c>
      <c r="AL88" s="75">
        <f>COUNTIF(AL89:AL100,"TMP")</f>
        <v>2</v>
      </c>
      <c r="AM88" s="154">
        <f>SUM(AI88:AL88)</f>
        <v>12</v>
      </c>
      <c r="AN88" s="75">
        <f>COUNTIF(AN89:AN100,"WTP")</f>
        <v>0</v>
      </c>
      <c r="AO88" s="75">
        <f>COUNTIF(AO89:AO100,"WDP")</f>
        <v>9</v>
      </c>
      <c r="AP88" s="75">
        <f>COUNTIF(AP89:AP100,"TW")</f>
        <v>0</v>
      </c>
      <c r="AQ88" s="75">
        <f>COUNTIF(AQ89:AQ100,"TMP")</f>
        <v>3</v>
      </c>
      <c r="AR88" s="155">
        <f>SUM(AN88:AQ88)</f>
        <v>12</v>
      </c>
      <c r="AS88" s="75">
        <f>COUNTIF(AS89:AS100,"WTP")</f>
        <v>0</v>
      </c>
      <c r="AT88" s="75">
        <f>COUNTIF(AT89:AT100,"WDP")</f>
        <v>9</v>
      </c>
      <c r="AU88" s="75">
        <f>COUNTIF(AU89:AU100,"TW")</f>
        <v>0</v>
      </c>
      <c r="AV88" s="75">
        <f>COUNTIF(AV89:AV100,"TMP")</f>
        <v>0</v>
      </c>
      <c r="AW88" s="155">
        <f>SUM(AS88:AV88)</f>
        <v>9</v>
      </c>
    </row>
    <row r="89" spans="1:49" s="91" customFormat="1" ht="14.1" customHeight="1" x14ac:dyDescent="0.2">
      <c r="A89" s="76">
        <v>76</v>
      </c>
      <c r="B89" s="314" t="s">
        <v>16</v>
      </c>
      <c r="C89" s="315" t="s">
        <v>16</v>
      </c>
      <c r="D89" s="316" t="s">
        <v>8</v>
      </c>
      <c r="E89" s="317"/>
      <c r="F89" s="318"/>
      <c r="G89" s="319" t="s">
        <v>121</v>
      </c>
      <c r="H89" s="320"/>
      <c r="I89" s="321"/>
      <c r="J89" s="321"/>
      <c r="K89" s="321"/>
      <c r="L89" s="321"/>
      <c r="M89" s="322" t="s">
        <v>0</v>
      </c>
      <c r="N89" s="322"/>
      <c r="O89" s="322"/>
      <c r="P89" s="322"/>
      <c r="Q89" s="328"/>
      <c r="R89" s="163"/>
      <c r="S89" s="163"/>
      <c r="T89" s="163"/>
      <c r="U89" s="163"/>
      <c r="V89" s="163" t="s">
        <v>1</v>
      </c>
      <c r="W89" s="163">
        <v>1</v>
      </c>
      <c r="X89" s="163"/>
      <c r="Y89" s="163"/>
      <c r="Z89" s="163"/>
      <c r="AA89" s="324"/>
      <c r="AB89" s="171"/>
      <c r="AC89" s="329"/>
      <c r="AD89" s="163"/>
      <c r="AE89" s="163" t="s">
        <v>1</v>
      </c>
      <c r="AF89" s="163"/>
      <c r="AG89" s="163"/>
      <c r="AH89" s="172"/>
      <c r="AI89" s="163"/>
      <c r="AJ89" s="163" t="s">
        <v>1</v>
      </c>
      <c r="AK89" s="163"/>
      <c r="AL89" s="163"/>
      <c r="AM89" s="173"/>
      <c r="AN89" s="163"/>
      <c r="AO89" s="163" t="s">
        <v>1</v>
      </c>
      <c r="AP89" s="163"/>
      <c r="AQ89" s="163"/>
      <c r="AS89" s="163"/>
      <c r="AT89" s="163" t="s">
        <v>1</v>
      </c>
      <c r="AU89" s="163"/>
      <c r="AV89" s="163"/>
    </row>
    <row r="90" spans="1:49" s="91" customFormat="1" ht="14.1" hidden="1" customHeight="1" x14ac:dyDescent="0.2">
      <c r="A90" s="76">
        <v>77</v>
      </c>
      <c r="B90" s="314" t="s">
        <v>16</v>
      </c>
      <c r="C90" s="315" t="s">
        <v>16</v>
      </c>
      <c r="D90" s="316" t="s">
        <v>12</v>
      </c>
      <c r="E90" s="326"/>
      <c r="F90" s="327"/>
      <c r="G90" s="319" t="s">
        <v>122</v>
      </c>
      <c r="H90" s="320">
        <v>1</v>
      </c>
      <c r="I90" s="321"/>
      <c r="J90" s="321"/>
      <c r="K90" s="321"/>
      <c r="L90" s="321"/>
      <c r="M90" s="322"/>
      <c r="N90" s="322"/>
      <c r="O90" s="322"/>
      <c r="P90" s="322"/>
      <c r="Q90" s="328"/>
      <c r="R90" s="163"/>
      <c r="S90" s="163"/>
      <c r="T90" s="163"/>
      <c r="U90" s="163"/>
      <c r="V90" s="163" t="s">
        <v>1</v>
      </c>
      <c r="W90" s="163">
        <v>1</v>
      </c>
      <c r="X90" s="163"/>
      <c r="Y90" s="163"/>
      <c r="Z90" s="163"/>
      <c r="AA90" s="324"/>
      <c r="AB90" s="171"/>
      <c r="AC90" s="329"/>
      <c r="AD90" s="163"/>
      <c r="AE90" s="163" t="s">
        <v>1</v>
      </c>
      <c r="AF90" s="163"/>
      <c r="AG90" s="163"/>
      <c r="AH90" s="172"/>
      <c r="AI90" s="163"/>
      <c r="AJ90" s="163" t="s">
        <v>1</v>
      </c>
      <c r="AK90" s="163"/>
      <c r="AL90" s="163"/>
      <c r="AM90" s="173"/>
      <c r="AN90" s="163"/>
      <c r="AO90" s="163" t="s">
        <v>1</v>
      </c>
      <c r="AP90" s="163"/>
      <c r="AQ90" s="163"/>
      <c r="AS90" s="163"/>
      <c r="AT90" s="163"/>
      <c r="AU90" s="163"/>
      <c r="AV90" s="163"/>
    </row>
    <row r="91" spans="1:49" s="91" customFormat="1" ht="14.1" hidden="1" customHeight="1" x14ac:dyDescent="0.2">
      <c r="A91" s="76">
        <v>78</v>
      </c>
      <c r="B91" s="314" t="s">
        <v>16</v>
      </c>
      <c r="C91" s="315" t="s">
        <v>16</v>
      </c>
      <c r="D91" s="316" t="s">
        <v>14</v>
      </c>
      <c r="E91" s="326"/>
      <c r="F91" s="327"/>
      <c r="G91" s="319" t="s">
        <v>123</v>
      </c>
      <c r="H91" s="320"/>
      <c r="I91" s="321"/>
      <c r="J91" s="321"/>
      <c r="K91" s="321"/>
      <c r="L91" s="321"/>
      <c r="M91" s="322"/>
      <c r="N91" s="322"/>
      <c r="O91" s="322"/>
      <c r="P91" s="322"/>
      <c r="Q91" s="328"/>
      <c r="R91" s="163"/>
      <c r="S91" s="163"/>
      <c r="T91" s="163"/>
      <c r="U91" s="163"/>
      <c r="V91" s="163" t="s">
        <v>1</v>
      </c>
      <c r="W91" s="163"/>
      <c r="X91" s="163"/>
      <c r="Y91" s="163"/>
      <c r="Z91" s="163"/>
      <c r="AA91" s="324"/>
      <c r="AB91" s="171"/>
      <c r="AC91" s="329"/>
      <c r="AD91" s="163"/>
      <c r="AE91" s="163" t="s">
        <v>1</v>
      </c>
      <c r="AF91" s="163"/>
      <c r="AG91" s="163"/>
      <c r="AH91" s="172"/>
      <c r="AI91" s="163"/>
      <c r="AJ91" s="163"/>
      <c r="AK91" s="163"/>
      <c r="AL91" s="163" t="s">
        <v>3</v>
      </c>
      <c r="AM91" s="173"/>
      <c r="AN91" s="163"/>
      <c r="AO91" s="163"/>
      <c r="AP91" s="163"/>
      <c r="AQ91" s="163" t="s">
        <v>3</v>
      </c>
      <c r="AS91" s="163"/>
      <c r="AT91" s="163" t="s">
        <v>1</v>
      </c>
      <c r="AU91" s="163"/>
      <c r="AV91" s="163"/>
    </row>
    <row r="92" spans="1:49" s="91" customFormat="1" ht="14.1" hidden="1" customHeight="1" x14ac:dyDescent="0.2">
      <c r="A92" s="76">
        <v>79</v>
      </c>
      <c r="B92" s="314" t="s">
        <v>16</v>
      </c>
      <c r="C92" s="315" t="s">
        <v>16</v>
      </c>
      <c r="D92" s="316" t="s">
        <v>16</v>
      </c>
      <c r="E92" s="326"/>
      <c r="F92" s="327"/>
      <c r="G92" s="319" t="s">
        <v>124</v>
      </c>
      <c r="H92" s="320"/>
      <c r="I92" s="321"/>
      <c r="J92" s="321"/>
      <c r="K92" s="321"/>
      <c r="L92" s="321"/>
      <c r="M92" s="322"/>
      <c r="N92" s="322"/>
      <c r="O92" s="322"/>
      <c r="P92" s="322"/>
      <c r="Q92" s="328"/>
      <c r="R92" s="163"/>
      <c r="S92" s="163"/>
      <c r="T92" s="163"/>
      <c r="U92" s="163"/>
      <c r="V92" s="163"/>
      <c r="W92" s="163"/>
      <c r="X92" s="163"/>
      <c r="Y92" s="163"/>
      <c r="Z92" s="163" t="s">
        <v>3</v>
      </c>
      <c r="AA92" s="324"/>
      <c r="AB92" s="171"/>
      <c r="AC92" s="329"/>
      <c r="AD92" s="163"/>
      <c r="AE92" s="163"/>
      <c r="AF92" s="163"/>
      <c r="AG92" s="163" t="s">
        <v>3</v>
      </c>
      <c r="AH92" s="172"/>
      <c r="AI92" s="163"/>
      <c r="AJ92" s="163"/>
      <c r="AK92" s="163"/>
      <c r="AL92" s="163" t="s">
        <v>3</v>
      </c>
      <c r="AM92" s="173"/>
      <c r="AN92" s="163"/>
      <c r="AO92" s="163"/>
      <c r="AP92" s="163"/>
      <c r="AQ92" s="163" t="s">
        <v>3</v>
      </c>
      <c r="AS92" s="163"/>
      <c r="AT92" s="163"/>
      <c r="AU92" s="163"/>
      <c r="AV92" s="163"/>
    </row>
    <row r="93" spans="1:49" s="91" customFormat="1" ht="14.1" hidden="1" customHeight="1" x14ac:dyDescent="0.2">
      <c r="A93" s="76">
        <v>80</v>
      </c>
      <c r="B93" s="314" t="s">
        <v>16</v>
      </c>
      <c r="C93" s="315" t="s">
        <v>16</v>
      </c>
      <c r="D93" s="316" t="s">
        <v>18</v>
      </c>
      <c r="E93" s="326"/>
      <c r="F93" s="327"/>
      <c r="G93" s="319" t="s">
        <v>125</v>
      </c>
      <c r="H93" s="320"/>
      <c r="I93" s="321"/>
      <c r="J93" s="321"/>
      <c r="K93" s="321"/>
      <c r="L93" s="321"/>
      <c r="M93" s="322"/>
      <c r="N93" s="322"/>
      <c r="O93" s="322"/>
      <c r="P93" s="322"/>
      <c r="Q93" s="328"/>
      <c r="R93" s="163"/>
      <c r="S93" s="163"/>
      <c r="T93" s="163"/>
      <c r="U93" s="163"/>
      <c r="V93" s="163" t="s">
        <v>1</v>
      </c>
      <c r="W93" s="163"/>
      <c r="X93" s="163"/>
      <c r="Y93" s="163"/>
      <c r="Z93" s="163"/>
      <c r="AA93" s="324"/>
      <c r="AB93" s="171"/>
      <c r="AC93" s="329"/>
      <c r="AD93" s="163"/>
      <c r="AE93" s="163" t="s">
        <v>1</v>
      </c>
      <c r="AF93" s="163"/>
      <c r="AG93" s="163"/>
      <c r="AH93" s="172"/>
      <c r="AI93" s="163"/>
      <c r="AJ93" s="163" t="s">
        <v>1</v>
      </c>
      <c r="AK93" s="163"/>
      <c r="AL93" s="163"/>
      <c r="AM93" s="173"/>
      <c r="AN93" s="163"/>
      <c r="AO93" s="163" t="s">
        <v>1</v>
      </c>
      <c r="AP93" s="163"/>
      <c r="AQ93" s="163"/>
      <c r="AS93" s="163"/>
      <c r="AT93" s="163" t="s">
        <v>1</v>
      </c>
      <c r="AU93" s="163"/>
      <c r="AV93" s="163"/>
    </row>
    <row r="94" spans="1:49" s="91" customFormat="1" ht="14.1" hidden="1" customHeight="1" x14ac:dyDescent="0.2">
      <c r="A94" s="76">
        <v>81</v>
      </c>
      <c r="B94" s="314" t="s">
        <v>16</v>
      </c>
      <c r="C94" s="315" t="s">
        <v>16</v>
      </c>
      <c r="D94" s="316" t="s">
        <v>20</v>
      </c>
      <c r="E94" s="326"/>
      <c r="F94" s="327"/>
      <c r="G94" s="319" t="s">
        <v>126</v>
      </c>
      <c r="H94" s="320"/>
      <c r="I94" s="321"/>
      <c r="J94" s="321"/>
      <c r="K94" s="321"/>
      <c r="L94" s="321"/>
      <c r="M94" s="322"/>
      <c r="N94" s="322"/>
      <c r="O94" s="322"/>
      <c r="P94" s="322"/>
      <c r="Q94" s="328"/>
      <c r="R94" s="163"/>
      <c r="S94" s="163"/>
      <c r="T94" s="163"/>
      <c r="U94" s="163"/>
      <c r="V94" s="163" t="s">
        <v>1</v>
      </c>
      <c r="W94" s="163">
        <v>1</v>
      </c>
      <c r="X94" s="163"/>
      <c r="Y94" s="163"/>
      <c r="Z94" s="163"/>
      <c r="AA94" s="324"/>
      <c r="AB94" s="171"/>
      <c r="AC94" s="329"/>
      <c r="AD94" s="163"/>
      <c r="AE94" s="163" t="s">
        <v>1</v>
      </c>
      <c r="AF94" s="163"/>
      <c r="AG94" s="163"/>
      <c r="AH94" s="172"/>
      <c r="AI94" s="163"/>
      <c r="AJ94" s="163" t="s">
        <v>1</v>
      </c>
      <c r="AK94" s="163"/>
      <c r="AL94" s="163"/>
      <c r="AM94" s="173"/>
      <c r="AN94" s="163"/>
      <c r="AO94" s="163"/>
      <c r="AP94" s="163"/>
      <c r="AQ94" s="163" t="s">
        <v>3</v>
      </c>
      <c r="AS94" s="163"/>
      <c r="AT94" s="163" t="s">
        <v>1</v>
      </c>
      <c r="AU94" s="163"/>
      <c r="AV94" s="163"/>
    </row>
    <row r="95" spans="1:49" s="91" customFormat="1" ht="14.1" hidden="1" customHeight="1" x14ac:dyDescent="0.2">
      <c r="A95" s="76">
        <v>82</v>
      </c>
      <c r="B95" s="314" t="s">
        <v>16</v>
      </c>
      <c r="C95" s="315" t="s">
        <v>16</v>
      </c>
      <c r="D95" s="316" t="s">
        <v>22</v>
      </c>
      <c r="E95" s="326"/>
      <c r="F95" s="327"/>
      <c r="G95" s="319" t="s">
        <v>127</v>
      </c>
      <c r="H95" s="320"/>
      <c r="I95" s="321"/>
      <c r="J95" s="321"/>
      <c r="K95" s="321"/>
      <c r="L95" s="321"/>
      <c r="M95" s="322"/>
      <c r="N95" s="322"/>
      <c r="O95" s="322"/>
      <c r="P95" s="322"/>
      <c r="Q95" s="328"/>
      <c r="R95" s="163"/>
      <c r="S95" s="163"/>
      <c r="T95" s="163"/>
      <c r="U95" s="163"/>
      <c r="V95" s="163" t="s">
        <v>1</v>
      </c>
      <c r="W95" s="163"/>
      <c r="X95" s="163"/>
      <c r="Y95" s="163"/>
      <c r="Z95" s="163"/>
      <c r="AA95" s="324"/>
      <c r="AB95" s="171"/>
      <c r="AC95" s="329"/>
      <c r="AD95" s="163"/>
      <c r="AE95" s="163" t="s">
        <v>1</v>
      </c>
      <c r="AF95" s="163"/>
      <c r="AG95" s="163"/>
      <c r="AH95" s="172"/>
      <c r="AI95" s="163"/>
      <c r="AJ95" s="163" t="s">
        <v>1</v>
      </c>
      <c r="AK95" s="163"/>
      <c r="AL95" s="163"/>
      <c r="AM95" s="173"/>
      <c r="AN95" s="163"/>
      <c r="AO95" s="163" t="s">
        <v>1</v>
      </c>
      <c r="AP95" s="163"/>
      <c r="AQ95" s="163"/>
      <c r="AS95" s="163"/>
      <c r="AT95" s="163" t="s">
        <v>1</v>
      </c>
      <c r="AU95" s="163"/>
      <c r="AV95" s="163"/>
    </row>
    <row r="96" spans="1:49" s="91" customFormat="1" ht="14.1" hidden="1" customHeight="1" x14ac:dyDescent="0.25">
      <c r="A96" s="76">
        <v>83</v>
      </c>
      <c r="B96" s="314" t="s">
        <v>16</v>
      </c>
      <c r="C96" s="315" t="s">
        <v>16</v>
      </c>
      <c r="D96" s="316" t="s">
        <v>24</v>
      </c>
      <c r="E96" s="326"/>
      <c r="F96" s="327"/>
      <c r="G96" s="340" t="s">
        <v>128</v>
      </c>
      <c r="H96" s="320"/>
      <c r="I96" s="321"/>
      <c r="J96" s="321"/>
      <c r="K96" s="321"/>
      <c r="L96" s="321"/>
      <c r="M96" s="322"/>
      <c r="N96" s="322"/>
      <c r="O96" s="322"/>
      <c r="P96" s="322"/>
      <c r="Q96" s="328"/>
      <c r="R96" s="163"/>
      <c r="S96" s="163"/>
      <c r="T96" s="163"/>
      <c r="U96" s="163"/>
      <c r="V96" s="163" t="s">
        <v>1</v>
      </c>
      <c r="W96" s="163">
        <v>1</v>
      </c>
      <c r="X96" s="163"/>
      <c r="Y96" s="163"/>
      <c r="Z96" s="163"/>
      <c r="AA96" s="324"/>
      <c r="AB96" s="171"/>
      <c r="AC96" s="329"/>
      <c r="AD96" s="163"/>
      <c r="AE96" s="163" t="s">
        <v>1</v>
      </c>
      <c r="AF96" s="163"/>
      <c r="AG96" s="163"/>
      <c r="AH96" s="172"/>
      <c r="AI96" s="163"/>
      <c r="AJ96" s="163" t="s">
        <v>1</v>
      </c>
      <c r="AK96" s="163"/>
      <c r="AL96" s="163"/>
      <c r="AM96" s="173"/>
      <c r="AN96" s="163"/>
      <c r="AO96" s="163" t="s">
        <v>1</v>
      </c>
      <c r="AP96" s="163"/>
      <c r="AQ96" s="163"/>
      <c r="AS96" s="163"/>
      <c r="AT96" s="163" t="s">
        <v>1</v>
      </c>
      <c r="AU96" s="163"/>
      <c r="AV96" s="163"/>
    </row>
    <row r="97" spans="1:49" s="91" customFormat="1" ht="14.1" customHeight="1" x14ac:dyDescent="0.2">
      <c r="A97" s="76">
        <v>84</v>
      </c>
      <c r="B97" s="314" t="s">
        <v>16</v>
      </c>
      <c r="C97" s="315" t="s">
        <v>16</v>
      </c>
      <c r="D97" s="316" t="s">
        <v>26</v>
      </c>
      <c r="E97" s="326"/>
      <c r="F97" s="327"/>
      <c r="G97" s="319" t="s">
        <v>129</v>
      </c>
      <c r="H97" s="320"/>
      <c r="I97" s="321"/>
      <c r="J97" s="321"/>
      <c r="K97" s="321"/>
      <c r="L97" s="321"/>
      <c r="M97" s="322"/>
      <c r="N97" s="322" t="s">
        <v>1</v>
      </c>
      <c r="O97" s="322"/>
      <c r="P97" s="322"/>
      <c r="Q97" s="328"/>
      <c r="R97" s="163"/>
      <c r="S97" s="163"/>
      <c r="T97" s="163"/>
      <c r="U97" s="163"/>
      <c r="V97" s="163" t="s">
        <v>1</v>
      </c>
      <c r="W97" s="163">
        <v>1</v>
      </c>
      <c r="X97" s="163"/>
      <c r="Y97" s="163"/>
      <c r="Z97" s="163"/>
      <c r="AA97" s="324"/>
      <c r="AB97" s="171"/>
      <c r="AC97" s="329"/>
      <c r="AD97" s="163"/>
      <c r="AE97" s="163" t="s">
        <v>1</v>
      </c>
      <c r="AF97" s="163"/>
      <c r="AG97" s="163"/>
      <c r="AH97" s="172"/>
      <c r="AI97" s="163"/>
      <c r="AJ97" s="163" t="s">
        <v>1</v>
      </c>
      <c r="AK97" s="163"/>
      <c r="AL97" s="163"/>
      <c r="AM97" s="173"/>
      <c r="AN97" s="163"/>
      <c r="AO97" s="163" t="s">
        <v>1</v>
      </c>
      <c r="AP97" s="163"/>
      <c r="AQ97" s="163"/>
      <c r="AS97" s="163"/>
      <c r="AT97" s="163"/>
      <c r="AU97" s="163"/>
      <c r="AV97" s="163"/>
    </row>
    <row r="98" spans="1:49" s="91" customFormat="1" ht="14.1" hidden="1" customHeight="1" x14ac:dyDescent="0.2">
      <c r="A98" s="76">
        <v>85</v>
      </c>
      <c r="B98" s="314" t="s">
        <v>16</v>
      </c>
      <c r="C98" s="315" t="s">
        <v>16</v>
      </c>
      <c r="D98" s="316" t="s">
        <v>28</v>
      </c>
      <c r="E98" s="326"/>
      <c r="F98" s="327"/>
      <c r="G98" s="319" t="s">
        <v>130</v>
      </c>
      <c r="H98" s="320"/>
      <c r="I98" s="321"/>
      <c r="J98" s="321"/>
      <c r="K98" s="321"/>
      <c r="L98" s="321"/>
      <c r="M98" s="322"/>
      <c r="N98" s="322"/>
      <c r="O98" s="322"/>
      <c r="P98" s="322"/>
      <c r="Q98" s="328"/>
      <c r="R98" s="163"/>
      <c r="S98" s="163"/>
      <c r="T98" s="163"/>
      <c r="U98" s="163"/>
      <c r="V98" s="163" t="s">
        <v>1</v>
      </c>
      <c r="W98" s="163">
        <v>1</v>
      </c>
      <c r="X98" s="163"/>
      <c r="Y98" s="163"/>
      <c r="Z98" s="163"/>
      <c r="AA98" s="324"/>
      <c r="AB98" s="171"/>
      <c r="AC98" s="329"/>
      <c r="AD98" s="163"/>
      <c r="AE98" s="163" t="s">
        <v>1</v>
      </c>
      <c r="AF98" s="163"/>
      <c r="AG98" s="163"/>
      <c r="AH98" s="172"/>
      <c r="AI98" s="163"/>
      <c r="AJ98" s="163" t="s">
        <v>1</v>
      </c>
      <c r="AK98" s="163"/>
      <c r="AL98" s="163"/>
      <c r="AM98" s="173"/>
      <c r="AN98" s="163"/>
      <c r="AO98" s="163" t="s">
        <v>1</v>
      </c>
      <c r="AP98" s="163"/>
      <c r="AQ98" s="163"/>
      <c r="AS98" s="163"/>
      <c r="AT98" s="163" t="s">
        <v>1</v>
      </c>
      <c r="AU98" s="163"/>
      <c r="AV98" s="163"/>
    </row>
    <row r="99" spans="1:49" s="91" customFormat="1" ht="14.1" hidden="1" customHeight="1" x14ac:dyDescent="0.2">
      <c r="A99" s="76">
        <v>86</v>
      </c>
      <c r="B99" s="314" t="s">
        <v>16</v>
      </c>
      <c r="C99" s="315" t="s">
        <v>16</v>
      </c>
      <c r="D99" s="316" t="s">
        <v>30</v>
      </c>
      <c r="E99" s="326"/>
      <c r="F99" s="327"/>
      <c r="G99" s="319" t="s">
        <v>131</v>
      </c>
      <c r="H99" s="320">
        <v>1</v>
      </c>
      <c r="I99" s="321"/>
      <c r="J99" s="321"/>
      <c r="K99" s="321"/>
      <c r="L99" s="321"/>
      <c r="M99" s="322"/>
      <c r="N99" s="322"/>
      <c r="O99" s="322"/>
      <c r="P99" s="322"/>
      <c r="Q99" s="328"/>
      <c r="R99" s="163"/>
      <c r="S99" s="163"/>
      <c r="T99" s="163"/>
      <c r="U99" s="163"/>
      <c r="V99" s="163" t="s">
        <v>1</v>
      </c>
      <c r="W99" s="163">
        <v>1</v>
      </c>
      <c r="X99" s="163"/>
      <c r="Y99" s="163"/>
      <c r="Z99" s="163"/>
      <c r="AA99" s="324"/>
      <c r="AB99" s="171"/>
      <c r="AC99" s="329"/>
      <c r="AD99" s="163"/>
      <c r="AE99" s="163" t="s">
        <v>1</v>
      </c>
      <c r="AF99" s="163"/>
      <c r="AG99" s="163"/>
      <c r="AH99" s="172"/>
      <c r="AI99" s="163"/>
      <c r="AJ99" s="163" t="s">
        <v>1</v>
      </c>
      <c r="AK99" s="163"/>
      <c r="AL99" s="163"/>
      <c r="AM99" s="173"/>
      <c r="AN99" s="163"/>
      <c r="AO99" s="163" t="s">
        <v>1</v>
      </c>
      <c r="AP99" s="163"/>
      <c r="AQ99" s="163"/>
      <c r="AS99" s="163"/>
      <c r="AT99" s="163" t="s">
        <v>1</v>
      </c>
      <c r="AU99" s="163"/>
      <c r="AV99" s="163"/>
    </row>
    <row r="100" spans="1:49" s="91" customFormat="1" ht="14.1" hidden="1" customHeight="1" x14ac:dyDescent="0.2">
      <c r="A100" s="76">
        <v>87</v>
      </c>
      <c r="B100" s="314" t="s">
        <v>16</v>
      </c>
      <c r="C100" s="315" t="s">
        <v>16</v>
      </c>
      <c r="D100" s="316" t="s">
        <v>32</v>
      </c>
      <c r="E100" s="326"/>
      <c r="F100" s="327"/>
      <c r="G100" s="319" t="s">
        <v>132</v>
      </c>
      <c r="H100" s="320"/>
      <c r="I100" s="321"/>
      <c r="J100" s="321"/>
      <c r="K100" s="321"/>
      <c r="L100" s="321"/>
      <c r="M100" s="322"/>
      <c r="N100" s="322"/>
      <c r="O100" s="322"/>
      <c r="P100" s="322"/>
      <c r="Q100" s="328"/>
      <c r="R100" s="163"/>
      <c r="S100" s="163"/>
      <c r="T100" s="163"/>
      <c r="U100" s="163"/>
      <c r="V100" s="163" t="s">
        <v>1</v>
      </c>
      <c r="W100" s="163">
        <v>1</v>
      </c>
      <c r="X100" s="163"/>
      <c r="Y100" s="163"/>
      <c r="Z100" s="163"/>
      <c r="AA100" s="324"/>
      <c r="AB100" s="171"/>
      <c r="AC100" s="329">
        <v>1</v>
      </c>
      <c r="AD100" s="163" t="s">
        <v>0</v>
      </c>
      <c r="AE100" s="163"/>
      <c r="AF100" s="163"/>
      <c r="AG100" s="163"/>
      <c r="AH100" s="172"/>
      <c r="AI100" s="163"/>
      <c r="AJ100" s="163" t="s">
        <v>1</v>
      </c>
      <c r="AK100" s="163"/>
      <c r="AL100" s="163"/>
      <c r="AM100" s="173"/>
      <c r="AN100" s="163"/>
      <c r="AO100" s="163" t="s">
        <v>1</v>
      </c>
      <c r="AP100" s="163"/>
      <c r="AQ100" s="163"/>
      <c r="AS100" s="163"/>
      <c r="AT100" s="163" t="s">
        <v>1</v>
      </c>
      <c r="AU100" s="163"/>
      <c r="AV100" s="163"/>
    </row>
    <row r="101" spans="1:49" s="91" customFormat="1" ht="14.1" hidden="1" customHeight="1" x14ac:dyDescent="0.2">
      <c r="A101" s="76"/>
      <c r="B101" s="314" t="s">
        <v>16</v>
      </c>
      <c r="C101" s="315" t="s">
        <v>16</v>
      </c>
      <c r="D101" s="316" t="s">
        <v>34</v>
      </c>
      <c r="E101" s="326"/>
      <c r="F101" s="327"/>
      <c r="G101" s="319" t="s">
        <v>625</v>
      </c>
      <c r="H101" s="320"/>
      <c r="I101" s="321"/>
      <c r="J101" s="321"/>
      <c r="K101" s="321"/>
      <c r="L101" s="321"/>
      <c r="M101" s="322"/>
      <c r="N101" s="322"/>
      <c r="O101" s="322"/>
      <c r="P101" s="322"/>
      <c r="Q101" s="328"/>
      <c r="R101" s="163"/>
      <c r="S101" s="163"/>
      <c r="T101" s="163"/>
      <c r="U101" s="163"/>
      <c r="V101" s="163"/>
      <c r="W101" s="163"/>
      <c r="X101" s="163"/>
      <c r="Y101" s="163"/>
      <c r="Z101" s="163"/>
      <c r="AA101" s="324"/>
      <c r="AB101" s="171"/>
      <c r="AC101" s="341"/>
      <c r="AD101" s="163"/>
      <c r="AE101" s="163"/>
      <c r="AF101" s="163"/>
      <c r="AG101" s="163"/>
      <c r="AH101" s="172"/>
      <c r="AI101" s="163"/>
      <c r="AJ101" s="163"/>
      <c r="AK101" s="163"/>
      <c r="AL101" s="163"/>
      <c r="AM101" s="173"/>
      <c r="AN101" s="163"/>
      <c r="AO101" s="163"/>
      <c r="AP101" s="163"/>
      <c r="AQ101" s="163"/>
      <c r="AS101" s="163"/>
      <c r="AT101" s="163"/>
      <c r="AU101" s="163"/>
      <c r="AV101" s="163"/>
    </row>
    <row r="102" spans="1:49" s="59" customFormat="1" ht="14.1" customHeight="1" x14ac:dyDescent="0.25">
      <c r="B102" s="302" t="s">
        <v>16</v>
      </c>
      <c r="C102" s="303" t="s">
        <v>18</v>
      </c>
      <c r="D102" s="304"/>
      <c r="E102" s="305"/>
      <c r="F102" s="306" t="s">
        <v>133</v>
      </c>
      <c r="G102" s="307"/>
      <c r="H102" s="308"/>
      <c r="I102" s="309"/>
      <c r="J102" s="309"/>
      <c r="K102" s="309"/>
      <c r="L102" s="309"/>
      <c r="M102" s="310"/>
      <c r="N102" s="310">
        <f>COUNTIF(N103:N110,"WDP")</f>
        <v>0</v>
      </c>
      <c r="O102" s="310">
        <f>COUNTIF(O103:O110,"TW")</f>
        <v>0</v>
      </c>
      <c r="P102" s="310">
        <f>COUNTIF(P103:P110,"TMP")</f>
        <v>0</v>
      </c>
      <c r="Q102" s="311">
        <f>SUM(H102:P102)</f>
        <v>0</v>
      </c>
      <c r="R102" s="73"/>
      <c r="S102" s="73">
        <f>COUNTIF(S103:S110,"WTP")</f>
        <v>0</v>
      </c>
      <c r="T102" s="73"/>
      <c r="U102" s="73"/>
      <c r="V102" s="73">
        <f>COUNTIF(V103:V110,"WDP")</f>
        <v>7</v>
      </c>
      <c r="W102" s="73"/>
      <c r="X102" s="73">
        <f>COUNTIF(X103:X110,"TW")</f>
        <v>0</v>
      </c>
      <c r="Y102" s="73"/>
      <c r="Z102" s="73">
        <f>COUNTIF(Z103:Z110,"TMP")</f>
        <v>1</v>
      </c>
      <c r="AA102" s="331"/>
      <c r="AB102" s="152">
        <f>SUM(S102:Z102)</f>
        <v>8</v>
      </c>
      <c r="AC102" s="313"/>
      <c r="AD102" s="75">
        <f>COUNTIF(AD103:AD110,"WTP")</f>
        <v>0</v>
      </c>
      <c r="AE102" s="75">
        <f>COUNTIF(AE103:AE110,"WDP")</f>
        <v>7</v>
      </c>
      <c r="AF102" s="75">
        <f>COUNTIF(AF103:AF110,"TW")</f>
        <v>0</v>
      </c>
      <c r="AG102" s="75">
        <f>COUNTIF(AG103:AG110,"TMP")</f>
        <v>0</v>
      </c>
      <c r="AH102" s="153">
        <f>SUM(AD102:AG102)</f>
        <v>7</v>
      </c>
      <c r="AI102" s="75">
        <f>COUNTIF(AI103:AI110,"WTP")</f>
        <v>0</v>
      </c>
      <c r="AJ102" s="75">
        <f>COUNTIF(AJ103:AJ110,"WDP")</f>
        <v>7</v>
      </c>
      <c r="AK102" s="75">
        <f>COUNTIF(AK103:AK110,"TW")</f>
        <v>0</v>
      </c>
      <c r="AL102" s="75">
        <f>COUNTIF(AL103:AL110,"TMP")</f>
        <v>0</v>
      </c>
      <c r="AM102" s="154">
        <f>SUM(AI102:AL102)</f>
        <v>7</v>
      </c>
      <c r="AN102" s="75">
        <f>COUNTIF(AN103:AN110,"WTP")</f>
        <v>0</v>
      </c>
      <c r="AO102" s="75">
        <f>COUNTIF(AO103:AO110,"WDP")</f>
        <v>4</v>
      </c>
      <c r="AP102" s="75">
        <f>COUNTIF(AP103:AP110,"TW")</f>
        <v>0</v>
      </c>
      <c r="AQ102" s="75">
        <f>COUNTIF(AQ103:AQ110,"TMP")</f>
        <v>3</v>
      </c>
      <c r="AR102" s="155">
        <f>SUM(AN102:AQ102)</f>
        <v>7</v>
      </c>
      <c r="AS102" s="75">
        <f>COUNTIF(AS103:AS110,"WTP")</f>
        <v>0</v>
      </c>
      <c r="AT102" s="75">
        <f>COUNTIF(AT103:AT110,"WDP")</f>
        <v>5</v>
      </c>
      <c r="AU102" s="75">
        <f>COUNTIF(AU103:AU110,"TW")</f>
        <v>0</v>
      </c>
      <c r="AV102" s="75">
        <f>COUNTIF(AV103:AV110,"TMP")</f>
        <v>0</v>
      </c>
      <c r="AW102" s="155">
        <f>SUM(AS102:AV102)</f>
        <v>5</v>
      </c>
    </row>
    <row r="103" spans="1:49" s="91" customFormat="1" ht="14.1" customHeight="1" x14ac:dyDescent="0.2">
      <c r="A103" s="76">
        <v>88</v>
      </c>
      <c r="B103" s="314" t="s">
        <v>16</v>
      </c>
      <c r="C103" s="315" t="s">
        <v>18</v>
      </c>
      <c r="D103" s="316" t="s">
        <v>8</v>
      </c>
      <c r="E103" s="317"/>
      <c r="F103" s="318"/>
      <c r="G103" s="319" t="s">
        <v>134</v>
      </c>
      <c r="H103" s="320"/>
      <c r="I103" s="321"/>
      <c r="J103" s="321"/>
      <c r="K103" s="321"/>
      <c r="L103" s="321"/>
      <c r="M103" s="322">
        <v>1</v>
      </c>
      <c r="N103" s="322"/>
      <c r="O103" s="322"/>
      <c r="P103" s="322"/>
      <c r="Q103" s="328"/>
      <c r="R103" s="163"/>
      <c r="S103" s="163"/>
      <c r="T103" s="163"/>
      <c r="U103" s="163"/>
      <c r="V103" s="163" t="s">
        <v>1</v>
      </c>
      <c r="W103" s="163">
        <v>1</v>
      </c>
      <c r="X103" s="163"/>
      <c r="Y103" s="163"/>
      <c r="Z103" s="163"/>
      <c r="AA103" s="324"/>
      <c r="AB103" s="171"/>
      <c r="AC103" s="329"/>
      <c r="AD103" s="163"/>
      <c r="AE103" s="163" t="s">
        <v>1</v>
      </c>
      <c r="AF103" s="163"/>
      <c r="AG103" s="163"/>
      <c r="AH103" s="172"/>
      <c r="AI103" s="163"/>
      <c r="AJ103" s="163" t="s">
        <v>1</v>
      </c>
      <c r="AK103" s="163"/>
      <c r="AL103" s="163"/>
      <c r="AM103" s="173"/>
      <c r="AN103" s="163"/>
      <c r="AO103" s="163" t="s">
        <v>1</v>
      </c>
      <c r="AP103" s="163"/>
      <c r="AQ103" s="163"/>
      <c r="AS103" s="163"/>
      <c r="AT103" s="163" t="s">
        <v>1</v>
      </c>
      <c r="AU103" s="163"/>
      <c r="AV103" s="163"/>
    </row>
    <row r="104" spans="1:49" s="91" customFormat="1" ht="14.1" hidden="1" customHeight="1" x14ac:dyDescent="0.2">
      <c r="A104" s="76">
        <v>89</v>
      </c>
      <c r="B104" s="314" t="s">
        <v>16</v>
      </c>
      <c r="C104" s="315" t="s">
        <v>18</v>
      </c>
      <c r="D104" s="316" t="s">
        <v>12</v>
      </c>
      <c r="E104" s="326"/>
      <c r="F104" s="327"/>
      <c r="G104" s="319" t="s">
        <v>135</v>
      </c>
      <c r="H104" s="320">
        <v>1</v>
      </c>
      <c r="I104" s="321"/>
      <c r="J104" s="321"/>
      <c r="K104" s="321"/>
      <c r="L104" s="321"/>
      <c r="M104" s="322"/>
      <c r="N104" s="322"/>
      <c r="O104" s="322"/>
      <c r="P104" s="322"/>
      <c r="Q104" s="328"/>
      <c r="R104" s="163"/>
      <c r="S104" s="163"/>
      <c r="T104" s="163"/>
      <c r="U104" s="163"/>
      <c r="V104" s="163" t="s">
        <v>1</v>
      </c>
      <c r="W104" s="163"/>
      <c r="X104" s="163"/>
      <c r="Y104" s="163"/>
      <c r="Z104" s="163"/>
      <c r="AA104" s="324"/>
      <c r="AB104" s="171"/>
      <c r="AC104" s="329"/>
      <c r="AD104" s="163"/>
      <c r="AE104" s="163" t="s">
        <v>1</v>
      </c>
      <c r="AF104" s="163"/>
      <c r="AG104" s="163"/>
      <c r="AH104" s="172"/>
      <c r="AI104" s="163"/>
      <c r="AJ104" s="163" t="s">
        <v>1</v>
      </c>
      <c r="AK104" s="163"/>
      <c r="AL104" s="163"/>
      <c r="AM104" s="173"/>
      <c r="AN104" s="163"/>
      <c r="AO104" s="163"/>
      <c r="AP104" s="163"/>
      <c r="AQ104" s="163" t="s">
        <v>3</v>
      </c>
      <c r="AS104" s="163"/>
      <c r="AT104" s="163"/>
      <c r="AU104" s="163"/>
      <c r="AV104" s="163"/>
    </row>
    <row r="105" spans="1:49" s="91" customFormat="1" ht="14.1" hidden="1" customHeight="1" x14ac:dyDescent="0.2">
      <c r="A105" s="76">
        <v>90</v>
      </c>
      <c r="B105" s="314" t="s">
        <v>16</v>
      </c>
      <c r="C105" s="315" t="s">
        <v>18</v>
      </c>
      <c r="D105" s="316" t="s">
        <v>14</v>
      </c>
      <c r="E105" s="326"/>
      <c r="F105" s="327"/>
      <c r="G105" s="319" t="s">
        <v>136</v>
      </c>
      <c r="H105" s="320"/>
      <c r="I105" s="321"/>
      <c r="J105" s="321"/>
      <c r="K105" s="321"/>
      <c r="L105" s="321"/>
      <c r="M105" s="322"/>
      <c r="N105" s="322"/>
      <c r="O105" s="322"/>
      <c r="P105" s="322"/>
      <c r="Q105" s="328"/>
      <c r="R105" s="163"/>
      <c r="S105" s="163"/>
      <c r="T105" s="163"/>
      <c r="U105" s="163"/>
      <c r="V105" s="163" t="s">
        <v>1</v>
      </c>
      <c r="W105" s="163">
        <v>1</v>
      </c>
      <c r="X105" s="163"/>
      <c r="Y105" s="163"/>
      <c r="Z105" s="163"/>
      <c r="AA105" s="324"/>
      <c r="AB105" s="171"/>
      <c r="AC105" s="329"/>
      <c r="AD105" s="163"/>
      <c r="AE105" s="163" t="s">
        <v>1</v>
      </c>
      <c r="AF105" s="163"/>
      <c r="AG105" s="163"/>
      <c r="AH105" s="172"/>
      <c r="AI105" s="163"/>
      <c r="AJ105" s="163" t="s">
        <v>1</v>
      </c>
      <c r="AK105" s="163"/>
      <c r="AL105" s="163"/>
      <c r="AM105" s="173"/>
      <c r="AN105" s="163"/>
      <c r="AO105" s="163"/>
      <c r="AP105" s="163"/>
      <c r="AQ105" s="163" t="s">
        <v>3</v>
      </c>
      <c r="AS105" s="163"/>
      <c r="AT105" s="163" t="s">
        <v>1</v>
      </c>
      <c r="AU105" s="163"/>
      <c r="AV105" s="163"/>
    </row>
    <row r="106" spans="1:49" s="91" customFormat="1" ht="14.1" hidden="1" customHeight="1" x14ac:dyDescent="0.2">
      <c r="A106" s="76">
        <v>91</v>
      </c>
      <c r="B106" s="314" t="s">
        <v>16</v>
      </c>
      <c r="C106" s="315" t="s">
        <v>18</v>
      </c>
      <c r="D106" s="316" t="s">
        <v>16</v>
      </c>
      <c r="E106" s="326"/>
      <c r="F106" s="327"/>
      <c r="G106" s="319" t="s">
        <v>137</v>
      </c>
      <c r="H106" s="320"/>
      <c r="I106" s="321"/>
      <c r="J106" s="321"/>
      <c r="K106" s="321"/>
      <c r="L106" s="321"/>
      <c r="M106" s="322"/>
      <c r="N106" s="322"/>
      <c r="O106" s="322"/>
      <c r="P106" s="322"/>
      <c r="Q106" s="328"/>
      <c r="R106" s="163"/>
      <c r="S106" s="163"/>
      <c r="T106" s="163"/>
      <c r="U106" s="163"/>
      <c r="V106" s="163" t="s">
        <v>1</v>
      </c>
      <c r="W106" s="163">
        <v>1</v>
      </c>
      <c r="X106" s="163"/>
      <c r="Y106" s="163"/>
      <c r="Z106" s="163"/>
      <c r="AA106" s="324"/>
      <c r="AB106" s="171"/>
      <c r="AC106" s="329"/>
      <c r="AD106" s="163"/>
      <c r="AE106" s="163" t="s">
        <v>1</v>
      </c>
      <c r="AF106" s="163"/>
      <c r="AG106" s="163"/>
      <c r="AH106" s="172"/>
      <c r="AI106" s="163"/>
      <c r="AJ106" s="163" t="s">
        <v>1</v>
      </c>
      <c r="AK106" s="163"/>
      <c r="AL106" s="163"/>
      <c r="AM106" s="173"/>
      <c r="AN106" s="163"/>
      <c r="AO106" s="163" t="s">
        <v>1</v>
      </c>
      <c r="AP106" s="163"/>
      <c r="AQ106" s="163"/>
      <c r="AS106" s="163"/>
      <c r="AT106" s="163" t="s">
        <v>1</v>
      </c>
      <c r="AU106" s="163"/>
      <c r="AV106" s="163"/>
    </row>
    <row r="107" spans="1:49" s="91" customFormat="1" ht="14.1" hidden="1" customHeight="1" x14ac:dyDescent="0.2">
      <c r="A107" s="76">
        <v>92</v>
      </c>
      <c r="B107" s="314" t="s">
        <v>16</v>
      </c>
      <c r="C107" s="315" t="s">
        <v>18</v>
      </c>
      <c r="D107" s="316" t="s">
        <v>18</v>
      </c>
      <c r="E107" s="326"/>
      <c r="F107" s="327"/>
      <c r="G107" s="319" t="s">
        <v>138</v>
      </c>
      <c r="H107" s="320"/>
      <c r="I107" s="321"/>
      <c r="J107" s="321"/>
      <c r="K107" s="321"/>
      <c r="L107" s="321"/>
      <c r="M107" s="322"/>
      <c r="N107" s="322"/>
      <c r="O107" s="322"/>
      <c r="P107" s="322"/>
      <c r="Q107" s="328"/>
      <c r="R107" s="163"/>
      <c r="S107" s="163"/>
      <c r="T107" s="163"/>
      <c r="U107" s="163"/>
      <c r="V107" s="163" t="s">
        <v>1</v>
      </c>
      <c r="W107" s="163">
        <v>1</v>
      </c>
      <c r="X107" s="163"/>
      <c r="Y107" s="163"/>
      <c r="Z107" s="163"/>
      <c r="AA107" s="324"/>
      <c r="AB107" s="171"/>
      <c r="AC107" s="329"/>
      <c r="AD107" s="163"/>
      <c r="AE107" s="163" t="s">
        <v>1</v>
      </c>
      <c r="AF107" s="163"/>
      <c r="AG107" s="163"/>
      <c r="AH107" s="172"/>
      <c r="AI107" s="163"/>
      <c r="AJ107" s="163" t="s">
        <v>1</v>
      </c>
      <c r="AK107" s="163"/>
      <c r="AL107" s="163"/>
      <c r="AM107" s="173"/>
      <c r="AN107" s="163"/>
      <c r="AO107" s="163" t="s">
        <v>1</v>
      </c>
      <c r="AP107" s="163"/>
      <c r="AQ107" s="163"/>
      <c r="AS107" s="163"/>
      <c r="AT107" s="163" t="s">
        <v>1</v>
      </c>
      <c r="AU107" s="163"/>
      <c r="AV107" s="163"/>
    </row>
    <row r="108" spans="1:49" s="91" customFormat="1" ht="14.1" hidden="1" customHeight="1" x14ac:dyDescent="0.2">
      <c r="A108" s="76">
        <v>93</v>
      </c>
      <c r="B108" s="314" t="s">
        <v>16</v>
      </c>
      <c r="C108" s="315" t="s">
        <v>18</v>
      </c>
      <c r="D108" s="316" t="s">
        <v>20</v>
      </c>
      <c r="E108" s="326"/>
      <c r="F108" s="327"/>
      <c r="G108" s="319" t="s">
        <v>139</v>
      </c>
      <c r="H108" s="320"/>
      <c r="I108" s="321"/>
      <c r="J108" s="321"/>
      <c r="K108" s="321"/>
      <c r="L108" s="321"/>
      <c r="M108" s="322"/>
      <c r="N108" s="322"/>
      <c r="O108" s="322"/>
      <c r="P108" s="322"/>
      <c r="Q108" s="328"/>
      <c r="R108" s="163"/>
      <c r="S108" s="163"/>
      <c r="T108" s="163"/>
      <c r="U108" s="163"/>
      <c r="V108" s="163" t="s">
        <v>1</v>
      </c>
      <c r="W108" s="163">
        <v>1</v>
      </c>
      <c r="X108" s="163"/>
      <c r="Y108" s="163"/>
      <c r="Z108" s="163"/>
      <c r="AA108" s="324"/>
      <c r="AB108" s="171"/>
      <c r="AC108" s="329"/>
      <c r="AD108" s="163"/>
      <c r="AE108" s="163" t="s">
        <v>1</v>
      </c>
      <c r="AF108" s="163"/>
      <c r="AG108" s="163"/>
      <c r="AH108" s="172"/>
      <c r="AI108" s="163"/>
      <c r="AJ108" s="163" t="s">
        <v>1</v>
      </c>
      <c r="AK108" s="163"/>
      <c r="AL108" s="163"/>
      <c r="AM108" s="173"/>
      <c r="AN108" s="163"/>
      <c r="AO108" s="163" t="s">
        <v>1</v>
      </c>
      <c r="AP108" s="163"/>
      <c r="AQ108" s="163"/>
      <c r="AS108" s="163"/>
      <c r="AT108" s="163" t="s">
        <v>1</v>
      </c>
      <c r="AU108" s="163"/>
      <c r="AV108" s="163"/>
    </row>
    <row r="109" spans="1:49" s="91" customFormat="1" ht="14.1" hidden="1" customHeight="1" x14ac:dyDescent="0.2">
      <c r="A109" s="76">
        <v>94</v>
      </c>
      <c r="B109" s="314" t="s">
        <v>16</v>
      </c>
      <c r="C109" s="315" t="s">
        <v>18</v>
      </c>
      <c r="D109" s="316" t="s">
        <v>22</v>
      </c>
      <c r="E109" s="326"/>
      <c r="F109" s="327"/>
      <c r="G109" s="319" t="s">
        <v>140</v>
      </c>
      <c r="H109" s="320"/>
      <c r="I109" s="321"/>
      <c r="J109" s="321"/>
      <c r="K109" s="321"/>
      <c r="L109" s="321"/>
      <c r="M109" s="322"/>
      <c r="N109" s="322"/>
      <c r="O109" s="322"/>
      <c r="P109" s="322"/>
      <c r="Q109" s="328"/>
      <c r="R109" s="163"/>
      <c r="S109" s="163"/>
      <c r="T109" s="163"/>
      <c r="U109" s="163"/>
      <c r="V109" s="163" t="s">
        <v>1</v>
      </c>
      <c r="W109" s="163"/>
      <c r="X109" s="163"/>
      <c r="Y109" s="163"/>
      <c r="Z109" s="163"/>
      <c r="AA109" s="324"/>
      <c r="AB109" s="171"/>
      <c r="AC109" s="329"/>
      <c r="AD109" s="163"/>
      <c r="AE109" s="163" t="s">
        <v>1</v>
      </c>
      <c r="AF109" s="163"/>
      <c r="AG109" s="163"/>
      <c r="AH109" s="172"/>
      <c r="AI109" s="163"/>
      <c r="AJ109" s="163" t="s">
        <v>1</v>
      </c>
      <c r="AK109" s="163"/>
      <c r="AL109" s="163"/>
      <c r="AM109" s="173"/>
      <c r="AN109" s="163"/>
      <c r="AO109" s="163"/>
      <c r="AP109" s="163"/>
      <c r="AQ109" s="163" t="s">
        <v>3</v>
      </c>
      <c r="AS109" s="163"/>
      <c r="AT109" s="163"/>
      <c r="AU109" s="163"/>
      <c r="AV109" s="163"/>
    </row>
    <row r="110" spans="1:49" s="91" customFormat="1" ht="14.1" hidden="1" customHeight="1" x14ac:dyDescent="0.2">
      <c r="A110" s="76">
        <v>95</v>
      </c>
      <c r="B110" s="314" t="s">
        <v>16</v>
      </c>
      <c r="C110" s="315" t="s">
        <v>18</v>
      </c>
      <c r="D110" s="316" t="s">
        <v>24</v>
      </c>
      <c r="E110" s="326"/>
      <c r="F110" s="327"/>
      <c r="G110" s="319" t="s">
        <v>141</v>
      </c>
      <c r="H110" s="320"/>
      <c r="I110" s="321"/>
      <c r="J110" s="321"/>
      <c r="K110" s="321"/>
      <c r="L110" s="321"/>
      <c r="M110" s="322"/>
      <c r="N110" s="322"/>
      <c r="O110" s="322"/>
      <c r="P110" s="322"/>
      <c r="Q110" s="328"/>
      <c r="R110" s="163"/>
      <c r="S110" s="163"/>
      <c r="T110" s="163"/>
      <c r="U110" s="163"/>
      <c r="V110" s="163"/>
      <c r="W110" s="163"/>
      <c r="X110" s="163"/>
      <c r="Y110" s="163"/>
      <c r="Z110" s="163" t="s">
        <v>3</v>
      </c>
      <c r="AA110" s="324"/>
      <c r="AB110" s="171"/>
      <c r="AC110" s="329"/>
      <c r="AD110" s="163"/>
      <c r="AE110" s="163"/>
      <c r="AF110" s="163"/>
      <c r="AG110" s="163"/>
      <c r="AH110" s="172"/>
      <c r="AI110" s="163"/>
      <c r="AJ110" s="163"/>
      <c r="AK110" s="163"/>
      <c r="AL110" s="163"/>
      <c r="AM110" s="173"/>
      <c r="AN110" s="163"/>
      <c r="AO110" s="163"/>
      <c r="AP110" s="163"/>
      <c r="AQ110" s="163"/>
      <c r="AS110" s="163"/>
      <c r="AT110" s="163"/>
      <c r="AU110" s="163"/>
      <c r="AV110" s="163"/>
    </row>
    <row r="111" spans="1:49" s="59" customFormat="1" ht="14.1" customHeight="1" x14ac:dyDescent="0.25">
      <c r="B111" s="302" t="s">
        <v>18</v>
      </c>
      <c r="C111" s="334"/>
      <c r="D111" s="304"/>
      <c r="E111" s="305" t="s">
        <v>142</v>
      </c>
      <c r="F111" s="306"/>
      <c r="G111" s="307"/>
      <c r="H111" s="308"/>
      <c r="I111" s="309"/>
      <c r="J111" s="309"/>
      <c r="K111" s="309"/>
      <c r="L111" s="309"/>
      <c r="M111" s="310">
        <f>M112</f>
        <v>0</v>
      </c>
      <c r="N111" s="310">
        <f>N112</f>
        <v>0</v>
      </c>
      <c r="O111" s="310">
        <f>O112</f>
        <v>0</v>
      </c>
      <c r="P111" s="310">
        <f>P112</f>
        <v>0</v>
      </c>
      <c r="Q111" s="323"/>
      <c r="R111" s="73"/>
      <c r="S111" s="73">
        <f>S112</f>
        <v>1</v>
      </c>
      <c r="T111" s="73"/>
      <c r="U111" s="73"/>
      <c r="V111" s="73">
        <f>V112</f>
        <v>10</v>
      </c>
      <c r="W111" s="73"/>
      <c r="X111" s="73">
        <f>X112</f>
        <v>0</v>
      </c>
      <c r="Y111" s="73"/>
      <c r="Z111" s="73">
        <f>Z112</f>
        <v>1</v>
      </c>
      <c r="AA111" s="331"/>
      <c r="AB111" s="165"/>
      <c r="AC111" s="325"/>
      <c r="AD111" s="75">
        <f>AD112</f>
        <v>0</v>
      </c>
      <c r="AE111" s="75">
        <f>AE112</f>
        <v>10</v>
      </c>
      <c r="AF111" s="75">
        <f>AF112</f>
        <v>0</v>
      </c>
      <c r="AG111" s="75">
        <f>AG112</f>
        <v>1</v>
      </c>
      <c r="AH111" s="166"/>
      <c r="AI111" s="75">
        <f>AI112</f>
        <v>0</v>
      </c>
      <c r="AJ111" s="75">
        <f>AJ112</f>
        <v>10</v>
      </c>
      <c r="AK111" s="75">
        <f>AK112</f>
        <v>0</v>
      </c>
      <c r="AL111" s="75">
        <f>AL112</f>
        <v>1</v>
      </c>
      <c r="AM111" s="167"/>
      <c r="AN111" s="75">
        <f>AN112</f>
        <v>0</v>
      </c>
      <c r="AO111" s="75">
        <f>AO112</f>
        <v>9</v>
      </c>
      <c r="AP111" s="75">
        <f>AP112</f>
        <v>0</v>
      </c>
      <c r="AQ111" s="75">
        <f>AQ112</f>
        <v>2</v>
      </c>
      <c r="AS111" s="75">
        <f>AS112</f>
        <v>0</v>
      </c>
      <c r="AT111" s="75">
        <f>AT112</f>
        <v>7</v>
      </c>
      <c r="AU111" s="75">
        <f>AU112</f>
        <v>0</v>
      </c>
      <c r="AV111" s="75">
        <f>AV112</f>
        <v>1</v>
      </c>
    </row>
    <row r="112" spans="1:49" s="59" customFormat="1" ht="14.1" customHeight="1" x14ac:dyDescent="0.25">
      <c r="B112" s="302" t="s">
        <v>18</v>
      </c>
      <c r="C112" s="303" t="s">
        <v>20</v>
      </c>
      <c r="D112" s="304"/>
      <c r="E112" s="305"/>
      <c r="F112" s="306" t="s">
        <v>143</v>
      </c>
      <c r="G112" s="307"/>
      <c r="H112" s="308"/>
      <c r="I112" s="309"/>
      <c r="J112" s="309"/>
      <c r="K112" s="309"/>
      <c r="L112" s="309"/>
      <c r="M112" s="310">
        <f>COUNTIF(M113:M124,"WTP")</f>
        <v>0</v>
      </c>
      <c r="N112" s="310">
        <f>COUNTIF(N113:N124,"WDP")</f>
        <v>0</v>
      </c>
      <c r="O112" s="310">
        <f>COUNTIF(O113:O124,"TW")</f>
        <v>0</v>
      </c>
      <c r="P112" s="310">
        <f>COUNTIF(P113:P124,"TMP")</f>
        <v>0</v>
      </c>
      <c r="Q112" s="311">
        <f>SUM(H112:P112)</f>
        <v>0</v>
      </c>
      <c r="R112" s="73"/>
      <c r="S112" s="73">
        <f>COUNTIF(S113:S124,"WTP")</f>
        <v>1</v>
      </c>
      <c r="T112" s="73"/>
      <c r="U112" s="73"/>
      <c r="V112" s="73">
        <f>COUNTIF(V113:V124,"WDP")</f>
        <v>10</v>
      </c>
      <c r="W112" s="73"/>
      <c r="X112" s="73">
        <f>COUNTIF(X113:X124,"TW")</f>
        <v>0</v>
      </c>
      <c r="Y112" s="73"/>
      <c r="Z112" s="73">
        <f>COUNTIF(Z113:Z124,"TMP")</f>
        <v>1</v>
      </c>
      <c r="AA112" s="331"/>
      <c r="AB112" s="152">
        <f>SUM(S112:Z112)</f>
        <v>12</v>
      </c>
      <c r="AC112" s="313"/>
      <c r="AD112" s="75">
        <f>COUNTIF(AD113:AD124,"WTP")</f>
        <v>0</v>
      </c>
      <c r="AE112" s="75">
        <f>COUNTIF(AE113:AE124,"WDP")</f>
        <v>10</v>
      </c>
      <c r="AF112" s="75">
        <f>COUNTIF(AF113:AF124,"TW")</f>
        <v>0</v>
      </c>
      <c r="AG112" s="75">
        <f>COUNTIF(AG113:AG124,"TMP")</f>
        <v>1</v>
      </c>
      <c r="AH112" s="153">
        <f>SUM(AD112:AG112)</f>
        <v>11</v>
      </c>
      <c r="AI112" s="75">
        <f>COUNTIF(AI113:AI124,"WTP")</f>
        <v>0</v>
      </c>
      <c r="AJ112" s="75">
        <f>COUNTIF(AJ113:AJ124,"WDP")</f>
        <v>10</v>
      </c>
      <c r="AK112" s="75">
        <f>COUNTIF(AK113:AK124,"TW")</f>
        <v>0</v>
      </c>
      <c r="AL112" s="75">
        <f>COUNTIF(AL113:AL124,"TMP")</f>
        <v>1</v>
      </c>
      <c r="AM112" s="154">
        <f>SUM(AI112:AL112)</f>
        <v>11</v>
      </c>
      <c r="AN112" s="75">
        <f>COUNTIF(AN113:AN124,"WTP")</f>
        <v>0</v>
      </c>
      <c r="AO112" s="75">
        <f>COUNTIF(AO113:AO124,"WDP")</f>
        <v>9</v>
      </c>
      <c r="AP112" s="75">
        <f>COUNTIF(AP113:AP124,"TW")</f>
        <v>0</v>
      </c>
      <c r="AQ112" s="75">
        <f>COUNTIF(AQ113:AQ124,"TMP")</f>
        <v>2</v>
      </c>
      <c r="AR112" s="155">
        <f>SUM(AN112:AQ112)</f>
        <v>11</v>
      </c>
      <c r="AS112" s="75">
        <f>COUNTIF(AS113:AS124,"WTP")</f>
        <v>0</v>
      </c>
      <c r="AT112" s="75">
        <f>COUNTIF(AT113:AT124,"WDP")</f>
        <v>7</v>
      </c>
      <c r="AU112" s="75">
        <f>COUNTIF(AU113:AU124,"TW")</f>
        <v>0</v>
      </c>
      <c r="AV112" s="75">
        <f>COUNTIF(AV113:AV124,"TMP")</f>
        <v>1</v>
      </c>
      <c r="AW112" s="155">
        <f>SUM(AS112:AV112)</f>
        <v>8</v>
      </c>
    </row>
    <row r="113" spans="1:49" s="91" customFormat="1" ht="14.1" hidden="1" customHeight="1" x14ac:dyDescent="0.2">
      <c r="A113" s="76">
        <v>96</v>
      </c>
      <c r="B113" s="314" t="s">
        <v>18</v>
      </c>
      <c r="C113" s="315" t="s">
        <v>20</v>
      </c>
      <c r="D113" s="316" t="s">
        <v>8</v>
      </c>
      <c r="E113" s="317"/>
      <c r="F113" s="318"/>
      <c r="G113" s="319" t="s">
        <v>144</v>
      </c>
      <c r="H113" s="320">
        <v>1</v>
      </c>
      <c r="I113" s="321"/>
      <c r="J113" s="321"/>
      <c r="K113" s="321"/>
      <c r="L113" s="321"/>
      <c r="M113" s="322"/>
      <c r="N113" s="322"/>
      <c r="O113" s="322"/>
      <c r="P113" s="322"/>
      <c r="Q113" s="328"/>
      <c r="R113" s="163"/>
      <c r="S113" s="163"/>
      <c r="T113" s="163">
        <v>1</v>
      </c>
      <c r="U113" s="163"/>
      <c r="V113" s="163" t="s">
        <v>1</v>
      </c>
      <c r="W113" s="163">
        <v>1</v>
      </c>
      <c r="X113" s="163"/>
      <c r="Y113" s="163"/>
      <c r="Z113" s="163"/>
      <c r="AA113" s="324"/>
      <c r="AB113" s="171"/>
      <c r="AC113" s="329"/>
      <c r="AD113" s="163"/>
      <c r="AE113" s="163" t="s">
        <v>1</v>
      </c>
      <c r="AF113" s="163"/>
      <c r="AG113" s="163"/>
      <c r="AH113" s="172"/>
      <c r="AI113" s="163"/>
      <c r="AJ113" s="163" t="s">
        <v>1</v>
      </c>
      <c r="AK113" s="163"/>
      <c r="AL113" s="163"/>
      <c r="AM113" s="173"/>
      <c r="AN113" s="163"/>
      <c r="AO113" s="163" t="s">
        <v>1</v>
      </c>
      <c r="AP113" s="163"/>
      <c r="AQ113" s="163"/>
      <c r="AS113" s="163"/>
      <c r="AT113" s="163" t="s">
        <v>1</v>
      </c>
      <c r="AU113" s="163"/>
      <c r="AV113" s="163"/>
    </row>
    <row r="114" spans="1:49" s="91" customFormat="1" ht="14.1" hidden="1" customHeight="1" x14ac:dyDescent="0.2">
      <c r="A114" s="76">
        <v>97</v>
      </c>
      <c r="B114" s="314" t="s">
        <v>18</v>
      </c>
      <c r="C114" s="315" t="s">
        <v>20</v>
      </c>
      <c r="D114" s="316" t="s">
        <v>12</v>
      </c>
      <c r="E114" s="326"/>
      <c r="F114" s="327"/>
      <c r="G114" s="319" t="s">
        <v>145</v>
      </c>
      <c r="H114" s="320">
        <v>1</v>
      </c>
      <c r="I114" s="321"/>
      <c r="J114" s="321"/>
      <c r="K114" s="321"/>
      <c r="L114" s="321"/>
      <c r="M114" s="322"/>
      <c r="N114" s="322"/>
      <c r="O114" s="322"/>
      <c r="P114" s="322"/>
      <c r="Q114" s="328"/>
      <c r="R114" s="163"/>
      <c r="S114" s="163"/>
      <c r="T114" s="163"/>
      <c r="U114" s="163"/>
      <c r="V114" s="163" t="s">
        <v>1</v>
      </c>
      <c r="W114" s="163"/>
      <c r="X114" s="163"/>
      <c r="Y114" s="163"/>
      <c r="Z114" s="163"/>
      <c r="AA114" s="324"/>
      <c r="AB114" s="171"/>
      <c r="AC114" s="329"/>
      <c r="AD114" s="163"/>
      <c r="AE114" s="163" t="s">
        <v>1</v>
      </c>
      <c r="AF114" s="163"/>
      <c r="AG114" s="163"/>
      <c r="AH114" s="172"/>
      <c r="AI114" s="163"/>
      <c r="AJ114" s="163" t="s">
        <v>1</v>
      </c>
      <c r="AK114" s="163"/>
      <c r="AL114" s="163"/>
      <c r="AM114" s="173"/>
      <c r="AN114" s="163"/>
      <c r="AO114" s="163" t="s">
        <v>1</v>
      </c>
      <c r="AP114" s="163"/>
      <c r="AQ114" s="163"/>
      <c r="AS114" s="163"/>
      <c r="AT114" s="163" t="s">
        <v>1</v>
      </c>
      <c r="AU114" s="163"/>
      <c r="AV114" s="163"/>
    </row>
    <row r="115" spans="1:49" s="91" customFormat="1" ht="14.1" hidden="1" customHeight="1" x14ac:dyDescent="0.2">
      <c r="A115" s="76">
        <v>98</v>
      </c>
      <c r="B115" s="314" t="s">
        <v>18</v>
      </c>
      <c r="C115" s="315" t="s">
        <v>20</v>
      </c>
      <c r="D115" s="316" t="s">
        <v>14</v>
      </c>
      <c r="E115" s="326"/>
      <c r="F115" s="327"/>
      <c r="G115" s="319" t="s">
        <v>146</v>
      </c>
      <c r="H115" s="320">
        <v>1</v>
      </c>
      <c r="I115" s="321"/>
      <c r="J115" s="321"/>
      <c r="K115" s="321"/>
      <c r="L115" s="321"/>
      <c r="M115" s="322"/>
      <c r="N115" s="322"/>
      <c r="O115" s="322"/>
      <c r="P115" s="322"/>
      <c r="Q115" s="328"/>
      <c r="R115" s="163"/>
      <c r="S115" s="163"/>
      <c r="T115" s="163"/>
      <c r="U115" s="163"/>
      <c r="V115" s="163" t="s">
        <v>1</v>
      </c>
      <c r="W115" s="163">
        <v>1</v>
      </c>
      <c r="X115" s="163"/>
      <c r="Y115" s="163"/>
      <c r="Z115" s="163"/>
      <c r="AA115" s="324"/>
      <c r="AB115" s="171"/>
      <c r="AC115" s="329"/>
      <c r="AD115" s="163"/>
      <c r="AE115" s="163" t="s">
        <v>1</v>
      </c>
      <c r="AF115" s="163"/>
      <c r="AG115" s="163"/>
      <c r="AH115" s="172"/>
      <c r="AI115" s="163"/>
      <c r="AJ115" s="163" t="s">
        <v>1</v>
      </c>
      <c r="AK115" s="163"/>
      <c r="AL115" s="163"/>
      <c r="AM115" s="173"/>
      <c r="AN115" s="163"/>
      <c r="AO115" s="163" t="s">
        <v>1</v>
      </c>
      <c r="AP115" s="163"/>
      <c r="AQ115" s="163"/>
      <c r="AS115" s="163"/>
      <c r="AT115" s="163"/>
      <c r="AU115" s="163"/>
      <c r="AV115" s="163" t="s">
        <v>3</v>
      </c>
    </row>
    <row r="116" spans="1:49" s="91" customFormat="1" ht="14.1" hidden="1" customHeight="1" x14ac:dyDescent="0.2">
      <c r="A116" s="76">
        <v>99</v>
      </c>
      <c r="B116" s="314" t="s">
        <v>18</v>
      </c>
      <c r="C116" s="315" t="s">
        <v>20</v>
      </c>
      <c r="D116" s="316" t="s">
        <v>16</v>
      </c>
      <c r="E116" s="326"/>
      <c r="F116" s="327"/>
      <c r="G116" s="319" t="s">
        <v>147</v>
      </c>
      <c r="H116" s="320">
        <v>1</v>
      </c>
      <c r="I116" s="321"/>
      <c r="J116" s="321"/>
      <c r="K116" s="321"/>
      <c r="L116" s="321"/>
      <c r="M116" s="322"/>
      <c r="N116" s="322"/>
      <c r="O116" s="322"/>
      <c r="P116" s="322"/>
      <c r="Q116" s="328"/>
      <c r="R116" s="330"/>
      <c r="S116" s="163"/>
      <c r="T116" s="163"/>
      <c r="U116" s="163"/>
      <c r="V116" s="163"/>
      <c r="W116" s="163"/>
      <c r="X116" s="163"/>
      <c r="Y116" s="163"/>
      <c r="Z116" s="163" t="s">
        <v>3</v>
      </c>
      <c r="AA116" s="324">
        <v>1</v>
      </c>
      <c r="AB116" s="171"/>
      <c r="AC116" s="329"/>
      <c r="AD116" s="163"/>
      <c r="AE116" s="163"/>
      <c r="AF116" s="163"/>
      <c r="AG116" s="163" t="s">
        <v>3</v>
      </c>
      <c r="AH116" s="172"/>
      <c r="AI116" s="163"/>
      <c r="AJ116" s="163" t="s">
        <v>1</v>
      </c>
      <c r="AK116" s="163"/>
      <c r="AL116" s="163"/>
      <c r="AM116" s="173"/>
      <c r="AN116" s="163"/>
      <c r="AO116" s="163" t="s">
        <v>1</v>
      </c>
      <c r="AP116" s="163"/>
      <c r="AQ116" s="163"/>
      <c r="AS116" s="163"/>
      <c r="AT116" s="163"/>
      <c r="AU116" s="163"/>
      <c r="AV116" s="163"/>
    </row>
    <row r="117" spans="1:49" s="91" customFormat="1" ht="14.1" hidden="1" customHeight="1" x14ac:dyDescent="0.2">
      <c r="A117" s="76">
        <v>100</v>
      </c>
      <c r="B117" s="314" t="s">
        <v>18</v>
      </c>
      <c r="C117" s="315" t="s">
        <v>20</v>
      </c>
      <c r="D117" s="316" t="s">
        <v>18</v>
      </c>
      <c r="E117" s="326"/>
      <c r="F117" s="327"/>
      <c r="G117" s="319" t="s">
        <v>148</v>
      </c>
      <c r="H117" s="320">
        <v>1</v>
      </c>
      <c r="I117" s="321"/>
      <c r="J117" s="321"/>
      <c r="K117" s="321"/>
      <c r="L117" s="321"/>
      <c r="M117" s="322"/>
      <c r="N117" s="322"/>
      <c r="O117" s="322"/>
      <c r="P117" s="322"/>
      <c r="Q117" s="328"/>
      <c r="R117" s="163"/>
      <c r="S117" s="163"/>
      <c r="T117" s="163"/>
      <c r="U117" s="163"/>
      <c r="V117" s="163" t="s">
        <v>1</v>
      </c>
      <c r="W117" s="163">
        <v>1</v>
      </c>
      <c r="X117" s="163"/>
      <c r="Y117" s="163"/>
      <c r="Z117" s="163"/>
      <c r="AA117" s="324"/>
      <c r="AB117" s="171"/>
      <c r="AC117" s="329"/>
      <c r="AD117" s="163"/>
      <c r="AE117" s="163" t="s">
        <v>1</v>
      </c>
      <c r="AF117" s="163"/>
      <c r="AG117" s="163"/>
      <c r="AH117" s="172"/>
      <c r="AI117" s="163"/>
      <c r="AJ117" s="163" t="s">
        <v>1</v>
      </c>
      <c r="AK117" s="163"/>
      <c r="AL117" s="163"/>
      <c r="AM117" s="173"/>
      <c r="AN117" s="163"/>
      <c r="AO117" s="163" t="s">
        <v>1</v>
      </c>
      <c r="AP117" s="163"/>
      <c r="AQ117" s="163"/>
      <c r="AS117" s="163"/>
      <c r="AT117" s="163" t="s">
        <v>1</v>
      </c>
      <c r="AU117" s="163"/>
      <c r="AV117" s="163"/>
    </row>
    <row r="118" spans="1:49" s="91" customFormat="1" ht="14.1" hidden="1" customHeight="1" x14ac:dyDescent="0.2">
      <c r="A118" s="76">
        <v>101</v>
      </c>
      <c r="B118" s="314" t="s">
        <v>18</v>
      </c>
      <c r="C118" s="315" t="s">
        <v>20</v>
      </c>
      <c r="D118" s="316" t="s">
        <v>20</v>
      </c>
      <c r="E118" s="326"/>
      <c r="F118" s="327"/>
      <c r="G118" s="319" t="s">
        <v>149</v>
      </c>
      <c r="H118" s="320">
        <v>1</v>
      </c>
      <c r="I118" s="321"/>
      <c r="J118" s="321"/>
      <c r="K118" s="321"/>
      <c r="L118" s="321"/>
      <c r="M118" s="322"/>
      <c r="N118" s="322"/>
      <c r="O118" s="322"/>
      <c r="P118" s="322"/>
      <c r="Q118" s="328"/>
      <c r="R118" s="163"/>
      <c r="S118" s="163"/>
      <c r="T118" s="163"/>
      <c r="U118" s="163"/>
      <c r="V118" s="163" t="s">
        <v>1</v>
      </c>
      <c r="W118" s="163">
        <v>1</v>
      </c>
      <c r="X118" s="163"/>
      <c r="Y118" s="163"/>
      <c r="Z118" s="163"/>
      <c r="AA118" s="324"/>
      <c r="AB118" s="171"/>
      <c r="AC118" s="329"/>
      <c r="AD118" s="163"/>
      <c r="AE118" s="163" t="s">
        <v>1</v>
      </c>
      <c r="AF118" s="163"/>
      <c r="AG118" s="163"/>
      <c r="AH118" s="172"/>
      <c r="AI118" s="163"/>
      <c r="AJ118" s="163" t="s">
        <v>1</v>
      </c>
      <c r="AK118" s="163"/>
      <c r="AL118" s="163"/>
      <c r="AM118" s="173"/>
      <c r="AN118" s="163"/>
      <c r="AO118" s="163"/>
      <c r="AP118" s="163"/>
      <c r="AQ118" s="163" t="s">
        <v>3</v>
      </c>
      <c r="AS118" s="163"/>
      <c r="AT118" s="163" t="s">
        <v>1</v>
      </c>
      <c r="AU118" s="163"/>
      <c r="AV118" s="163"/>
    </row>
    <row r="119" spans="1:49" s="91" customFormat="1" ht="14.1" hidden="1" customHeight="1" x14ac:dyDescent="0.2">
      <c r="A119" s="76">
        <v>102</v>
      </c>
      <c r="B119" s="314" t="s">
        <v>18</v>
      </c>
      <c r="C119" s="315" t="s">
        <v>20</v>
      </c>
      <c r="D119" s="316" t="s">
        <v>22</v>
      </c>
      <c r="E119" s="326"/>
      <c r="F119" s="327"/>
      <c r="G119" s="319" t="s">
        <v>150</v>
      </c>
      <c r="H119" s="320">
        <v>1</v>
      </c>
      <c r="I119" s="321"/>
      <c r="J119" s="321"/>
      <c r="K119" s="321"/>
      <c r="L119" s="321"/>
      <c r="M119" s="322"/>
      <c r="N119" s="322"/>
      <c r="O119" s="322"/>
      <c r="P119" s="322"/>
      <c r="Q119" s="328"/>
      <c r="R119" s="163"/>
      <c r="S119" s="163"/>
      <c r="T119" s="163"/>
      <c r="U119" s="163"/>
      <c r="V119" s="163" t="s">
        <v>1</v>
      </c>
      <c r="W119" s="163">
        <v>1</v>
      </c>
      <c r="X119" s="163"/>
      <c r="Y119" s="163"/>
      <c r="Z119" s="163"/>
      <c r="AA119" s="324"/>
      <c r="AB119" s="171"/>
      <c r="AC119" s="329"/>
      <c r="AD119" s="163"/>
      <c r="AE119" s="163" t="s">
        <v>1</v>
      </c>
      <c r="AF119" s="163"/>
      <c r="AG119" s="163"/>
      <c r="AH119" s="172"/>
      <c r="AI119" s="163"/>
      <c r="AJ119" s="163" t="s">
        <v>1</v>
      </c>
      <c r="AK119" s="163"/>
      <c r="AL119" s="163"/>
      <c r="AM119" s="173"/>
      <c r="AN119" s="163"/>
      <c r="AO119" s="163" t="s">
        <v>1</v>
      </c>
      <c r="AP119" s="163"/>
      <c r="AQ119" s="163"/>
      <c r="AS119" s="163"/>
      <c r="AT119" s="163" t="s">
        <v>1</v>
      </c>
      <c r="AU119" s="163"/>
      <c r="AV119" s="163"/>
    </row>
    <row r="120" spans="1:49" s="91" customFormat="1" ht="14.1" hidden="1" customHeight="1" x14ac:dyDescent="0.2">
      <c r="A120" s="76">
        <v>103</v>
      </c>
      <c r="B120" s="314" t="s">
        <v>18</v>
      </c>
      <c r="C120" s="315" t="s">
        <v>20</v>
      </c>
      <c r="D120" s="316" t="s">
        <v>24</v>
      </c>
      <c r="E120" s="326"/>
      <c r="F120" s="327"/>
      <c r="G120" s="319" t="s">
        <v>151</v>
      </c>
      <c r="H120" s="320">
        <v>1</v>
      </c>
      <c r="I120" s="321"/>
      <c r="J120" s="321"/>
      <c r="K120" s="321"/>
      <c r="L120" s="321"/>
      <c r="M120" s="322"/>
      <c r="N120" s="322"/>
      <c r="O120" s="322"/>
      <c r="P120" s="322"/>
      <c r="Q120" s="328"/>
      <c r="R120" s="163"/>
      <c r="S120" s="163"/>
      <c r="T120" s="163"/>
      <c r="U120" s="163"/>
      <c r="V120" s="163" t="s">
        <v>1</v>
      </c>
      <c r="W120" s="163">
        <v>1</v>
      </c>
      <c r="X120" s="163"/>
      <c r="Y120" s="163"/>
      <c r="Z120" s="163"/>
      <c r="AA120" s="324"/>
      <c r="AB120" s="171"/>
      <c r="AC120" s="329"/>
      <c r="AD120" s="163"/>
      <c r="AE120" s="163" t="s">
        <v>1</v>
      </c>
      <c r="AF120" s="163"/>
      <c r="AG120" s="163"/>
      <c r="AH120" s="172"/>
      <c r="AI120" s="163"/>
      <c r="AJ120" s="163" t="s">
        <v>1</v>
      </c>
      <c r="AK120" s="163"/>
      <c r="AL120" s="163"/>
      <c r="AM120" s="173"/>
      <c r="AN120" s="163"/>
      <c r="AO120" s="163" t="s">
        <v>1</v>
      </c>
      <c r="AP120" s="163"/>
      <c r="AQ120" s="163"/>
      <c r="AS120" s="163"/>
      <c r="AT120" s="163"/>
      <c r="AU120" s="163"/>
      <c r="AV120" s="163"/>
    </row>
    <row r="121" spans="1:49" s="91" customFormat="1" ht="14.1" hidden="1" customHeight="1" x14ac:dyDescent="0.2">
      <c r="A121" s="76">
        <v>104</v>
      </c>
      <c r="B121" s="314" t="s">
        <v>18</v>
      </c>
      <c r="C121" s="315" t="s">
        <v>20</v>
      </c>
      <c r="D121" s="316" t="s">
        <v>26</v>
      </c>
      <c r="E121" s="326"/>
      <c r="F121" s="327"/>
      <c r="G121" s="319" t="s">
        <v>152</v>
      </c>
      <c r="H121" s="320">
        <v>1</v>
      </c>
      <c r="I121" s="321"/>
      <c r="J121" s="321"/>
      <c r="K121" s="321"/>
      <c r="L121" s="321"/>
      <c r="M121" s="322"/>
      <c r="N121" s="322"/>
      <c r="O121" s="322"/>
      <c r="P121" s="322"/>
      <c r="Q121" s="328"/>
      <c r="R121" s="163"/>
      <c r="S121" s="163"/>
      <c r="T121" s="163"/>
      <c r="U121" s="163"/>
      <c r="V121" s="163" t="s">
        <v>1</v>
      </c>
      <c r="W121" s="163">
        <v>1</v>
      </c>
      <c r="X121" s="163"/>
      <c r="Y121" s="163"/>
      <c r="Z121" s="163"/>
      <c r="AA121" s="324"/>
      <c r="AB121" s="171"/>
      <c r="AC121" s="329"/>
      <c r="AD121" s="163"/>
      <c r="AE121" s="163" t="s">
        <v>1</v>
      </c>
      <c r="AF121" s="163"/>
      <c r="AG121" s="163"/>
      <c r="AH121" s="172"/>
      <c r="AI121" s="163"/>
      <c r="AJ121" s="163" t="s">
        <v>1</v>
      </c>
      <c r="AK121" s="163"/>
      <c r="AL121" s="163"/>
      <c r="AM121" s="173"/>
      <c r="AN121" s="163"/>
      <c r="AO121" s="163" t="s">
        <v>1</v>
      </c>
      <c r="AP121" s="163"/>
      <c r="AQ121" s="163"/>
      <c r="AS121" s="163"/>
      <c r="AT121" s="163" t="s">
        <v>1</v>
      </c>
      <c r="AU121" s="163"/>
      <c r="AV121" s="163"/>
    </row>
    <row r="122" spans="1:49" s="91" customFormat="1" ht="14.1" hidden="1" customHeight="1" x14ac:dyDescent="0.2">
      <c r="A122" s="76">
        <v>105</v>
      </c>
      <c r="B122" s="314" t="s">
        <v>18</v>
      </c>
      <c r="C122" s="315" t="s">
        <v>20</v>
      </c>
      <c r="D122" s="316" t="s">
        <v>28</v>
      </c>
      <c r="E122" s="326"/>
      <c r="F122" s="327"/>
      <c r="G122" s="319" t="s">
        <v>153</v>
      </c>
      <c r="H122" s="320">
        <v>1</v>
      </c>
      <c r="I122" s="321"/>
      <c r="J122" s="321"/>
      <c r="K122" s="321"/>
      <c r="L122" s="321"/>
      <c r="M122" s="322"/>
      <c r="N122" s="322"/>
      <c r="O122" s="322"/>
      <c r="P122" s="322"/>
      <c r="Q122" s="328"/>
      <c r="R122" s="163"/>
      <c r="S122" s="163"/>
      <c r="T122" s="163"/>
      <c r="U122" s="163"/>
      <c r="V122" s="163" t="s">
        <v>1</v>
      </c>
      <c r="W122" s="163">
        <v>1</v>
      </c>
      <c r="X122" s="163"/>
      <c r="Y122" s="163"/>
      <c r="Z122" s="163"/>
      <c r="AA122" s="324"/>
      <c r="AB122" s="171"/>
      <c r="AC122" s="329"/>
      <c r="AD122" s="163"/>
      <c r="AE122" s="163" t="s">
        <v>1</v>
      </c>
      <c r="AF122" s="163"/>
      <c r="AG122" s="163"/>
      <c r="AH122" s="172"/>
      <c r="AI122" s="163"/>
      <c r="AJ122" s="163"/>
      <c r="AK122" s="163"/>
      <c r="AL122" s="163" t="s">
        <v>3</v>
      </c>
      <c r="AM122" s="173"/>
      <c r="AN122" s="163"/>
      <c r="AO122" s="163"/>
      <c r="AP122" s="163"/>
      <c r="AQ122" s="163" t="s">
        <v>3</v>
      </c>
      <c r="AS122" s="163"/>
      <c r="AT122" s="163"/>
      <c r="AU122" s="163"/>
      <c r="AV122" s="163"/>
    </row>
    <row r="123" spans="1:49" s="91" customFormat="1" ht="14.1" hidden="1" customHeight="1" x14ac:dyDescent="0.2">
      <c r="A123" s="76">
        <v>106</v>
      </c>
      <c r="B123" s="314" t="s">
        <v>18</v>
      </c>
      <c r="C123" s="315" t="s">
        <v>20</v>
      </c>
      <c r="D123" s="316" t="s">
        <v>30</v>
      </c>
      <c r="E123" s="326"/>
      <c r="F123" s="327"/>
      <c r="G123" s="319" t="s">
        <v>154</v>
      </c>
      <c r="H123" s="320">
        <v>1</v>
      </c>
      <c r="I123" s="321"/>
      <c r="J123" s="321"/>
      <c r="K123" s="321"/>
      <c r="L123" s="321"/>
      <c r="M123" s="322"/>
      <c r="N123" s="322"/>
      <c r="O123" s="322"/>
      <c r="P123" s="322"/>
      <c r="Q123" s="328"/>
      <c r="R123" s="163"/>
      <c r="S123" s="163"/>
      <c r="T123" s="163">
        <v>1</v>
      </c>
      <c r="U123" s="163"/>
      <c r="V123" s="163" t="s">
        <v>1</v>
      </c>
      <c r="W123" s="163">
        <v>1</v>
      </c>
      <c r="X123" s="163"/>
      <c r="Y123" s="163"/>
      <c r="Z123" s="163"/>
      <c r="AA123" s="324"/>
      <c r="AB123" s="171"/>
      <c r="AC123" s="329"/>
      <c r="AD123" s="163"/>
      <c r="AE123" s="163" t="s">
        <v>1</v>
      </c>
      <c r="AF123" s="163"/>
      <c r="AG123" s="163"/>
      <c r="AH123" s="172"/>
      <c r="AI123" s="163"/>
      <c r="AJ123" s="163" t="s">
        <v>1</v>
      </c>
      <c r="AK123" s="163"/>
      <c r="AL123" s="163"/>
      <c r="AM123" s="173"/>
      <c r="AN123" s="163"/>
      <c r="AO123" s="163" t="s">
        <v>1</v>
      </c>
      <c r="AP123" s="163"/>
      <c r="AQ123" s="163"/>
      <c r="AS123" s="163"/>
      <c r="AT123" s="163" t="s">
        <v>1</v>
      </c>
      <c r="AU123" s="163"/>
      <c r="AV123" s="163"/>
    </row>
    <row r="124" spans="1:49" s="91" customFormat="1" ht="14.1" hidden="1" customHeight="1" x14ac:dyDescent="0.2">
      <c r="A124" s="76">
        <v>107</v>
      </c>
      <c r="B124" s="314" t="s">
        <v>18</v>
      </c>
      <c r="C124" s="315" t="s">
        <v>20</v>
      </c>
      <c r="D124" s="316">
        <v>12</v>
      </c>
      <c r="E124" s="326"/>
      <c r="F124" s="327"/>
      <c r="G124" s="319" t="s">
        <v>155</v>
      </c>
      <c r="H124" s="320">
        <v>1</v>
      </c>
      <c r="I124" s="321">
        <v>1</v>
      </c>
      <c r="J124" s="321"/>
      <c r="K124" s="321"/>
      <c r="L124" s="321"/>
      <c r="M124" s="322"/>
      <c r="N124" s="322"/>
      <c r="O124" s="322"/>
      <c r="P124" s="322"/>
      <c r="Q124" s="328"/>
      <c r="R124" s="163"/>
      <c r="S124" s="163" t="s">
        <v>0</v>
      </c>
      <c r="T124" s="163"/>
      <c r="U124" s="163">
        <v>1</v>
      </c>
      <c r="V124" s="163"/>
      <c r="W124" s="163"/>
      <c r="X124" s="163"/>
      <c r="Y124" s="163"/>
      <c r="Z124" s="163"/>
      <c r="AA124" s="324"/>
      <c r="AB124" s="171"/>
      <c r="AC124" s="329"/>
      <c r="AD124" s="163"/>
      <c r="AE124" s="163"/>
      <c r="AF124" s="163"/>
      <c r="AG124" s="163"/>
      <c r="AH124" s="172"/>
      <c r="AI124" s="163"/>
      <c r="AJ124" s="163"/>
      <c r="AK124" s="163"/>
      <c r="AL124" s="163"/>
      <c r="AM124" s="173"/>
      <c r="AN124" s="163"/>
      <c r="AO124" s="163"/>
      <c r="AP124" s="163"/>
      <c r="AQ124" s="163"/>
      <c r="AS124" s="163"/>
      <c r="AT124" s="163"/>
      <c r="AU124" s="163"/>
      <c r="AV124" s="163"/>
    </row>
    <row r="125" spans="1:49" s="59" customFormat="1" ht="14.1" customHeight="1" x14ac:dyDescent="0.25">
      <c r="B125" s="302" t="s">
        <v>20</v>
      </c>
      <c r="C125" s="334"/>
      <c r="D125" s="304"/>
      <c r="E125" s="305" t="s">
        <v>156</v>
      </c>
      <c r="F125" s="306"/>
      <c r="G125" s="307"/>
      <c r="H125" s="308"/>
      <c r="I125" s="309"/>
      <c r="J125" s="309"/>
      <c r="K125" s="309"/>
      <c r="L125" s="309"/>
      <c r="M125" s="310">
        <v>1</v>
      </c>
      <c r="N125" s="310">
        <f>N126+N143</f>
        <v>5</v>
      </c>
      <c r="O125" s="310">
        <f>O126+O143</f>
        <v>0</v>
      </c>
      <c r="P125" s="310">
        <f>P126+P143</f>
        <v>0</v>
      </c>
      <c r="Q125" s="323"/>
      <c r="R125" s="73"/>
      <c r="S125" s="73">
        <f>S126+S143</f>
        <v>0</v>
      </c>
      <c r="T125" s="73"/>
      <c r="U125" s="73"/>
      <c r="V125" s="73">
        <f>V126+V143</f>
        <v>21</v>
      </c>
      <c r="W125" s="73"/>
      <c r="X125" s="73">
        <f>X126+X143</f>
        <v>3</v>
      </c>
      <c r="Y125" s="73"/>
      <c r="Z125" s="73">
        <f>Z126+Z143</f>
        <v>0</v>
      </c>
      <c r="AA125" s="331"/>
      <c r="AB125" s="165"/>
      <c r="AC125" s="325"/>
      <c r="AD125" s="75">
        <f>AD126+AD143</f>
        <v>0</v>
      </c>
      <c r="AE125" s="75">
        <f>AE126+AE143</f>
        <v>22</v>
      </c>
      <c r="AF125" s="75">
        <f>AF126+AF143</f>
        <v>0</v>
      </c>
      <c r="AG125" s="75">
        <f>AG126+AG143</f>
        <v>2</v>
      </c>
      <c r="AH125" s="166"/>
      <c r="AI125" s="75">
        <f>AI126+AI143</f>
        <v>0</v>
      </c>
      <c r="AJ125" s="75">
        <f>AJ126+AJ143</f>
        <v>23</v>
      </c>
      <c r="AK125" s="75">
        <f>AK126+AK143</f>
        <v>0</v>
      </c>
      <c r="AL125" s="75">
        <f>AL126+AL143</f>
        <v>0</v>
      </c>
      <c r="AM125" s="167"/>
      <c r="AN125" s="75">
        <f>AN126+AN143</f>
        <v>0</v>
      </c>
      <c r="AO125" s="75">
        <f>AO126+AO143</f>
        <v>22</v>
      </c>
      <c r="AP125" s="75">
        <f>AP126+AP143</f>
        <v>0</v>
      </c>
      <c r="AQ125" s="75">
        <f>AQ126+AQ143</f>
        <v>1</v>
      </c>
      <c r="AS125" s="75">
        <f>AS126+AS143</f>
        <v>1</v>
      </c>
      <c r="AT125" s="75">
        <f>AT126+AT143</f>
        <v>15</v>
      </c>
      <c r="AU125" s="75">
        <f>AU126+AU143</f>
        <v>0</v>
      </c>
      <c r="AV125" s="75">
        <f>AV126+AV143</f>
        <v>5</v>
      </c>
    </row>
    <row r="126" spans="1:49" s="59" customFormat="1" ht="14.1" customHeight="1" x14ac:dyDescent="0.25">
      <c r="B126" s="302" t="s">
        <v>20</v>
      </c>
      <c r="C126" s="303" t="s">
        <v>22</v>
      </c>
      <c r="D126" s="304"/>
      <c r="E126" s="305"/>
      <c r="F126" s="306" t="s">
        <v>157</v>
      </c>
      <c r="G126" s="307"/>
      <c r="H126" s="308"/>
      <c r="I126" s="309"/>
      <c r="J126" s="309"/>
      <c r="K126" s="309"/>
      <c r="L126" s="309"/>
      <c r="M126" s="310"/>
      <c r="N126" s="310">
        <f>COUNTIF(N127:N142,"WDP")</f>
        <v>4</v>
      </c>
      <c r="O126" s="310">
        <f>COUNTIF(O127:O142,"TW")</f>
        <v>0</v>
      </c>
      <c r="P126" s="310">
        <f>COUNTIF(P127:P142,"TMP")</f>
        <v>0</v>
      </c>
      <c r="Q126" s="311">
        <f>SUM(H126:P126)</f>
        <v>4</v>
      </c>
      <c r="R126" s="73"/>
      <c r="S126" s="73">
        <f>COUNTIF(S127:S142,"WTP")</f>
        <v>0</v>
      </c>
      <c r="T126" s="73"/>
      <c r="U126" s="73"/>
      <c r="V126" s="73">
        <f>COUNTIF(V127:V142,"WDP")</f>
        <v>13</v>
      </c>
      <c r="W126" s="73"/>
      <c r="X126" s="73">
        <f>COUNTIF(X127:X142,"TW")</f>
        <v>3</v>
      </c>
      <c r="Y126" s="73"/>
      <c r="Z126" s="73">
        <f>COUNTIF(Z127:Z142,"TMP")</f>
        <v>0</v>
      </c>
      <c r="AA126" s="331"/>
      <c r="AB126" s="152">
        <f>SUM(S126:Z126)</f>
        <v>16</v>
      </c>
      <c r="AC126" s="313"/>
      <c r="AD126" s="75">
        <f>COUNTIF(AD127:AD142,"WTP")</f>
        <v>0</v>
      </c>
      <c r="AE126" s="75">
        <f>COUNTIF(AE127:AE142,"WDP")</f>
        <v>15</v>
      </c>
      <c r="AF126" s="75">
        <f>COUNTIF(AF127:AF142,"TW")</f>
        <v>0</v>
      </c>
      <c r="AG126" s="75">
        <f>COUNTIF(AG127:AG142,"TMP")</f>
        <v>1</v>
      </c>
      <c r="AH126" s="153">
        <f>SUM(AD126:AG126)</f>
        <v>16</v>
      </c>
      <c r="AI126" s="75">
        <f>COUNTIF(AI127:AI142,"WTP")</f>
        <v>0</v>
      </c>
      <c r="AJ126" s="75">
        <f>COUNTIF(AJ127:AJ142,"WDP")</f>
        <v>15</v>
      </c>
      <c r="AK126" s="75">
        <f>COUNTIF(AK127:AK142,"TW")</f>
        <v>0</v>
      </c>
      <c r="AL126" s="75">
        <f>COUNTIF(AL127:AL142,"TMP")</f>
        <v>0</v>
      </c>
      <c r="AM126" s="154">
        <f>SUM(AI126:AL126)</f>
        <v>15</v>
      </c>
      <c r="AN126" s="75">
        <f>COUNTIF(AN127:AN142,"WTP")</f>
        <v>0</v>
      </c>
      <c r="AO126" s="75">
        <f>COUNTIF(AO127:AO142,"WDP")</f>
        <v>14</v>
      </c>
      <c r="AP126" s="75">
        <f>COUNTIF(AP127:AP142,"TW")</f>
        <v>0</v>
      </c>
      <c r="AQ126" s="75">
        <f>COUNTIF(AQ127:AQ142,"TMP")</f>
        <v>1</v>
      </c>
      <c r="AR126" s="155">
        <f>SUM(AN126:AQ126)</f>
        <v>15</v>
      </c>
      <c r="AS126" s="75">
        <f>COUNTIF(AS127:AS142,"WTP")</f>
        <v>0</v>
      </c>
      <c r="AT126" s="75">
        <f>COUNTIF(AT127:AT142,"WDP")</f>
        <v>10</v>
      </c>
      <c r="AU126" s="75">
        <f>COUNTIF(AU127:AU142,"TW")</f>
        <v>0</v>
      </c>
      <c r="AV126" s="75">
        <f>COUNTIF(AV127:AV142,"TMP")</f>
        <v>5</v>
      </c>
      <c r="AW126" s="155">
        <f>SUM(AS126:AV126)</f>
        <v>15</v>
      </c>
    </row>
    <row r="127" spans="1:49" s="91" customFormat="1" ht="14.1" customHeight="1" x14ac:dyDescent="0.2">
      <c r="A127" s="76">
        <v>108</v>
      </c>
      <c r="B127" s="314" t="s">
        <v>20</v>
      </c>
      <c r="C127" s="315" t="s">
        <v>22</v>
      </c>
      <c r="D127" s="316" t="s">
        <v>8</v>
      </c>
      <c r="E127" s="317"/>
      <c r="F127" s="318"/>
      <c r="G127" s="319" t="s">
        <v>158</v>
      </c>
      <c r="H127" s="320">
        <v>1</v>
      </c>
      <c r="I127" s="321"/>
      <c r="J127" s="321"/>
      <c r="K127" s="321"/>
      <c r="L127" s="321"/>
      <c r="M127" s="322"/>
      <c r="N127" s="322" t="s">
        <v>1</v>
      </c>
      <c r="O127" s="322"/>
      <c r="P127" s="322"/>
      <c r="Q127" s="328"/>
      <c r="R127" s="163"/>
      <c r="S127" s="163"/>
      <c r="T127" s="163">
        <v>1</v>
      </c>
      <c r="U127" s="163"/>
      <c r="V127" s="163" t="s">
        <v>1</v>
      </c>
      <c r="W127" s="163">
        <v>1</v>
      </c>
      <c r="X127" s="163"/>
      <c r="Y127" s="163"/>
      <c r="Z127" s="163"/>
      <c r="AA127" s="324"/>
      <c r="AB127" s="171"/>
      <c r="AC127" s="329"/>
      <c r="AD127" s="163"/>
      <c r="AE127" s="163" t="s">
        <v>1</v>
      </c>
      <c r="AF127" s="163"/>
      <c r="AG127" s="163"/>
      <c r="AH127" s="172"/>
      <c r="AI127" s="163"/>
      <c r="AJ127" s="163" t="s">
        <v>1</v>
      </c>
      <c r="AK127" s="163"/>
      <c r="AL127" s="163"/>
      <c r="AM127" s="173"/>
      <c r="AN127" s="163"/>
      <c r="AO127" s="163" t="s">
        <v>1</v>
      </c>
      <c r="AP127" s="163"/>
      <c r="AQ127" s="163"/>
      <c r="AS127" s="163"/>
      <c r="AT127" s="163" t="s">
        <v>1</v>
      </c>
      <c r="AU127" s="163"/>
      <c r="AV127" s="163"/>
    </row>
    <row r="128" spans="1:49" s="91" customFormat="1" ht="14.1" hidden="1" customHeight="1" x14ac:dyDescent="0.2">
      <c r="A128" s="76">
        <v>109</v>
      </c>
      <c r="B128" s="314" t="s">
        <v>20</v>
      </c>
      <c r="C128" s="315" t="s">
        <v>22</v>
      </c>
      <c r="D128" s="316" t="s">
        <v>12</v>
      </c>
      <c r="E128" s="326"/>
      <c r="F128" s="327"/>
      <c r="G128" s="319" t="s">
        <v>159</v>
      </c>
      <c r="H128" s="320">
        <v>1</v>
      </c>
      <c r="I128" s="321"/>
      <c r="J128" s="321"/>
      <c r="K128" s="321"/>
      <c r="L128" s="321"/>
      <c r="M128" s="322"/>
      <c r="N128" s="332"/>
      <c r="O128" s="322"/>
      <c r="P128" s="322"/>
      <c r="Q128" s="328"/>
      <c r="R128" s="163"/>
      <c r="S128" s="163"/>
      <c r="T128" s="163"/>
      <c r="U128" s="163"/>
      <c r="V128" s="175" t="s">
        <v>1</v>
      </c>
      <c r="W128" s="175">
        <v>1</v>
      </c>
      <c r="X128" s="163"/>
      <c r="Y128" s="163"/>
      <c r="Z128" s="163"/>
      <c r="AA128" s="324"/>
      <c r="AB128" s="171"/>
      <c r="AC128" s="329"/>
      <c r="AD128" s="163"/>
      <c r="AE128" s="163" t="s">
        <v>1</v>
      </c>
      <c r="AF128" s="163"/>
      <c r="AG128" s="163"/>
      <c r="AH128" s="172"/>
      <c r="AI128" s="163"/>
      <c r="AJ128" s="163" t="s">
        <v>1</v>
      </c>
      <c r="AK128" s="163"/>
      <c r="AL128" s="163"/>
      <c r="AM128" s="173"/>
      <c r="AN128" s="163"/>
      <c r="AO128" s="163" t="s">
        <v>1</v>
      </c>
      <c r="AP128" s="163"/>
      <c r="AQ128" s="163"/>
      <c r="AS128" s="163"/>
      <c r="AT128" s="163" t="s">
        <v>1</v>
      </c>
      <c r="AU128" s="163"/>
      <c r="AV128" s="163"/>
    </row>
    <row r="129" spans="1:49" s="91" customFormat="1" ht="14.1" hidden="1" customHeight="1" x14ac:dyDescent="0.2">
      <c r="A129" s="76">
        <v>110</v>
      </c>
      <c r="B129" s="314" t="s">
        <v>20</v>
      </c>
      <c r="C129" s="315" t="s">
        <v>22</v>
      </c>
      <c r="D129" s="316" t="s">
        <v>14</v>
      </c>
      <c r="E129" s="326"/>
      <c r="F129" s="327"/>
      <c r="G129" s="319" t="s">
        <v>160</v>
      </c>
      <c r="H129" s="320">
        <v>1</v>
      </c>
      <c r="I129" s="321"/>
      <c r="J129" s="321"/>
      <c r="K129" s="321"/>
      <c r="L129" s="321"/>
      <c r="M129" s="322"/>
      <c r="N129" s="332"/>
      <c r="O129" s="322"/>
      <c r="P129" s="322"/>
      <c r="Q129" s="328"/>
      <c r="R129" s="163"/>
      <c r="S129" s="163"/>
      <c r="T129" s="163"/>
      <c r="U129" s="163"/>
      <c r="V129" s="175" t="s">
        <v>1</v>
      </c>
      <c r="W129" s="175">
        <v>1</v>
      </c>
      <c r="X129" s="163"/>
      <c r="Y129" s="163"/>
      <c r="Z129" s="163"/>
      <c r="AA129" s="324"/>
      <c r="AB129" s="171"/>
      <c r="AC129" s="329"/>
      <c r="AD129" s="163"/>
      <c r="AE129" s="163" t="s">
        <v>1</v>
      </c>
      <c r="AF129" s="163"/>
      <c r="AG129" s="163"/>
      <c r="AH129" s="172"/>
      <c r="AI129" s="163"/>
      <c r="AJ129" s="163" t="s">
        <v>1</v>
      </c>
      <c r="AK129" s="163"/>
      <c r="AL129" s="163"/>
      <c r="AM129" s="173"/>
      <c r="AN129" s="163"/>
      <c r="AO129" s="163" t="s">
        <v>1</v>
      </c>
      <c r="AP129" s="163"/>
      <c r="AQ129" s="163"/>
      <c r="AS129" s="163"/>
      <c r="AT129" s="163"/>
      <c r="AU129" s="163"/>
      <c r="AV129" s="163" t="s">
        <v>3</v>
      </c>
    </row>
    <row r="130" spans="1:49" s="91" customFormat="1" ht="14.1" hidden="1" customHeight="1" x14ac:dyDescent="0.2">
      <c r="A130" s="76">
        <v>111</v>
      </c>
      <c r="B130" s="314" t="s">
        <v>20</v>
      </c>
      <c r="C130" s="315" t="s">
        <v>22</v>
      </c>
      <c r="D130" s="316" t="s">
        <v>16</v>
      </c>
      <c r="E130" s="326"/>
      <c r="F130" s="327"/>
      <c r="G130" s="319" t="s">
        <v>161</v>
      </c>
      <c r="H130" s="320">
        <v>1</v>
      </c>
      <c r="I130" s="321"/>
      <c r="J130" s="321"/>
      <c r="K130" s="321"/>
      <c r="L130" s="321"/>
      <c r="M130" s="322"/>
      <c r="N130" s="322"/>
      <c r="O130" s="322"/>
      <c r="P130" s="322"/>
      <c r="Q130" s="328"/>
      <c r="R130" s="163"/>
      <c r="S130" s="163"/>
      <c r="T130" s="163">
        <v>1</v>
      </c>
      <c r="U130" s="163"/>
      <c r="V130" s="163" t="s">
        <v>1</v>
      </c>
      <c r="W130" s="163">
        <v>1</v>
      </c>
      <c r="X130" s="163"/>
      <c r="Y130" s="163"/>
      <c r="Z130" s="163"/>
      <c r="AA130" s="324"/>
      <c r="AB130" s="171"/>
      <c r="AC130" s="329"/>
      <c r="AD130" s="163"/>
      <c r="AE130" s="163" t="s">
        <v>1</v>
      </c>
      <c r="AF130" s="163"/>
      <c r="AG130" s="163"/>
      <c r="AH130" s="172"/>
      <c r="AI130" s="163"/>
      <c r="AJ130" s="163" t="s">
        <v>1</v>
      </c>
      <c r="AK130" s="163"/>
      <c r="AL130" s="163"/>
      <c r="AM130" s="173"/>
      <c r="AN130" s="163"/>
      <c r="AO130" s="163" t="s">
        <v>1</v>
      </c>
      <c r="AP130" s="163"/>
      <c r="AQ130" s="163"/>
      <c r="AS130" s="163"/>
      <c r="AT130" s="163"/>
      <c r="AU130" s="163"/>
      <c r="AV130" s="163" t="s">
        <v>3</v>
      </c>
    </row>
    <row r="131" spans="1:49" s="91" customFormat="1" ht="14.1" customHeight="1" x14ac:dyDescent="0.2">
      <c r="A131" s="76">
        <v>112</v>
      </c>
      <c r="B131" s="314" t="s">
        <v>20</v>
      </c>
      <c r="C131" s="315" t="s">
        <v>22</v>
      </c>
      <c r="D131" s="316" t="s">
        <v>18</v>
      </c>
      <c r="E131" s="326"/>
      <c r="F131" s="327"/>
      <c r="G131" s="319" t="s">
        <v>162</v>
      </c>
      <c r="H131" s="320">
        <v>1</v>
      </c>
      <c r="I131" s="321"/>
      <c r="J131" s="321"/>
      <c r="K131" s="321"/>
      <c r="L131" s="321"/>
      <c r="M131" s="322"/>
      <c r="N131" s="332" t="s">
        <v>1</v>
      </c>
      <c r="O131" s="322"/>
      <c r="P131" s="322"/>
      <c r="Q131" s="328"/>
      <c r="R131" s="163"/>
      <c r="S131" s="163"/>
      <c r="T131" s="163"/>
      <c r="U131" s="163"/>
      <c r="V131" s="175" t="s">
        <v>1</v>
      </c>
      <c r="W131" s="175"/>
      <c r="X131" s="163"/>
      <c r="Y131" s="163"/>
      <c r="Z131" s="163"/>
      <c r="AA131" s="324"/>
      <c r="AB131" s="171"/>
      <c r="AC131" s="329"/>
      <c r="AD131" s="163"/>
      <c r="AE131" s="163" t="s">
        <v>1</v>
      </c>
      <c r="AF131" s="163"/>
      <c r="AG131" s="163"/>
      <c r="AH131" s="172"/>
      <c r="AI131" s="163"/>
      <c r="AJ131" s="163" t="s">
        <v>1</v>
      </c>
      <c r="AK131" s="163"/>
      <c r="AL131" s="163"/>
      <c r="AM131" s="173"/>
      <c r="AN131" s="163"/>
      <c r="AO131" s="163" t="s">
        <v>1</v>
      </c>
      <c r="AP131" s="163"/>
      <c r="AQ131" s="163"/>
      <c r="AS131" s="163"/>
      <c r="AT131" s="163" t="s">
        <v>1</v>
      </c>
      <c r="AU131" s="163"/>
      <c r="AV131" s="163"/>
    </row>
    <row r="132" spans="1:49" s="91" customFormat="1" ht="14.1" hidden="1" customHeight="1" x14ac:dyDescent="0.2">
      <c r="A132" s="76">
        <v>113</v>
      </c>
      <c r="B132" s="314" t="s">
        <v>20</v>
      </c>
      <c r="C132" s="315" t="s">
        <v>22</v>
      </c>
      <c r="D132" s="316" t="s">
        <v>20</v>
      </c>
      <c r="E132" s="326"/>
      <c r="F132" s="327"/>
      <c r="G132" s="319" t="s">
        <v>163</v>
      </c>
      <c r="H132" s="320">
        <v>1</v>
      </c>
      <c r="I132" s="321"/>
      <c r="J132" s="321"/>
      <c r="K132" s="321"/>
      <c r="L132" s="321"/>
      <c r="M132" s="322"/>
      <c r="N132" s="332"/>
      <c r="O132" s="322"/>
      <c r="P132" s="322"/>
      <c r="Q132" s="328"/>
      <c r="R132" s="163"/>
      <c r="S132" s="163"/>
      <c r="T132" s="163"/>
      <c r="U132" s="163"/>
      <c r="V132" s="175" t="s">
        <v>1</v>
      </c>
      <c r="W132" s="175">
        <v>1</v>
      </c>
      <c r="X132" s="163"/>
      <c r="Y132" s="163"/>
      <c r="Z132" s="163"/>
      <c r="AA132" s="324"/>
      <c r="AB132" s="171"/>
      <c r="AC132" s="329"/>
      <c r="AD132" s="163"/>
      <c r="AE132" s="163" t="s">
        <v>1</v>
      </c>
      <c r="AF132" s="163"/>
      <c r="AG132" s="163"/>
      <c r="AH132" s="172"/>
      <c r="AI132" s="163"/>
      <c r="AJ132" s="163" t="s">
        <v>1</v>
      </c>
      <c r="AK132" s="163"/>
      <c r="AL132" s="163"/>
      <c r="AM132" s="173"/>
      <c r="AN132" s="163"/>
      <c r="AO132" s="163" t="s">
        <v>1</v>
      </c>
      <c r="AP132" s="163"/>
      <c r="AQ132" s="163"/>
      <c r="AS132" s="163"/>
      <c r="AT132" s="163" t="s">
        <v>1</v>
      </c>
      <c r="AU132" s="163"/>
      <c r="AV132" s="163"/>
    </row>
    <row r="133" spans="1:49" s="91" customFormat="1" ht="14.1" hidden="1" customHeight="1" x14ac:dyDescent="0.2">
      <c r="A133" s="76">
        <v>114</v>
      </c>
      <c r="B133" s="314" t="s">
        <v>20</v>
      </c>
      <c r="C133" s="315" t="s">
        <v>22</v>
      </c>
      <c r="D133" s="316" t="s">
        <v>22</v>
      </c>
      <c r="E133" s="326"/>
      <c r="F133" s="327"/>
      <c r="G133" s="319" t="s">
        <v>164</v>
      </c>
      <c r="H133" s="320">
        <v>1</v>
      </c>
      <c r="I133" s="321"/>
      <c r="J133" s="321"/>
      <c r="K133" s="321"/>
      <c r="L133" s="321"/>
      <c r="M133" s="322"/>
      <c r="N133" s="332"/>
      <c r="O133" s="332"/>
      <c r="P133" s="322"/>
      <c r="Q133" s="328"/>
      <c r="R133" s="163"/>
      <c r="S133" s="163"/>
      <c r="T133" s="163"/>
      <c r="U133" s="163"/>
      <c r="V133" s="175"/>
      <c r="W133" s="175"/>
      <c r="X133" s="175" t="s">
        <v>2</v>
      </c>
      <c r="Y133" s="175"/>
      <c r="Z133" s="163"/>
      <c r="AA133" s="324"/>
      <c r="AB133" s="171"/>
      <c r="AC133" s="329"/>
      <c r="AD133" s="163"/>
      <c r="AE133" s="163" t="s">
        <v>1</v>
      </c>
      <c r="AF133" s="163"/>
      <c r="AG133" s="163"/>
      <c r="AH133" s="172"/>
      <c r="AI133" s="163"/>
      <c r="AJ133" s="163" t="s">
        <v>1</v>
      </c>
      <c r="AK133" s="163"/>
      <c r="AL133" s="163"/>
      <c r="AM133" s="173"/>
      <c r="AN133" s="163"/>
      <c r="AO133" s="163" t="s">
        <v>1</v>
      </c>
      <c r="AP133" s="163"/>
      <c r="AQ133" s="163"/>
      <c r="AS133" s="163"/>
      <c r="AT133" s="163" t="s">
        <v>1</v>
      </c>
      <c r="AU133" s="163"/>
      <c r="AV133" s="163"/>
    </row>
    <row r="134" spans="1:49" s="91" customFormat="1" ht="14.1" customHeight="1" x14ac:dyDescent="0.2">
      <c r="A134" s="76">
        <v>115</v>
      </c>
      <c r="B134" s="314" t="s">
        <v>20</v>
      </c>
      <c r="C134" s="315" t="s">
        <v>22</v>
      </c>
      <c r="D134" s="316" t="s">
        <v>24</v>
      </c>
      <c r="E134" s="326"/>
      <c r="F134" s="327"/>
      <c r="G134" s="319" t="s">
        <v>165</v>
      </c>
      <c r="H134" s="320">
        <v>1</v>
      </c>
      <c r="I134" s="321"/>
      <c r="J134" s="321">
        <v>1</v>
      </c>
      <c r="K134" s="321"/>
      <c r="L134" s="321">
        <v>1</v>
      </c>
      <c r="M134" s="322" t="s">
        <v>0</v>
      </c>
      <c r="N134" s="322"/>
      <c r="O134" s="322"/>
      <c r="P134" s="322"/>
      <c r="Q134" s="328"/>
      <c r="R134" s="163"/>
      <c r="S134" s="163"/>
      <c r="T134" s="163">
        <v>1</v>
      </c>
      <c r="U134" s="163"/>
      <c r="V134" s="163" t="s">
        <v>1</v>
      </c>
      <c r="W134" s="163">
        <v>1</v>
      </c>
      <c r="X134" s="163"/>
      <c r="Y134" s="163"/>
      <c r="Z134" s="163"/>
      <c r="AA134" s="324"/>
      <c r="AB134" s="171"/>
      <c r="AC134" s="329"/>
      <c r="AD134" s="163"/>
      <c r="AE134" s="163" t="s">
        <v>1</v>
      </c>
      <c r="AF134" s="163"/>
      <c r="AG134" s="163"/>
      <c r="AH134" s="172"/>
      <c r="AI134" s="163"/>
      <c r="AJ134" s="163" t="s">
        <v>1</v>
      </c>
      <c r="AK134" s="163"/>
      <c r="AL134" s="163"/>
      <c r="AM134" s="173"/>
      <c r="AN134" s="163"/>
      <c r="AO134" s="163"/>
      <c r="AP134" s="163"/>
      <c r="AQ134" s="163" t="s">
        <v>3</v>
      </c>
      <c r="AS134" s="163"/>
      <c r="AT134" s="163" t="s">
        <v>1</v>
      </c>
      <c r="AU134" s="163"/>
      <c r="AV134" s="163"/>
    </row>
    <row r="135" spans="1:49" s="91" customFormat="1" ht="14.1" hidden="1" customHeight="1" x14ac:dyDescent="0.2">
      <c r="A135" s="76">
        <v>116</v>
      </c>
      <c r="B135" s="314" t="s">
        <v>20</v>
      </c>
      <c r="C135" s="315" t="s">
        <v>22</v>
      </c>
      <c r="D135" s="316" t="s">
        <v>26</v>
      </c>
      <c r="E135" s="326"/>
      <c r="F135" s="327"/>
      <c r="G135" s="319" t="s">
        <v>166</v>
      </c>
      <c r="H135" s="320">
        <v>1</v>
      </c>
      <c r="I135" s="321"/>
      <c r="J135" s="321"/>
      <c r="K135" s="321"/>
      <c r="L135" s="321"/>
      <c r="M135" s="322"/>
      <c r="N135" s="332"/>
      <c r="O135" s="322"/>
      <c r="P135" s="322"/>
      <c r="Q135" s="328"/>
      <c r="R135" s="163"/>
      <c r="S135" s="163"/>
      <c r="T135" s="163"/>
      <c r="U135" s="163"/>
      <c r="V135" s="175" t="s">
        <v>1</v>
      </c>
      <c r="W135" s="175">
        <v>1</v>
      </c>
      <c r="X135" s="163"/>
      <c r="Y135" s="163"/>
      <c r="Z135" s="163"/>
      <c r="AA135" s="324"/>
      <c r="AB135" s="171"/>
      <c r="AC135" s="329"/>
      <c r="AD135" s="163"/>
      <c r="AE135" s="163" t="s">
        <v>1</v>
      </c>
      <c r="AF135" s="163"/>
      <c r="AG135" s="163"/>
      <c r="AH135" s="172"/>
      <c r="AI135" s="163"/>
      <c r="AJ135" s="163" t="s">
        <v>1</v>
      </c>
      <c r="AK135" s="163"/>
      <c r="AL135" s="163"/>
      <c r="AM135" s="173"/>
      <c r="AN135" s="163"/>
      <c r="AO135" s="163" t="s">
        <v>1</v>
      </c>
      <c r="AP135" s="163"/>
      <c r="AQ135" s="163"/>
      <c r="AS135" s="163"/>
      <c r="AT135" s="163"/>
      <c r="AU135" s="163"/>
      <c r="AV135" s="163" t="s">
        <v>3</v>
      </c>
    </row>
    <row r="136" spans="1:49" s="91" customFormat="1" ht="14.1" hidden="1" customHeight="1" x14ac:dyDescent="0.2">
      <c r="A136" s="76">
        <v>117</v>
      </c>
      <c r="B136" s="314" t="s">
        <v>20</v>
      </c>
      <c r="C136" s="315" t="s">
        <v>22</v>
      </c>
      <c r="D136" s="316" t="s">
        <v>28</v>
      </c>
      <c r="E136" s="326"/>
      <c r="F136" s="327"/>
      <c r="G136" s="319" t="s">
        <v>167</v>
      </c>
      <c r="H136" s="320">
        <v>1</v>
      </c>
      <c r="I136" s="321"/>
      <c r="J136" s="321"/>
      <c r="K136" s="321"/>
      <c r="L136" s="321"/>
      <c r="M136" s="322"/>
      <c r="N136" s="322"/>
      <c r="O136" s="322"/>
      <c r="P136" s="322"/>
      <c r="Q136" s="328"/>
      <c r="R136" s="163"/>
      <c r="S136" s="163"/>
      <c r="T136" s="163">
        <v>1</v>
      </c>
      <c r="U136" s="163"/>
      <c r="V136" s="163" t="s">
        <v>1</v>
      </c>
      <c r="W136" s="163">
        <v>1</v>
      </c>
      <c r="X136" s="163"/>
      <c r="Y136" s="163"/>
      <c r="Z136" s="163"/>
      <c r="AA136" s="324"/>
      <c r="AB136" s="171"/>
      <c r="AC136" s="329"/>
      <c r="AD136" s="163"/>
      <c r="AE136" s="163" t="s">
        <v>1</v>
      </c>
      <c r="AF136" s="163"/>
      <c r="AG136" s="163"/>
      <c r="AH136" s="172"/>
      <c r="AI136" s="163"/>
      <c r="AJ136" s="163" t="s">
        <v>1</v>
      </c>
      <c r="AK136" s="163"/>
      <c r="AL136" s="163"/>
      <c r="AM136" s="173"/>
      <c r="AN136" s="163"/>
      <c r="AO136" s="163" t="s">
        <v>1</v>
      </c>
      <c r="AP136" s="163"/>
      <c r="AQ136" s="163"/>
      <c r="AS136" s="163"/>
      <c r="AT136" s="163" t="s">
        <v>1</v>
      </c>
      <c r="AU136" s="163"/>
      <c r="AV136" s="163"/>
    </row>
    <row r="137" spans="1:49" s="91" customFormat="1" ht="14.1" hidden="1" customHeight="1" x14ac:dyDescent="0.2">
      <c r="A137" s="76">
        <v>118</v>
      </c>
      <c r="B137" s="314" t="s">
        <v>20</v>
      </c>
      <c r="C137" s="315" t="s">
        <v>22</v>
      </c>
      <c r="D137" s="316" t="s">
        <v>30</v>
      </c>
      <c r="E137" s="326"/>
      <c r="F137" s="327"/>
      <c r="G137" s="319" t="s">
        <v>168</v>
      </c>
      <c r="H137" s="320">
        <v>1</v>
      </c>
      <c r="I137" s="321"/>
      <c r="J137" s="321"/>
      <c r="K137" s="321"/>
      <c r="L137" s="321"/>
      <c r="M137" s="322"/>
      <c r="N137" s="332"/>
      <c r="O137" s="322"/>
      <c r="P137" s="322"/>
      <c r="Q137" s="328"/>
      <c r="R137" s="163"/>
      <c r="S137" s="163"/>
      <c r="T137" s="163"/>
      <c r="U137" s="163"/>
      <c r="V137" s="175" t="s">
        <v>1</v>
      </c>
      <c r="W137" s="175"/>
      <c r="X137" s="163"/>
      <c r="Y137" s="163"/>
      <c r="Z137" s="163"/>
      <c r="AA137" s="324"/>
      <c r="AB137" s="171"/>
      <c r="AC137" s="329"/>
      <c r="AD137" s="163"/>
      <c r="AE137" s="163" t="s">
        <v>1</v>
      </c>
      <c r="AF137" s="163"/>
      <c r="AG137" s="163"/>
      <c r="AH137" s="172"/>
      <c r="AI137" s="163"/>
      <c r="AJ137" s="163" t="s">
        <v>1</v>
      </c>
      <c r="AK137" s="163"/>
      <c r="AL137" s="163"/>
      <c r="AM137" s="173"/>
      <c r="AN137" s="163"/>
      <c r="AO137" s="163" t="s">
        <v>1</v>
      </c>
      <c r="AP137" s="163"/>
      <c r="AQ137" s="163"/>
      <c r="AS137" s="163"/>
      <c r="AT137" s="163" t="s">
        <v>1</v>
      </c>
      <c r="AU137" s="163"/>
      <c r="AV137" s="163"/>
    </row>
    <row r="138" spans="1:49" s="91" customFormat="1" ht="14.1" customHeight="1" x14ac:dyDescent="0.2">
      <c r="A138" s="76">
        <v>119</v>
      </c>
      <c r="B138" s="314" t="s">
        <v>20</v>
      </c>
      <c r="C138" s="315" t="s">
        <v>22</v>
      </c>
      <c r="D138" s="316" t="s">
        <v>32</v>
      </c>
      <c r="E138" s="326"/>
      <c r="F138" s="327"/>
      <c r="G138" s="319" t="s">
        <v>169</v>
      </c>
      <c r="H138" s="320">
        <v>1</v>
      </c>
      <c r="I138" s="321"/>
      <c r="J138" s="321"/>
      <c r="K138" s="321"/>
      <c r="L138" s="321"/>
      <c r="M138" s="322"/>
      <c r="N138" s="322" t="s">
        <v>1</v>
      </c>
      <c r="O138" s="322"/>
      <c r="P138" s="322"/>
      <c r="Q138" s="328"/>
      <c r="R138" s="163"/>
      <c r="S138" s="163"/>
      <c r="T138" s="163"/>
      <c r="U138" s="163"/>
      <c r="V138" s="163"/>
      <c r="W138" s="163"/>
      <c r="X138" s="163" t="s">
        <v>2</v>
      </c>
      <c r="Y138" s="163">
        <v>1</v>
      </c>
      <c r="Z138" s="163"/>
      <c r="AA138" s="324"/>
      <c r="AB138" s="171"/>
      <c r="AC138" s="329"/>
      <c r="AD138" s="163"/>
      <c r="AE138" s="163"/>
      <c r="AF138" s="163"/>
      <c r="AG138" s="163" t="s">
        <v>3</v>
      </c>
      <c r="AH138" s="172"/>
      <c r="AI138" s="163"/>
      <c r="AJ138" s="163" t="s">
        <v>1</v>
      </c>
      <c r="AK138" s="163"/>
      <c r="AL138" s="163"/>
      <c r="AM138" s="173"/>
      <c r="AN138" s="163"/>
      <c r="AO138" s="163" t="s">
        <v>1</v>
      </c>
      <c r="AP138" s="163"/>
      <c r="AQ138" s="163"/>
      <c r="AS138" s="163"/>
      <c r="AT138" s="163"/>
      <c r="AU138" s="163"/>
      <c r="AV138" s="163" t="s">
        <v>3</v>
      </c>
    </row>
    <row r="139" spans="1:49" s="91" customFormat="1" ht="14.1" hidden="1" customHeight="1" x14ac:dyDescent="0.2">
      <c r="A139" s="76">
        <v>120</v>
      </c>
      <c r="B139" s="314" t="s">
        <v>20</v>
      </c>
      <c r="C139" s="315" t="s">
        <v>22</v>
      </c>
      <c r="D139" s="316" t="s">
        <v>34</v>
      </c>
      <c r="E139" s="326"/>
      <c r="F139" s="327"/>
      <c r="G139" s="319" t="s">
        <v>170</v>
      </c>
      <c r="H139" s="320">
        <v>1</v>
      </c>
      <c r="I139" s="321"/>
      <c r="J139" s="321"/>
      <c r="K139" s="321"/>
      <c r="L139" s="321"/>
      <c r="M139" s="322"/>
      <c r="N139" s="322"/>
      <c r="O139" s="322"/>
      <c r="P139" s="322"/>
      <c r="Q139" s="328"/>
      <c r="R139" s="163"/>
      <c r="S139" s="163"/>
      <c r="T139" s="163"/>
      <c r="U139" s="163"/>
      <c r="V139" s="163" t="s">
        <v>1</v>
      </c>
      <c r="W139" s="163">
        <v>1</v>
      </c>
      <c r="X139" s="163"/>
      <c r="Y139" s="163"/>
      <c r="Z139" s="163"/>
      <c r="AA139" s="324"/>
      <c r="AB139" s="171"/>
      <c r="AC139" s="329"/>
      <c r="AD139" s="163"/>
      <c r="AE139" s="163" t="s">
        <v>1</v>
      </c>
      <c r="AF139" s="163"/>
      <c r="AG139" s="163"/>
      <c r="AH139" s="172"/>
      <c r="AI139" s="163"/>
      <c r="AJ139" s="163" t="s">
        <v>1</v>
      </c>
      <c r="AK139" s="163"/>
      <c r="AL139" s="163"/>
      <c r="AM139" s="173"/>
      <c r="AN139" s="163"/>
      <c r="AO139" s="163" t="s">
        <v>1</v>
      </c>
      <c r="AP139" s="163"/>
      <c r="AQ139" s="163"/>
      <c r="AS139" s="163"/>
      <c r="AT139" s="163" t="s">
        <v>1</v>
      </c>
      <c r="AU139" s="163"/>
      <c r="AV139" s="163"/>
    </row>
    <row r="140" spans="1:49" s="91" customFormat="1" ht="14.1" hidden="1" customHeight="1" x14ac:dyDescent="0.2">
      <c r="A140" s="76">
        <v>121</v>
      </c>
      <c r="B140" s="314" t="s">
        <v>20</v>
      </c>
      <c r="C140" s="315" t="s">
        <v>22</v>
      </c>
      <c r="D140" s="316" t="s">
        <v>36</v>
      </c>
      <c r="E140" s="326"/>
      <c r="F140" s="327"/>
      <c r="G140" s="319" t="s">
        <v>171</v>
      </c>
      <c r="H140" s="320">
        <v>1</v>
      </c>
      <c r="I140" s="321"/>
      <c r="J140" s="321"/>
      <c r="K140" s="321"/>
      <c r="L140" s="321"/>
      <c r="M140" s="322"/>
      <c r="N140" s="332"/>
      <c r="O140" s="322"/>
      <c r="P140" s="322"/>
      <c r="Q140" s="328"/>
      <c r="R140" s="163"/>
      <c r="S140" s="163"/>
      <c r="T140" s="163"/>
      <c r="U140" s="163"/>
      <c r="V140" s="175" t="s">
        <v>1</v>
      </c>
      <c r="W140" s="175">
        <v>1</v>
      </c>
      <c r="X140" s="163"/>
      <c r="Y140" s="163"/>
      <c r="Z140" s="163"/>
      <c r="AA140" s="324"/>
      <c r="AB140" s="171"/>
      <c r="AC140" s="329"/>
      <c r="AD140" s="163"/>
      <c r="AE140" s="163" t="s">
        <v>1</v>
      </c>
      <c r="AF140" s="163"/>
      <c r="AG140" s="163"/>
      <c r="AH140" s="172"/>
      <c r="AI140" s="163"/>
      <c r="AJ140" s="163" t="s">
        <v>1</v>
      </c>
      <c r="AK140" s="163"/>
      <c r="AL140" s="163"/>
      <c r="AM140" s="173"/>
      <c r="AN140" s="163"/>
      <c r="AO140" s="163" t="s">
        <v>1</v>
      </c>
      <c r="AP140" s="163"/>
      <c r="AQ140" s="163"/>
      <c r="AS140" s="163"/>
      <c r="AT140" s="163" t="s">
        <v>1</v>
      </c>
      <c r="AU140" s="163"/>
      <c r="AV140" s="163"/>
    </row>
    <row r="141" spans="1:49" s="91" customFormat="1" ht="14.1" customHeight="1" x14ac:dyDescent="0.2">
      <c r="A141" s="76">
        <v>122</v>
      </c>
      <c r="B141" s="314" t="s">
        <v>20</v>
      </c>
      <c r="C141" s="315" t="s">
        <v>22</v>
      </c>
      <c r="D141" s="316" t="s">
        <v>38</v>
      </c>
      <c r="E141" s="326"/>
      <c r="F141" s="327"/>
      <c r="G141" s="319" t="s">
        <v>172</v>
      </c>
      <c r="H141" s="320">
        <v>1</v>
      </c>
      <c r="I141" s="321"/>
      <c r="J141" s="321"/>
      <c r="K141" s="321"/>
      <c r="L141" s="321"/>
      <c r="M141" s="322"/>
      <c r="N141" s="332" t="s">
        <v>1</v>
      </c>
      <c r="O141" s="322"/>
      <c r="P141" s="322"/>
      <c r="Q141" s="328"/>
      <c r="R141" s="163"/>
      <c r="S141" s="163"/>
      <c r="T141" s="163"/>
      <c r="U141" s="163"/>
      <c r="V141" s="175" t="s">
        <v>1</v>
      </c>
      <c r="W141" s="175">
        <v>1</v>
      </c>
      <c r="X141" s="163"/>
      <c r="Y141" s="163"/>
      <c r="Z141" s="163"/>
      <c r="AA141" s="324"/>
      <c r="AB141" s="171"/>
      <c r="AC141" s="329"/>
      <c r="AD141" s="163"/>
      <c r="AE141" s="163" t="s">
        <v>1</v>
      </c>
      <c r="AF141" s="163"/>
      <c r="AG141" s="163"/>
      <c r="AH141" s="172"/>
      <c r="AI141" s="163"/>
      <c r="AJ141" s="163" t="s">
        <v>1</v>
      </c>
      <c r="AK141" s="163"/>
      <c r="AL141" s="163"/>
      <c r="AM141" s="173"/>
      <c r="AN141" s="163"/>
      <c r="AO141" s="163" t="s">
        <v>1</v>
      </c>
      <c r="AP141" s="163"/>
      <c r="AQ141" s="163"/>
      <c r="AS141" s="163"/>
      <c r="AT141" s="163"/>
      <c r="AU141" s="163"/>
      <c r="AV141" s="163" t="s">
        <v>3</v>
      </c>
    </row>
    <row r="142" spans="1:49" s="91" customFormat="1" ht="14.1" hidden="1" customHeight="1" x14ac:dyDescent="0.2">
      <c r="A142" s="76">
        <v>123</v>
      </c>
      <c r="B142" s="314" t="s">
        <v>20</v>
      </c>
      <c r="C142" s="315" t="s">
        <v>22</v>
      </c>
      <c r="D142" s="316" t="s">
        <v>40</v>
      </c>
      <c r="E142" s="326"/>
      <c r="F142" s="327"/>
      <c r="G142" s="319" t="s">
        <v>173</v>
      </c>
      <c r="H142" s="320">
        <v>1</v>
      </c>
      <c r="I142" s="321"/>
      <c r="J142" s="321"/>
      <c r="K142" s="321"/>
      <c r="L142" s="321"/>
      <c r="M142" s="322"/>
      <c r="N142" s="322"/>
      <c r="O142" s="322"/>
      <c r="P142" s="322"/>
      <c r="Q142" s="328"/>
      <c r="R142" s="163"/>
      <c r="S142" s="163"/>
      <c r="T142" s="163"/>
      <c r="U142" s="163"/>
      <c r="V142" s="163"/>
      <c r="W142" s="163"/>
      <c r="X142" s="163" t="s">
        <v>2</v>
      </c>
      <c r="Y142" s="163"/>
      <c r="Z142" s="163"/>
      <c r="AA142" s="324"/>
      <c r="AB142" s="171"/>
      <c r="AC142" s="329"/>
      <c r="AD142" s="163"/>
      <c r="AE142" s="163" t="s">
        <v>1</v>
      </c>
      <c r="AF142" s="163"/>
      <c r="AG142" s="163"/>
      <c r="AH142" s="172"/>
      <c r="AI142" s="163"/>
      <c r="AJ142" s="163"/>
      <c r="AK142" s="163"/>
      <c r="AL142" s="163"/>
      <c r="AM142" s="173"/>
      <c r="AN142" s="163"/>
      <c r="AO142" s="163"/>
      <c r="AP142" s="163"/>
      <c r="AQ142" s="163"/>
      <c r="AS142" s="163"/>
      <c r="AT142" s="163"/>
      <c r="AU142" s="163"/>
      <c r="AV142" s="163"/>
    </row>
    <row r="143" spans="1:49" s="59" customFormat="1" ht="14.1" customHeight="1" x14ac:dyDescent="0.25">
      <c r="B143" s="302" t="s">
        <v>20</v>
      </c>
      <c r="C143" s="303" t="s">
        <v>24</v>
      </c>
      <c r="D143" s="304"/>
      <c r="E143" s="305"/>
      <c r="F143" s="306" t="s">
        <v>174</v>
      </c>
      <c r="G143" s="307"/>
      <c r="H143" s="308"/>
      <c r="I143" s="309"/>
      <c r="J143" s="309"/>
      <c r="K143" s="309"/>
      <c r="L143" s="309"/>
      <c r="M143" s="310">
        <f>COUNTIF(M144:M151,"WTP")</f>
        <v>0</v>
      </c>
      <c r="N143" s="310">
        <f>COUNTIF(N144:N151,"WDP")</f>
        <v>1</v>
      </c>
      <c r="O143" s="310">
        <f>COUNTIF(O144:O151,"TW")</f>
        <v>0</v>
      </c>
      <c r="P143" s="310">
        <f>COUNTIF(P144:P151,"TMP")</f>
        <v>0</v>
      </c>
      <c r="Q143" s="311">
        <f>SUM(H143:P143)</f>
        <v>1</v>
      </c>
      <c r="R143" s="73"/>
      <c r="S143" s="73">
        <f>COUNTIF(S144:S151,"WTP")</f>
        <v>0</v>
      </c>
      <c r="T143" s="73"/>
      <c r="U143" s="73"/>
      <c r="V143" s="73">
        <f>COUNTIF(V144:V151,"WDP")</f>
        <v>8</v>
      </c>
      <c r="W143" s="73"/>
      <c r="X143" s="73">
        <f>COUNTIF(X144:X151,"TW")</f>
        <v>0</v>
      </c>
      <c r="Y143" s="73"/>
      <c r="Z143" s="73">
        <f>COUNTIF(Z144:Z151,"TMP")</f>
        <v>0</v>
      </c>
      <c r="AA143" s="331"/>
      <c r="AB143" s="152">
        <f>SUM(S143:Z143)</f>
        <v>8</v>
      </c>
      <c r="AC143" s="313"/>
      <c r="AD143" s="75">
        <f>COUNTIF(AD144:AD151,"WTP")</f>
        <v>0</v>
      </c>
      <c r="AE143" s="75">
        <f>COUNTIF(AE144:AE151,"WDP")</f>
        <v>7</v>
      </c>
      <c r="AF143" s="75">
        <f>COUNTIF(AF144:AF151,"TW")</f>
        <v>0</v>
      </c>
      <c r="AG143" s="75">
        <f>COUNTIF(AG144:AG151,"TMP")</f>
        <v>1</v>
      </c>
      <c r="AH143" s="153">
        <f>SUM(AD143:AG143)</f>
        <v>8</v>
      </c>
      <c r="AI143" s="75">
        <f>COUNTIF(AI144:AI151,"WTP")</f>
        <v>0</v>
      </c>
      <c r="AJ143" s="75">
        <f>COUNTIF(AJ144:AJ151,"WDP")</f>
        <v>8</v>
      </c>
      <c r="AK143" s="75">
        <f>COUNTIF(AK144:AK151,"TW")</f>
        <v>0</v>
      </c>
      <c r="AL143" s="75">
        <f>COUNTIF(AL144:AL151,"TMP")</f>
        <v>0</v>
      </c>
      <c r="AM143" s="154">
        <f>SUM(AI143:AL143)</f>
        <v>8</v>
      </c>
      <c r="AN143" s="75">
        <f>COUNTIF(AN144:AN151,"WTP")</f>
        <v>0</v>
      </c>
      <c r="AO143" s="75">
        <f>COUNTIF(AO144:AO151,"WDP")</f>
        <v>8</v>
      </c>
      <c r="AP143" s="75">
        <f>COUNTIF(AP144:AP151,"TW")</f>
        <v>0</v>
      </c>
      <c r="AQ143" s="75">
        <f>COUNTIF(AQ144:AQ151,"TMP")</f>
        <v>0</v>
      </c>
      <c r="AR143" s="155">
        <f>SUM(AN143:AQ143)</f>
        <v>8</v>
      </c>
      <c r="AS143" s="75">
        <f>COUNTIF(AS144:AS151,"WTP")</f>
        <v>1</v>
      </c>
      <c r="AT143" s="75">
        <f>COUNTIF(AT144:AT151,"WDP")</f>
        <v>5</v>
      </c>
      <c r="AU143" s="75">
        <f>COUNTIF(AU144:AU151,"TW")</f>
        <v>0</v>
      </c>
      <c r="AV143" s="75">
        <f>COUNTIF(AV144:AV151,"TMP")</f>
        <v>0</v>
      </c>
      <c r="AW143" s="155">
        <f>SUM(AS143:AV143)</f>
        <v>6</v>
      </c>
    </row>
    <row r="144" spans="1:49" s="91" customFormat="1" ht="14.1" hidden="1" customHeight="1" x14ac:dyDescent="0.2">
      <c r="A144" s="76">
        <v>124</v>
      </c>
      <c r="B144" s="314" t="s">
        <v>20</v>
      </c>
      <c r="C144" s="315" t="s">
        <v>24</v>
      </c>
      <c r="D144" s="316" t="s">
        <v>8</v>
      </c>
      <c r="E144" s="317"/>
      <c r="F144" s="318"/>
      <c r="G144" s="319" t="s">
        <v>175</v>
      </c>
      <c r="H144" s="320"/>
      <c r="I144" s="321"/>
      <c r="J144" s="321"/>
      <c r="K144" s="321"/>
      <c r="L144" s="321"/>
      <c r="M144" s="322"/>
      <c r="N144" s="332"/>
      <c r="O144" s="322"/>
      <c r="P144" s="322"/>
      <c r="Q144" s="328"/>
      <c r="R144" s="163"/>
      <c r="S144" s="163"/>
      <c r="T144" s="163"/>
      <c r="U144" s="163"/>
      <c r="V144" s="175" t="s">
        <v>1</v>
      </c>
      <c r="W144" s="175"/>
      <c r="X144" s="163"/>
      <c r="Y144" s="163"/>
      <c r="Z144" s="163"/>
      <c r="AA144" s="324"/>
      <c r="AB144" s="171"/>
      <c r="AC144" s="329"/>
      <c r="AD144" s="163"/>
      <c r="AE144" s="163" t="s">
        <v>1</v>
      </c>
      <c r="AF144" s="163"/>
      <c r="AG144" s="163"/>
      <c r="AH144" s="172"/>
      <c r="AI144" s="163"/>
      <c r="AJ144" s="163" t="s">
        <v>1</v>
      </c>
      <c r="AK144" s="163"/>
      <c r="AL144" s="163"/>
      <c r="AM144" s="173"/>
      <c r="AN144" s="163"/>
      <c r="AO144" s="163" t="s">
        <v>1</v>
      </c>
      <c r="AP144" s="163"/>
      <c r="AQ144" s="163"/>
      <c r="AS144" s="163"/>
      <c r="AT144" s="163" t="s">
        <v>1</v>
      </c>
      <c r="AU144" s="163"/>
      <c r="AV144" s="163"/>
    </row>
    <row r="145" spans="1:49" s="91" customFormat="1" ht="14.1" hidden="1" customHeight="1" x14ac:dyDescent="0.2">
      <c r="A145" s="76">
        <v>125</v>
      </c>
      <c r="B145" s="314" t="s">
        <v>20</v>
      </c>
      <c r="C145" s="315" t="s">
        <v>24</v>
      </c>
      <c r="D145" s="316" t="s">
        <v>12</v>
      </c>
      <c r="E145" s="326"/>
      <c r="F145" s="327"/>
      <c r="G145" s="319" t="s">
        <v>176</v>
      </c>
      <c r="H145" s="320">
        <v>1</v>
      </c>
      <c r="I145" s="321"/>
      <c r="J145" s="321"/>
      <c r="K145" s="321"/>
      <c r="L145" s="321"/>
      <c r="M145" s="322"/>
      <c r="N145" s="332"/>
      <c r="O145" s="322"/>
      <c r="P145" s="322"/>
      <c r="Q145" s="328"/>
      <c r="R145" s="163"/>
      <c r="S145" s="163"/>
      <c r="T145" s="163"/>
      <c r="U145" s="163"/>
      <c r="V145" s="175" t="s">
        <v>1</v>
      </c>
      <c r="W145" s="175"/>
      <c r="X145" s="163"/>
      <c r="Y145" s="163"/>
      <c r="Z145" s="163"/>
      <c r="AA145" s="324"/>
      <c r="AB145" s="171"/>
      <c r="AC145" s="329"/>
      <c r="AD145" s="163"/>
      <c r="AE145" s="163" t="s">
        <v>1</v>
      </c>
      <c r="AF145" s="163"/>
      <c r="AG145" s="163"/>
      <c r="AH145" s="172"/>
      <c r="AI145" s="163"/>
      <c r="AJ145" s="163" t="s">
        <v>1</v>
      </c>
      <c r="AK145" s="163"/>
      <c r="AL145" s="163"/>
      <c r="AM145" s="173"/>
      <c r="AN145" s="163"/>
      <c r="AO145" s="163" t="s">
        <v>1</v>
      </c>
      <c r="AP145" s="163"/>
      <c r="AQ145" s="163"/>
      <c r="AS145" s="163"/>
      <c r="AT145" s="163" t="s">
        <v>1</v>
      </c>
      <c r="AU145" s="163"/>
      <c r="AV145" s="163"/>
    </row>
    <row r="146" spans="1:49" s="91" customFormat="1" ht="14.1" hidden="1" customHeight="1" x14ac:dyDescent="0.2">
      <c r="A146" s="76">
        <v>126</v>
      </c>
      <c r="B146" s="314" t="s">
        <v>20</v>
      </c>
      <c r="C146" s="315" t="s">
        <v>24</v>
      </c>
      <c r="D146" s="316" t="s">
        <v>14</v>
      </c>
      <c r="E146" s="326"/>
      <c r="F146" s="327"/>
      <c r="G146" s="319" t="s">
        <v>177</v>
      </c>
      <c r="H146" s="320">
        <v>1</v>
      </c>
      <c r="I146" s="321"/>
      <c r="J146" s="321"/>
      <c r="K146" s="321"/>
      <c r="L146" s="321"/>
      <c r="M146" s="322"/>
      <c r="N146" s="332"/>
      <c r="O146" s="322"/>
      <c r="P146" s="322"/>
      <c r="Q146" s="328"/>
      <c r="R146" s="163"/>
      <c r="S146" s="163"/>
      <c r="T146" s="163"/>
      <c r="U146" s="163"/>
      <c r="V146" s="175" t="s">
        <v>1</v>
      </c>
      <c r="W146" s="175"/>
      <c r="X146" s="163"/>
      <c r="Y146" s="163"/>
      <c r="Z146" s="163"/>
      <c r="AA146" s="324"/>
      <c r="AB146" s="171"/>
      <c r="AC146" s="329"/>
      <c r="AD146" s="163"/>
      <c r="AE146" s="163" t="s">
        <v>1</v>
      </c>
      <c r="AF146" s="163"/>
      <c r="AG146" s="163"/>
      <c r="AH146" s="172"/>
      <c r="AI146" s="163"/>
      <c r="AJ146" s="163" t="s">
        <v>1</v>
      </c>
      <c r="AK146" s="163"/>
      <c r="AL146" s="163"/>
      <c r="AM146" s="173"/>
      <c r="AN146" s="163"/>
      <c r="AO146" s="163" t="s">
        <v>1</v>
      </c>
      <c r="AP146" s="163"/>
      <c r="AQ146" s="163"/>
      <c r="AS146" s="163" t="s">
        <v>0</v>
      </c>
      <c r="AT146" s="163"/>
      <c r="AU146" s="163"/>
      <c r="AV146" s="163"/>
    </row>
    <row r="147" spans="1:49" s="91" customFormat="1" ht="14.1" hidden="1" customHeight="1" x14ac:dyDescent="0.2">
      <c r="A147" s="76">
        <v>127</v>
      </c>
      <c r="B147" s="314" t="s">
        <v>20</v>
      </c>
      <c r="C147" s="315" t="s">
        <v>24</v>
      </c>
      <c r="D147" s="316" t="s">
        <v>16</v>
      </c>
      <c r="E147" s="326"/>
      <c r="F147" s="327"/>
      <c r="G147" s="319" t="s">
        <v>178</v>
      </c>
      <c r="H147" s="320">
        <v>1</v>
      </c>
      <c r="I147" s="321"/>
      <c r="J147" s="321"/>
      <c r="K147" s="321"/>
      <c r="L147" s="321"/>
      <c r="M147" s="322"/>
      <c r="N147" s="332"/>
      <c r="O147" s="322"/>
      <c r="P147" s="322"/>
      <c r="Q147" s="328"/>
      <c r="R147" s="163"/>
      <c r="S147" s="163"/>
      <c r="T147" s="163"/>
      <c r="U147" s="163"/>
      <c r="V147" s="175" t="s">
        <v>1</v>
      </c>
      <c r="W147" s="175">
        <v>1</v>
      </c>
      <c r="X147" s="163"/>
      <c r="Y147" s="163"/>
      <c r="Z147" s="163"/>
      <c r="AA147" s="324"/>
      <c r="AB147" s="171"/>
      <c r="AC147" s="329"/>
      <c r="AD147" s="163"/>
      <c r="AE147" s="163"/>
      <c r="AF147" s="163"/>
      <c r="AG147" s="163" t="s">
        <v>3</v>
      </c>
      <c r="AH147" s="172"/>
      <c r="AI147" s="163"/>
      <c r="AJ147" s="163" t="s">
        <v>1</v>
      </c>
      <c r="AK147" s="163"/>
      <c r="AL147" s="163"/>
      <c r="AM147" s="173"/>
      <c r="AN147" s="163"/>
      <c r="AO147" s="163" t="s">
        <v>1</v>
      </c>
      <c r="AP147" s="163"/>
      <c r="AQ147" s="163"/>
      <c r="AS147" s="163"/>
      <c r="AT147" s="163" t="s">
        <v>1</v>
      </c>
      <c r="AU147" s="163"/>
      <c r="AV147" s="163"/>
    </row>
    <row r="148" spans="1:49" s="91" customFormat="1" ht="14.1" hidden="1" customHeight="1" x14ac:dyDescent="0.2">
      <c r="A148" s="76">
        <v>128</v>
      </c>
      <c r="B148" s="314" t="s">
        <v>20</v>
      </c>
      <c r="C148" s="315" t="s">
        <v>24</v>
      </c>
      <c r="D148" s="316" t="s">
        <v>18</v>
      </c>
      <c r="E148" s="326"/>
      <c r="F148" s="327"/>
      <c r="G148" s="319" t="s">
        <v>179</v>
      </c>
      <c r="H148" s="320">
        <v>1</v>
      </c>
      <c r="I148" s="321"/>
      <c r="J148" s="321"/>
      <c r="K148" s="321"/>
      <c r="L148" s="321"/>
      <c r="M148" s="322"/>
      <c r="N148" s="332"/>
      <c r="O148" s="322"/>
      <c r="P148" s="322"/>
      <c r="Q148" s="328"/>
      <c r="R148" s="163"/>
      <c r="S148" s="163"/>
      <c r="T148" s="163"/>
      <c r="U148" s="163"/>
      <c r="V148" s="175" t="s">
        <v>1</v>
      </c>
      <c r="W148" s="175">
        <v>1</v>
      </c>
      <c r="X148" s="163"/>
      <c r="Y148" s="163"/>
      <c r="Z148" s="163"/>
      <c r="AA148" s="324"/>
      <c r="AB148" s="171"/>
      <c r="AC148" s="329"/>
      <c r="AD148" s="163"/>
      <c r="AE148" s="163" t="s">
        <v>1</v>
      </c>
      <c r="AF148" s="163"/>
      <c r="AG148" s="163"/>
      <c r="AH148" s="172"/>
      <c r="AI148" s="163"/>
      <c r="AJ148" s="163" t="s">
        <v>1</v>
      </c>
      <c r="AK148" s="163"/>
      <c r="AL148" s="163"/>
      <c r="AM148" s="173"/>
      <c r="AN148" s="163"/>
      <c r="AO148" s="163" t="s">
        <v>1</v>
      </c>
      <c r="AP148" s="163"/>
      <c r="AQ148" s="163"/>
      <c r="AS148" s="163"/>
      <c r="AT148" s="163" t="s">
        <v>1</v>
      </c>
      <c r="AU148" s="163"/>
      <c r="AV148" s="163"/>
    </row>
    <row r="149" spans="1:49" s="91" customFormat="1" ht="14.1" customHeight="1" x14ac:dyDescent="0.2">
      <c r="A149" s="76">
        <v>129</v>
      </c>
      <c r="B149" s="314" t="s">
        <v>20</v>
      </c>
      <c r="C149" s="315" t="s">
        <v>24</v>
      </c>
      <c r="D149" s="316" t="s">
        <v>20</v>
      </c>
      <c r="E149" s="326"/>
      <c r="F149" s="327"/>
      <c r="G149" s="319" t="s">
        <v>180</v>
      </c>
      <c r="H149" s="320">
        <v>1</v>
      </c>
      <c r="I149" s="321"/>
      <c r="J149" s="321"/>
      <c r="K149" s="321"/>
      <c r="L149" s="321"/>
      <c r="M149" s="322"/>
      <c r="N149" s="332" t="s">
        <v>1</v>
      </c>
      <c r="O149" s="322"/>
      <c r="P149" s="322"/>
      <c r="Q149" s="328"/>
      <c r="R149" s="163"/>
      <c r="S149" s="163"/>
      <c r="T149" s="163"/>
      <c r="U149" s="163"/>
      <c r="V149" s="175" t="s">
        <v>1</v>
      </c>
      <c r="W149" s="175"/>
      <c r="X149" s="163"/>
      <c r="Y149" s="163"/>
      <c r="Z149" s="163"/>
      <c r="AA149" s="324"/>
      <c r="AB149" s="171"/>
      <c r="AC149" s="329"/>
      <c r="AD149" s="163"/>
      <c r="AE149" s="163" t="s">
        <v>1</v>
      </c>
      <c r="AF149" s="163"/>
      <c r="AG149" s="163"/>
      <c r="AH149" s="172"/>
      <c r="AI149" s="163"/>
      <c r="AJ149" s="163" t="s">
        <v>1</v>
      </c>
      <c r="AK149" s="163"/>
      <c r="AL149" s="163"/>
      <c r="AM149" s="173"/>
      <c r="AN149" s="163"/>
      <c r="AO149" s="163" t="s">
        <v>1</v>
      </c>
      <c r="AP149" s="163"/>
      <c r="AQ149" s="163"/>
      <c r="AS149" s="163"/>
      <c r="AT149" s="163"/>
      <c r="AU149" s="163"/>
      <c r="AV149" s="163"/>
    </row>
    <row r="150" spans="1:49" s="91" customFormat="1" ht="14.1" hidden="1" customHeight="1" x14ac:dyDescent="0.2">
      <c r="A150" s="76">
        <v>130</v>
      </c>
      <c r="B150" s="314" t="s">
        <v>20</v>
      </c>
      <c r="C150" s="315" t="s">
        <v>24</v>
      </c>
      <c r="D150" s="316" t="s">
        <v>22</v>
      </c>
      <c r="E150" s="326"/>
      <c r="F150" s="327"/>
      <c r="G150" s="319" t="s">
        <v>181</v>
      </c>
      <c r="H150" s="320">
        <v>1</v>
      </c>
      <c r="I150" s="321"/>
      <c r="J150" s="321"/>
      <c r="K150" s="321"/>
      <c r="L150" s="321"/>
      <c r="M150" s="322"/>
      <c r="N150" s="332"/>
      <c r="O150" s="322"/>
      <c r="P150" s="322"/>
      <c r="Q150" s="328"/>
      <c r="R150" s="163"/>
      <c r="S150" s="163"/>
      <c r="T150" s="163"/>
      <c r="U150" s="163"/>
      <c r="V150" s="175" t="s">
        <v>1</v>
      </c>
      <c r="W150" s="175"/>
      <c r="X150" s="163"/>
      <c r="Y150" s="163"/>
      <c r="Z150" s="163"/>
      <c r="AA150" s="324"/>
      <c r="AB150" s="171"/>
      <c r="AC150" s="329"/>
      <c r="AD150" s="163"/>
      <c r="AE150" s="163" t="s">
        <v>1</v>
      </c>
      <c r="AF150" s="163"/>
      <c r="AG150" s="163"/>
      <c r="AH150" s="172"/>
      <c r="AI150" s="163"/>
      <c r="AJ150" s="163" t="s">
        <v>1</v>
      </c>
      <c r="AK150" s="163"/>
      <c r="AL150" s="163"/>
      <c r="AM150" s="173"/>
      <c r="AN150" s="163"/>
      <c r="AO150" s="163" t="s">
        <v>1</v>
      </c>
      <c r="AP150" s="163"/>
      <c r="AQ150" s="163"/>
      <c r="AS150" s="163"/>
      <c r="AT150" s="163"/>
      <c r="AU150" s="163"/>
      <c r="AV150" s="163"/>
    </row>
    <row r="151" spans="1:49" s="91" customFormat="1" ht="14.1" hidden="1" customHeight="1" x14ac:dyDescent="0.2">
      <c r="A151" s="76">
        <v>131</v>
      </c>
      <c r="B151" s="314" t="s">
        <v>20</v>
      </c>
      <c r="C151" s="315" t="s">
        <v>24</v>
      </c>
      <c r="D151" s="316" t="s">
        <v>24</v>
      </c>
      <c r="E151" s="326"/>
      <c r="F151" s="327"/>
      <c r="G151" s="319" t="s">
        <v>182</v>
      </c>
      <c r="H151" s="320" t="s">
        <v>183</v>
      </c>
      <c r="I151" s="321"/>
      <c r="J151" s="321"/>
      <c r="K151" s="321"/>
      <c r="L151" s="321"/>
      <c r="M151" s="322"/>
      <c r="N151" s="332"/>
      <c r="O151" s="322"/>
      <c r="P151" s="322"/>
      <c r="Q151" s="328"/>
      <c r="R151" s="163"/>
      <c r="S151" s="163"/>
      <c r="T151" s="163"/>
      <c r="U151" s="163"/>
      <c r="V151" s="175" t="s">
        <v>1</v>
      </c>
      <c r="W151" s="175"/>
      <c r="X151" s="163"/>
      <c r="Y151" s="163"/>
      <c r="Z151" s="163"/>
      <c r="AA151" s="324"/>
      <c r="AB151" s="171"/>
      <c r="AC151" s="329"/>
      <c r="AD151" s="163"/>
      <c r="AE151" s="163" t="s">
        <v>1</v>
      </c>
      <c r="AF151" s="163"/>
      <c r="AG151" s="163"/>
      <c r="AH151" s="172"/>
      <c r="AI151" s="163"/>
      <c r="AJ151" s="163" t="s">
        <v>1</v>
      </c>
      <c r="AK151" s="163"/>
      <c r="AL151" s="163"/>
      <c r="AM151" s="173"/>
      <c r="AN151" s="163"/>
      <c r="AO151" s="163" t="s">
        <v>1</v>
      </c>
      <c r="AP151" s="163"/>
      <c r="AQ151" s="163"/>
      <c r="AS151" s="163"/>
      <c r="AT151" s="163" t="s">
        <v>1</v>
      </c>
      <c r="AU151" s="163"/>
      <c r="AV151" s="163"/>
    </row>
    <row r="152" spans="1:49" s="59" customFormat="1" ht="14.1" customHeight="1" x14ac:dyDescent="0.25">
      <c r="B152" s="302" t="s">
        <v>22</v>
      </c>
      <c r="C152" s="334"/>
      <c r="D152" s="304"/>
      <c r="E152" s="305" t="s">
        <v>184</v>
      </c>
      <c r="F152" s="306"/>
      <c r="G152" s="307"/>
      <c r="H152" s="308"/>
      <c r="I152" s="309"/>
      <c r="J152" s="309"/>
      <c r="K152" s="309"/>
      <c r="L152" s="309"/>
      <c r="M152" s="310">
        <f>M153</f>
        <v>3</v>
      </c>
      <c r="N152" s="310">
        <f>N153</f>
        <v>4</v>
      </c>
      <c r="O152" s="310">
        <f>O153</f>
        <v>0</v>
      </c>
      <c r="P152" s="310">
        <f>P153</f>
        <v>0</v>
      </c>
      <c r="Q152" s="323"/>
      <c r="R152" s="73"/>
      <c r="S152" s="73">
        <f>S153</f>
        <v>2</v>
      </c>
      <c r="T152" s="73"/>
      <c r="U152" s="73"/>
      <c r="V152" s="73">
        <f>V153</f>
        <v>7</v>
      </c>
      <c r="W152" s="73"/>
      <c r="X152" s="73">
        <f>X153</f>
        <v>0</v>
      </c>
      <c r="Y152" s="73"/>
      <c r="Z152" s="73">
        <f>Z153</f>
        <v>2</v>
      </c>
      <c r="AA152" s="331"/>
      <c r="AB152" s="165"/>
      <c r="AC152" s="325"/>
      <c r="AD152" s="75">
        <f>AD153</f>
        <v>1</v>
      </c>
      <c r="AE152" s="75">
        <f>AE153</f>
        <v>6</v>
      </c>
      <c r="AF152" s="75">
        <f>AF153</f>
        <v>0</v>
      </c>
      <c r="AG152" s="75">
        <f>AG153</f>
        <v>3</v>
      </c>
      <c r="AH152" s="166"/>
      <c r="AI152" s="75">
        <f>AI153</f>
        <v>0</v>
      </c>
      <c r="AJ152" s="75">
        <f>AJ153</f>
        <v>10</v>
      </c>
      <c r="AK152" s="75">
        <f>AK153</f>
        <v>0</v>
      </c>
      <c r="AL152" s="75">
        <f>AL153</f>
        <v>0</v>
      </c>
      <c r="AM152" s="167"/>
      <c r="AN152" s="75">
        <f>AN153</f>
        <v>0</v>
      </c>
      <c r="AO152" s="75">
        <f>AO153</f>
        <v>7</v>
      </c>
      <c r="AP152" s="75">
        <f>AP153</f>
        <v>0</v>
      </c>
      <c r="AQ152" s="75">
        <f>AQ153</f>
        <v>3</v>
      </c>
      <c r="AS152" s="75">
        <f>AS153</f>
        <v>0</v>
      </c>
      <c r="AT152" s="75">
        <f>AT153</f>
        <v>5</v>
      </c>
      <c r="AU152" s="75">
        <f>AU153</f>
        <v>0</v>
      </c>
      <c r="AV152" s="75">
        <f>AV153</f>
        <v>1</v>
      </c>
    </row>
    <row r="153" spans="1:49" s="59" customFormat="1" ht="14.1" customHeight="1" x14ac:dyDescent="0.25">
      <c r="B153" s="302" t="s">
        <v>22</v>
      </c>
      <c r="C153" s="303" t="s">
        <v>26</v>
      </c>
      <c r="D153" s="304"/>
      <c r="E153" s="305"/>
      <c r="F153" s="306" t="s">
        <v>185</v>
      </c>
      <c r="G153" s="307"/>
      <c r="H153" s="308"/>
      <c r="I153" s="309"/>
      <c r="J153" s="309"/>
      <c r="K153" s="309"/>
      <c r="L153" s="309"/>
      <c r="M153" s="310">
        <f>COUNTIF(M154:M164,"WTP")</f>
        <v>3</v>
      </c>
      <c r="N153" s="310">
        <f>COUNTIF(N154:N164,"WDP")</f>
        <v>4</v>
      </c>
      <c r="O153" s="310">
        <f>COUNTIF(O154:O164,"TW")</f>
        <v>0</v>
      </c>
      <c r="P153" s="310">
        <f>COUNTIF(P154:P164,"TMP")</f>
        <v>0</v>
      </c>
      <c r="Q153" s="311">
        <f>SUM(H153:P153)</f>
        <v>7</v>
      </c>
      <c r="R153" s="73"/>
      <c r="S153" s="73">
        <f>COUNTIF(S154:S164,"WTP")</f>
        <v>2</v>
      </c>
      <c r="T153" s="73"/>
      <c r="U153" s="73"/>
      <c r="V153" s="73">
        <f>COUNTIF(V154:V164,"WDP")</f>
        <v>7</v>
      </c>
      <c r="W153" s="73"/>
      <c r="X153" s="73">
        <f>COUNTIF(X154:X164,"TW")</f>
        <v>0</v>
      </c>
      <c r="Y153" s="73"/>
      <c r="Z153" s="73">
        <f>COUNTIF(Z154:Z164,"TMP")</f>
        <v>2</v>
      </c>
      <c r="AA153" s="331"/>
      <c r="AB153" s="152">
        <f>SUM(S153:Z153)</f>
        <v>11</v>
      </c>
      <c r="AC153" s="313"/>
      <c r="AD153" s="75">
        <f>COUNTIF(AD154:AD164,"WTP")</f>
        <v>1</v>
      </c>
      <c r="AE153" s="75">
        <f>COUNTIF(AE154:AE164,"WDP")</f>
        <v>6</v>
      </c>
      <c r="AF153" s="75">
        <f>COUNTIF(AF154:AF164,"TW")</f>
        <v>0</v>
      </c>
      <c r="AG153" s="75">
        <f>COUNTIF(AG154:AG164,"TMP")</f>
        <v>3</v>
      </c>
      <c r="AH153" s="153">
        <f>SUM(AD153:AG153)</f>
        <v>10</v>
      </c>
      <c r="AI153" s="75">
        <f>COUNTIF(AI154:AI164,"WTP")</f>
        <v>0</v>
      </c>
      <c r="AJ153" s="75">
        <f>COUNTIF(AJ154:AJ164,"WDP")</f>
        <v>10</v>
      </c>
      <c r="AK153" s="75">
        <f>COUNTIF(AK154:AK164,"TW")</f>
        <v>0</v>
      </c>
      <c r="AL153" s="75">
        <f>COUNTIF(AL154:AL164,"TMP")</f>
        <v>0</v>
      </c>
      <c r="AM153" s="154">
        <f>SUM(AI153:AL153)</f>
        <v>10</v>
      </c>
      <c r="AN153" s="75">
        <f>COUNTIF(AN154:AN164,"WTP")</f>
        <v>0</v>
      </c>
      <c r="AO153" s="75">
        <f>COUNTIF(AO154:AO164,"WDP")</f>
        <v>7</v>
      </c>
      <c r="AP153" s="75">
        <f>COUNTIF(AP154:AP164,"TW")</f>
        <v>0</v>
      </c>
      <c r="AQ153" s="75">
        <f>COUNTIF(AQ154:AQ164,"TMP")</f>
        <v>3</v>
      </c>
      <c r="AR153" s="155">
        <f>SUM(AN153:AQ153)</f>
        <v>10</v>
      </c>
      <c r="AS153" s="75">
        <f>COUNTIF(AS154:AS164,"WTP")</f>
        <v>0</v>
      </c>
      <c r="AT153" s="75">
        <f>COUNTIF(AT154:AT164,"WDP")</f>
        <v>5</v>
      </c>
      <c r="AU153" s="75">
        <f>COUNTIF(AU154:AU164,"TW")</f>
        <v>0</v>
      </c>
      <c r="AV153" s="75">
        <f>COUNTIF(AV154:AV164,"TMP")</f>
        <v>1</v>
      </c>
      <c r="AW153" s="155">
        <f>SUM(AS153:AV153)</f>
        <v>6</v>
      </c>
    </row>
    <row r="154" spans="1:49" s="91" customFormat="1" ht="14.1" customHeight="1" x14ac:dyDescent="0.2">
      <c r="A154" s="76">
        <v>132</v>
      </c>
      <c r="B154" s="314" t="s">
        <v>22</v>
      </c>
      <c r="C154" s="315" t="s">
        <v>26</v>
      </c>
      <c r="D154" s="316" t="s">
        <v>8</v>
      </c>
      <c r="E154" s="317"/>
      <c r="F154" s="318"/>
      <c r="G154" s="319" t="s">
        <v>186</v>
      </c>
      <c r="H154" s="320">
        <v>1</v>
      </c>
      <c r="I154" s="321"/>
      <c r="J154" s="321"/>
      <c r="K154" s="321"/>
      <c r="L154" s="321"/>
      <c r="M154" s="322"/>
      <c r="N154" s="322" t="s">
        <v>1</v>
      </c>
      <c r="O154" s="322"/>
      <c r="P154" s="322"/>
      <c r="Q154" s="328"/>
      <c r="R154" s="163"/>
      <c r="S154" s="163"/>
      <c r="T154" s="163"/>
      <c r="U154" s="163"/>
      <c r="V154" s="163" t="s">
        <v>1</v>
      </c>
      <c r="W154" s="163">
        <v>1</v>
      </c>
      <c r="X154" s="163"/>
      <c r="Y154" s="163"/>
      <c r="Z154" s="163"/>
      <c r="AA154" s="324"/>
      <c r="AB154" s="171"/>
      <c r="AC154" s="329"/>
      <c r="AD154" s="163"/>
      <c r="AE154" s="163" t="s">
        <v>1</v>
      </c>
      <c r="AF154" s="163"/>
      <c r="AG154" s="163"/>
      <c r="AH154" s="172"/>
      <c r="AI154" s="163"/>
      <c r="AJ154" s="163" t="s">
        <v>1</v>
      </c>
      <c r="AK154" s="163"/>
      <c r="AL154" s="163"/>
      <c r="AM154" s="173"/>
      <c r="AN154" s="163"/>
      <c r="AO154" s="163" t="s">
        <v>1</v>
      </c>
      <c r="AP154" s="163"/>
      <c r="AQ154" s="163"/>
      <c r="AS154" s="163"/>
      <c r="AT154" s="163" t="s">
        <v>1</v>
      </c>
      <c r="AU154" s="163"/>
      <c r="AV154" s="163"/>
    </row>
    <row r="155" spans="1:49" s="91" customFormat="1" ht="14.1" customHeight="1" x14ac:dyDescent="0.2">
      <c r="A155" s="76">
        <v>133</v>
      </c>
      <c r="B155" s="314" t="s">
        <v>22</v>
      </c>
      <c r="C155" s="315" t="s">
        <v>26</v>
      </c>
      <c r="D155" s="316" t="s">
        <v>12</v>
      </c>
      <c r="E155" s="326"/>
      <c r="F155" s="327"/>
      <c r="G155" s="319" t="s">
        <v>187</v>
      </c>
      <c r="H155" s="320">
        <v>1</v>
      </c>
      <c r="I155" s="321"/>
      <c r="J155" s="321"/>
      <c r="K155" s="321"/>
      <c r="L155" s="321"/>
      <c r="M155" s="322"/>
      <c r="N155" s="322" t="s">
        <v>1</v>
      </c>
      <c r="O155" s="322"/>
      <c r="P155" s="322"/>
      <c r="Q155" s="328"/>
      <c r="R155" s="163"/>
      <c r="S155" s="163"/>
      <c r="T155" s="163"/>
      <c r="U155" s="163"/>
      <c r="V155" s="163" t="s">
        <v>1</v>
      </c>
      <c r="W155" s="163">
        <v>1</v>
      </c>
      <c r="X155" s="163"/>
      <c r="Y155" s="163"/>
      <c r="Z155" s="163"/>
      <c r="AA155" s="324"/>
      <c r="AB155" s="171"/>
      <c r="AC155" s="329"/>
      <c r="AD155" s="163"/>
      <c r="AE155" s="163"/>
      <c r="AF155" s="163"/>
      <c r="AG155" s="163" t="s">
        <v>3</v>
      </c>
      <c r="AH155" s="172"/>
      <c r="AI155" s="163"/>
      <c r="AJ155" s="163" t="s">
        <v>1</v>
      </c>
      <c r="AK155" s="163"/>
      <c r="AL155" s="163"/>
      <c r="AM155" s="173"/>
      <c r="AN155" s="163"/>
      <c r="AO155" s="163" t="s">
        <v>1</v>
      </c>
      <c r="AP155" s="163"/>
      <c r="AQ155" s="163"/>
      <c r="AS155" s="163"/>
      <c r="AT155" s="163" t="s">
        <v>1</v>
      </c>
      <c r="AU155" s="163"/>
      <c r="AV155" s="163"/>
    </row>
    <row r="156" spans="1:49" s="91" customFormat="1" ht="14.1" hidden="1" customHeight="1" x14ac:dyDescent="0.2">
      <c r="A156" s="76">
        <v>134</v>
      </c>
      <c r="B156" s="314" t="s">
        <v>22</v>
      </c>
      <c r="C156" s="315" t="s">
        <v>26</v>
      </c>
      <c r="D156" s="316" t="s">
        <v>14</v>
      </c>
      <c r="E156" s="326"/>
      <c r="F156" s="327"/>
      <c r="G156" s="319" t="s">
        <v>188</v>
      </c>
      <c r="H156" s="320">
        <v>1</v>
      </c>
      <c r="I156" s="321"/>
      <c r="J156" s="321"/>
      <c r="K156" s="321"/>
      <c r="L156" s="321"/>
      <c r="M156" s="322"/>
      <c r="N156" s="322"/>
      <c r="O156" s="322"/>
      <c r="P156" s="322"/>
      <c r="Q156" s="328"/>
      <c r="R156" s="163"/>
      <c r="S156" s="163"/>
      <c r="T156" s="163">
        <v>1</v>
      </c>
      <c r="U156" s="163"/>
      <c r="V156" s="163" t="s">
        <v>1</v>
      </c>
      <c r="W156" s="163">
        <v>1</v>
      </c>
      <c r="X156" s="163"/>
      <c r="Y156" s="163"/>
      <c r="Z156" s="163"/>
      <c r="AA156" s="324"/>
      <c r="AB156" s="171"/>
      <c r="AC156" s="329"/>
      <c r="AD156" s="163"/>
      <c r="AE156" s="163" t="s">
        <v>1</v>
      </c>
      <c r="AF156" s="163"/>
      <c r="AG156" s="163"/>
      <c r="AH156" s="172"/>
      <c r="AI156" s="163"/>
      <c r="AJ156" s="163" t="s">
        <v>1</v>
      </c>
      <c r="AK156" s="163"/>
      <c r="AL156" s="163"/>
      <c r="AM156" s="173"/>
      <c r="AN156" s="163"/>
      <c r="AO156" s="163" t="s">
        <v>1</v>
      </c>
      <c r="AP156" s="163"/>
      <c r="AQ156" s="163"/>
      <c r="AS156" s="163"/>
      <c r="AT156" s="163" t="s">
        <v>1</v>
      </c>
      <c r="AU156" s="163"/>
      <c r="AV156" s="163"/>
    </row>
    <row r="157" spans="1:49" s="91" customFormat="1" ht="14.1" hidden="1" customHeight="1" x14ac:dyDescent="0.2">
      <c r="A157" s="76">
        <v>135</v>
      </c>
      <c r="B157" s="314" t="s">
        <v>22</v>
      </c>
      <c r="C157" s="315" t="s">
        <v>26</v>
      </c>
      <c r="D157" s="316" t="s">
        <v>16</v>
      </c>
      <c r="E157" s="326"/>
      <c r="F157" s="327"/>
      <c r="G157" s="319" t="s">
        <v>189</v>
      </c>
      <c r="H157" s="320">
        <v>1</v>
      </c>
      <c r="I157" s="321"/>
      <c r="J157" s="321"/>
      <c r="K157" s="321"/>
      <c r="L157" s="321"/>
      <c r="M157" s="322"/>
      <c r="N157" s="322"/>
      <c r="O157" s="322"/>
      <c r="P157" s="322"/>
      <c r="Q157" s="328"/>
      <c r="R157" s="163"/>
      <c r="S157" s="163"/>
      <c r="T157" s="163"/>
      <c r="U157" s="163"/>
      <c r="V157" s="163" t="s">
        <v>1</v>
      </c>
      <c r="W157" s="163"/>
      <c r="X157" s="163"/>
      <c r="Y157" s="163"/>
      <c r="Z157" s="163"/>
      <c r="AA157" s="324"/>
      <c r="AB157" s="171"/>
      <c r="AC157" s="329"/>
      <c r="AD157" s="163"/>
      <c r="AE157" s="163" t="s">
        <v>1</v>
      </c>
      <c r="AF157" s="163"/>
      <c r="AG157" s="163"/>
      <c r="AH157" s="172"/>
      <c r="AI157" s="163"/>
      <c r="AJ157" s="163" t="s">
        <v>1</v>
      </c>
      <c r="AK157" s="163"/>
      <c r="AL157" s="163"/>
      <c r="AM157" s="173"/>
      <c r="AN157" s="163"/>
      <c r="AO157" s="163" t="s">
        <v>1</v>
      </c>
      <c r="AP157" s="163"/>
      <c r="AQ157" s="163"/>
      <c r="AS157" s="163"/>
      <c r="AT157" s="163"/>
      <c r="AU157" s="163"/>
      <c r="AV157" s="163" t="s">
        <v>3</v>
      </c>
    </row>
    <row r="158" spans="1:49" s="91" customFormat="1" ht="14.1" hidden="1" customHeight="1" x14ac:dyDescent="0.2">
      <c r="A158" s="76">
        <v>136</v>
      </c>
      <c r="B158" s="314" t="s">
        <v>22</v>
      </c>
      <c r="C158" s="315" t="s">
        <v>26</v>
      </c>
      <c r="D158" s="316" t="s">
        <v>18</v>
      </c>
      <c r="E158" s="326"/>
      <c r="F158" s="327"/>
      <c r="G158" s="319" t="s">
        <v>190</v>
      </c>
      <c r="H158" s="320">
        <v>1</v>
      </c>
      <c r="I158" s="321"/>
      <c r="J158" s="321"/>
      <c r="K158" s="321"/>
      <c r="L158" s="321"/>
      <c r="M158" s="322"/>
      <c r="N158" s="322"/>
      <c r="O158" s="322"/>
      <c r="P158" s="322"/>
      <c r="Q158" s="328"/>
      <c r="R158" s="163"/>
      <c r="S158" s="163"/>
      <c r="T158" s="163">
        <v>1</v>
      </c>
      <c r="U158" s="163"/>
      <c r="V158" s="163" t="s">
        <v>1</v>
      </c>
      <c r="W158" s="163">
        <v>1</v>
      </c>
      <c r="X158" s="163"/>
      <c r="Y158" s="163"/>
      <c r="Z158" s="163"/>
      <c r="AA158" s="324"/>
      <c r="AB158" s="171"/>
      <c r="AC158" s="329"/>
      <c r="AD158" s="163"/>
      <c r="AE158" s="163" t="s">
        <v>1</v>
      </c>
      <c r="AF158" s="163"/>
      <c r="AG158" s="163"/>
      <c r="AH158" s="172"/>
      <c r="AI158" s="163"/>
      <c r="AJ158" s="163" t="s">
        <v>1</v>
      </c>
      <c r="AK158" s="163"/>
      <c r="AL158" s="163"/>
      <c r="AM158" s="173"/>
      <c r="AN158" s="163"/>
      <c r="AO158" s="163" t="s">
        <v>1</v>
      </c>
      <c r="AP158" s="163"/>
      <c r="AQ158" s="163"/>
      <c r="AS158" s="163"/>
      <c r="AT158" s="163" t="s">
        <v>1</v>
      </c>
      <c r="AU158" s="163"/>
      <c r="AV158" s="163"/>
    </row>
    <row r="159" spans="1:49" s="91" customFormat="1" ht="14.1" customHeight="1" x14ac:dyDescent="0.2">
      <c r="A159" s="76">
        <v>137</v>
      </c>
      <c r="B159" s="314" t="s">
        <v>22</v>
      </c>
      <c r="C159" s="315" t="s">
        <v>26</v>
      </c>
      <c r="D159" s="316" t="s">
        <v>20</v>
      </c>
      <c r="E159" s="326"/>
      <c r="F159" s="327"/>
      <c r="G159" s="319" t="s">
        <v>191</v>
      </c>
      <c r="H159" s="320">
        <v>1</v>
      </c>
      <c r="I159" s="321"/>
      <c r="J159" s="321">
        <v>1</v>
      </c>
      <c r="K159" s="321"/>
      <c r="L159" s="321"/>
      <c r="M159" s="322" t="s">
        <v>0</v>
      </c>
      <c r="N159" s="322"/>
      <c r="O159" s="322"/>
      <c r="P159" s="322"/>
      <c r="Q159" s="328"/>
      <c r="R159" s="163"/>
      <c r="S159" s="163" t="s">
        <v>0</v>
      </c>
      <c r="T159" s="163"/>
      <c r="U159" s="163">
        <v>1</v>
      </c>
      <c r="V159" s="163"/>
      <c r="W159" s="163"/>
      <c r="X159" s="163"/>
      <c r="Y159" s="163"/>
      <c r="Z159" s="163"/>
      <c r="AA159" s="324"/>
      <c r="AB159" s="171"/>
      <c r="AC159" s="329"/>
      <c r="AD159" s="163"/>
      <c r="AE159" s="163" t="s">
        <v>1</v>
      </c>
      <c r="AF159" s="163"/>
      <c r="AG159" s="163"/>
      <c r="AH159" s="172"/>
      <c r="AI159" s="163"/>
      <c r="AJ159" s="163" t="s">
        <v>1</v>
      </c>
      <c r="AK159" s="163"/>
      <c r="AL159" s="163"/>
      <c r="AM159" s="173"/>
      <c r="AN159" s="163"/>
      <c r="AO159" s="163" t="s">
        <v>1</v>
      </c>
      <c r="AP159" s="163"/>
      <c r="AQ159" s="163"/>
      <c r="AS159" s="163"/>
      <c r="AT159" s="163"/>
      <c r="AU159" s="163"/>
      <c r="AV159" s="163"/>
    </row>
    <row r="160" spans="1:49" s="91" customFormat="1" ht="14.1" hidden="1" customHeight="1" x14ac:dyDescent="0.2">
      <c r="A160" s="76">
        <v>138</v>
      </c>
      <c r="B160" s="314" t="s">
        <v>22</v>
      </c>
      <c r="C160" s="315" t="s">
        <v>26</v>
      </c>
      <c r="D160" s="316" t="s">
        <v>22</v>
      </c>
      <c r="E160" s="326"/>
      <c r="F160" s="327"/>
      <c r="G160" s="319" t="s">
        <v>192</v>
      </c>
      <c r="H160" s="320">
        <v>1</v>
      </c>
      <c r="I160" s="321"/>
      <c r="J160" s="321"/>
      <c r="K160" s="321"/>
      <c r="L160" s="321"/>
      <c r="M160" s="322"/>
      <c r="N160" s="322"/>
      <c r="O160" s="322"/>
      <c r="P160" s="322"/>
      <c r="Q160" s="328"/>
      <c r="R160" s="163"/>
      <c r="S160" s="163"/>
      <c r="T160" s="163"/>
      <c r="U160" s="163"/>
      <c r="V160" s="163" t="s">
        <v>1</v>
      </c>
      <c r="W160" s="163"/>
      <c r="X160" s="163"/>
      <c r="Y160" s="163"/>
      <c r="Z160" s="163"/>
      <c r="AA160" s="324"/>
      <c r="AB160" s="171"/>
      <c r="AC160" s="329"/>
      <c r="AD160" s="163"/>
      <c r="AE160" s="163" t="s">
        <v>1</v>
      </c>
      <c r="AF160" s="163"/>
      <c r="AG160" s="163"/>
      <c r="AH160" s="172"/>
      <c r="AI160" s="163"/>
      <c r="AJ160" s="163" t="s">
        <v>1</v>
      </c>
      <c r="AK160" s="163"/>
      <c r="AL160" s="163"/>
      <c r="AM160" s="173"/>
      <c r="AN160" s="163"/>
      <c r="AO160" s="163"/>
      <c r="AP160" s="163"/>
      <c r="AQ160" s="163" t="s">
        <v>3</v>
      </c>
      <c r="AS160" s="163"/>
      <c r="AT160" s="163"/>
      <c r="AU160" s="163"/>
      <c r="AV160" s="163"/>
    </row>
    <row r="161" spans="1:49" s="91" customFormat="1" ht="14.1" customHeight="1" x14ac:dyDescent="0.2">
      <c r="A161" s="76">
        <v>139</v>
      </c>
      <c r="B161" s="314" t="s">
        <v>22</v>
      </c>
      <c r="C161" s="315" t="s">
        <v>26</v>
      </c>
      <c r="D161" s="316" t="s">
        <v>24</v>
      </c>
      <c r="E161" s="326"/>
      <c r="F161" s="327"/>
      <c r="G161" s="319" t="s">
        <v>193</v>
      </c>
      <c r="H161" s="320">
        <v>1</v>
      </c>
      <c r="I161" s="321">
        <v>1</v>
      </c>
      <c r="J161" s="321"/>
      <c r="K161" s="321"/>
      <c r="L161" s="321"/>
      <c r="M161" s="322" t="s">
        <v>0</v>
      </c>
      <c r="N161" s="322"/>
      <c r="O161" s="322"/>
      <c r="P161" s="322"/>
      <c r="Q161" s="328"/>
      <c r="R161" s="163"/>
      <c r="S161" s="163" t="s">
        <v>0</v>
      </c>
      <c r="T161" s="163"/>
      <c r="U161" s="163">
        <v>1</v>
      </c>
      <c r="V161" s="163"/>
      <c r="W161" s="163"/>
      <c r="X161" s="163"/>
      <c r="Y161" s="163"/>
      <c r="Z161" s="163"/>
      <c r="AA161" s="324"/>
      <c r="AB161" s="171"/>
      <c r="AC161" s="329">
        <v>1</v>
      </c>
      <c r="AD161" s="163" t="s">
        <v>0</v>
      </c>
      <c r="AE161" s="163"/>
      <c r="AF161" s="163"/>
      <c r="AG161" s="163"/>
      <c r="AH161" s="172"/>
      <c r="AI161" s="163"/>
      <c r="AJ161" s="163" t="s">
        <v>1</v>
      </c>
      <c r="AK161" s="163"/>
      <c r="AL161" s="163"/>
      <c r="AM161" s="173"/>
      <c r="AN161" s="163"/>
      <c r="AO161" s="163"/>
      <c r="AP161" s="163"/>
      <c r="AQ161" s="163" t="s">
        <v>3</v>
      </c>
      <c r="AS161" s="163"/>
      <c r="AT161" s="163"/>
      <c r="AU161" s="163"/>
      <c r="AV161" s="163"/>
    </row>
    <row r="162" spans="1:49" s="91" customFormat="1" ht="14.1" customHeight="1" x14ac:dyDescent="0.2">
      <c r="A162" s="76">
        <v>140</v>
      </c>
      <c r="B162" s="314" t="s">
        <v>22</v>
      </c>
      <c r="C162" s="315" t="s">
        <v>26</v>
      </c>
      <c r="D162" s="316" t="s">
        <v>26</v>
      </c>
      <c r="E162" s="326"/>
      <c r="F162" s="327"/>
      <c r="G162" s="319" t="s">
        <v>194</v>
      </c>
      <c r="H162" s="320">
        <v>1</v>
      </c>
      <c r="I162" s="321"/>
      <c r="J162" s="321"/>
      <c r="K162" s="321"/>
      <c r="L162" s="321"/>
      <c r="M162" s="322"/>
      <c r="N162" s="322" t="s">
        <v>1</v>
      </c>
      <c r="O162" s="322"/>
      <c r="P162" s="322"/>
      <c r="Q162" s="328"/>
      <c r="R162" s="330"/>
      <c r="S162" s="163"/>
      <c r="T162" s="163"/>
      <c r="U162" s="163"/>
      <c r="V162" s="163"/>
      <c r="W162" s="163"/>
      <c r="X162" s="163"/>
      <c r="Y162" s="163"/>
      <c r="Z162" s="163" t="s">
        <v>3</v>
      </c>
      <c r="AA162" s="324">
        <v>1</v>
      </c>
      <c r="AB162" s="171"/>
      <c r="AC162" s="329"/>
      <c r="AD162" s="163"/>
      <c r="AE162" s="163"/>
      <c r="AF162" s="163"/>
      <c r="AG162" s="163" t="s">
        <v>3</v>
      </c>
      <c r="AH162" s="172"/>
      <c r="AI162" s="163"/>
      <c r="AJ162" s="163" t="s">
        <v>1</v>
      </c>
      <c r="AK162" s="163"/>
      <c r="AL162" s="163"/>
      <c r="AM162" s="173"/>
      <c r="AN162" s="163"/>
      <c r="AO162" s="163" t="s">
        <v>1</v>
      </c>
      <c r="AP162" s="163"/>
      <c r="AQ162" s="163"/>
      <c r="AS162" s="163"/>
      <c r="AT162" s="163"/>
      <c r="AU162" s="163"/>
      <c r="AV162" s="163"/>
    </row>
    <row r="163" spans="1:49" s="91" customFormat="1" ht="14.1" customHeight="1" x14ac:dyDescent="0.2">
      <c r="A163" s="76">
        <v>141</v>
      </c>
      <c r="B163" s="314" t="s">
        <v>22</v>
      </c>
      <c r="C163" s="315" t="s">
        <v>26</v>
      </c>
      <c r="D163" s="316" t="s">
        <v>28</v>
      </c>
      <c r="E163" s="326"/>
      <c r="F163" s="327"/>
      <c r="G163" s="319" t="s">
        <v>195</v>
      </c>
      <c r="H163" s="320">
        <v>1</v>
      </c>
      <c r="I163" s="321"/>
      <c r="J163" s="321"/>
      <c r="K163" s="321"/>
      <c r="L163" s="321"/>
      <c r="M163" s="322"/>
      <c r="N163" s="322" t="s">
        <v>1</v>
      </c>
      <c r="O163" s="322"/>
      <c r="P163" s="322"/>
      <c r="Q163" s="328"/>
      <c r="R163" s="330"/>
      <c r="S163" s="163"/>
      <c r="T163" s="163"/>
      <c r="U163" s="163"/>
      <c r="V163" s="163"/>
      <c r="W163" s="163"/>
      <c r="X163" s="163"/>
      <c r="Y163" s="163"/>
      <c r="Z163" s="163" t="s">
        <v>3</v>
      </c>
      <c r="AA163" s="324">
        <v>1</v>
      </c>
      <c r="AB163" s="171"/>
      <c r="AC163" s="329"/>
      <c r="AD163" s="163"/>
      <c r="AE163" s="163"/>
      <c r="AF163" s="163"/>
      <c r="AG163" s="163" t="s">
        <v>3</v>
      </c>
      <c r="AH163" s="172"/>
      <c r="AI163" s="163"/>
      <c r="AJ163" s="163" t="s">
        <v>1</v>
      </c>
      <c r="AK163" s="163"/>
      <c r="AL163" s="163"/>
      <c r="AM163" s="173"/>
      <c r="AN163" s="163"/>
      <c r="AO163" s="163"/>
      <c r="AP163" s="163"/>
      <c r="AQ163" s="163" t="s">
        <v>3</v>
      </c>
      <c r="AS163" s="163"/>
      <c r="AT163" s="163" t="s">
        <v>1</v>
      </c>
      <c r="AU163" s="163"/>
      <c r="AV163" s="163"/>
    </row>
    <row r="164" spans="1:49" s="91" customFormat="1" ht="14.1" customHeight="1" x14ac:dyDescent="0.2">
      <c r="A164" s="76">
        <v>142</v>
      </c>
      <c r="B164" s="314" t="s">
        <v>22</v>
      </c>
      <c r="C164" s="315" t="s">
        <v>26</v>
      </c>
      <c r="D164" s="316" t="s">
        <v>30</v>
      </c>
      <c r="E164" s="326"/>
      <c r="F164" s="327"/>
      <c r="G164" s="319" t="s">
        <v>196</v>
      </c>
      <c r="H164" s="320">
        <v>1</v>
      </c>
      <c r="I164" s="321"/>
      <c r="J164" s="321"/>
      <c r="K164" s="321"/>
      <c r="L164" s="321"/>
      <c r="M164" s="322" t="s">
        <v>0</v>
      </c>
      <c r="N164" s="322"/>
      <c r="O164" s="322"/>
      <c r="P164" s="322"/>
      <c r="Q164" s="328"/>
      <c r="R164" s="163"/>
      <c r="S164" s="163"/>
      <c r="T164" s="163"/>
      <c r="U164" s="163"/>
      <c r="V164" s="163" t="s">
        <v>1</v>
      </c>
      <c r="W164" s="163"/>
      <c r="X164" s="163"/>
      <c r="Y164" s="163"/>
      <c r="Z164" s="163"/>
      <c r="AA164" s="324"/>
      <c r="AB164" s="171"/>
      <c r="AC164" s="329"/>
      <c r="AD164" s="163"/>
      <c r="AE164" s="163"/>
      <c r="AF164" s="163"/>
      <c r="AG164" s="163"/>
      <c r="AH164" s="172"/>
      <c r="AI164" s="163"/>
      <c r="AJ164" s="163"/>
      <c r="AK164" s="163"/>
      <c r="AL164" s="163"/>
      <c r="AM164" s="173"/>
      <c r="AN164" s="163"/>
      <c r="AO164" s="163"/>
      <c r="AP164" s="163"/>
      <c r="AQ164" s="163"/>
      <c r="AS164" s="163"/>
      <c r="AT164" s="163"/>
      <c r="AU164" s="163"/>
      <c r="AV164" s="163"/>
    </row>
    <row r="165" spans="1:49" s="59" customFormat="1" ht="14.1" customHeight="1" x14ac:dyDescent="0.25">
      <c r="B165" s="302" t="s">
        <v>24</v>
      </c>
      <c r="C165" s="334"/>
      <c r="D165" s="304"/>
      <c r="E165" s="305" t="s">
        <v>197</v>
      </c>
      <c r="F165" s="306"/>
      <c r="G165" s="307"/>
      <c r="H165" s="308"/>
      <c r="I165" s="309"/>
      <c r="J165" s="309"/>
      <c r="K165" s="309"/>
      <c r="L165" s="309"/>
      <c r="M165" s="310">
        <f>M166</f>
        <v>0</v>
      </c>
      <c r="N165" s="310">
        <f>N166</f>
        <v>0</v>
      </c>
      <c r="O165" s="310">
        <f>O166</f>
        <v>0</v>
      </c>
      <c r="P165" s="310">
        <f>P166</f>
        <v>0</v>
      </c>
      <c r="Q165" s="323"/>
      <c r="R165" s="73"/>
      <c r="S165" s="73">
        <f>S166</f>
        <v>0</v>
      </c>
      <c r="T165" s="73"/>
      <c r="U165" s="73"/>
      <c r="V165" s="73">
        <f>V166</f>
        <v>10</v>
      </c>
      <c r="W165" s="73"/>
      <c r="X165" s="73">
        <f>X166</f>
        <v>0</v>
      </c>
      <c r="Y165" s="73"/>
      <c r="Z165" s="73">
        <f>Z166</f>
        <v>2</v>
      </c>
      <c r="AA165" s="331"/>
      <c r="AB165" s="165"/>
      <c r="AC165" s="325"/>
      <c r="AD165" s="75">
        <f>AD166</f>
        <v>0</v>
      </c>
      <c r="AE165" s="75">
        <f>AE166</f>
        <v>8</v>
      </c>
      <c r="AF165" s="75">
        <f>AF166</f>
        <v>0</v>
      </c>
      <c r="AG165" s="75">
        <f>AG166</f>
        <v>3</v>
      </c>
      <c r="AH165" s="166"/>
      <c r="AI165" s="75">
        <f>AI166</f>
        <v>0</v>
      </c>
      <c r="AJ165" s="75">
        <f>AJ166</f>
        <v>11</v>
      </c>
      <c r="AK165" s="75">
        <f>AK166</f>
        <v>0</v>
      </c>
      <c r="AL165" s="75">
        <f>AL166</f>
        <v>0</v>
      </c>
      <c r="AM165" s="167"/>
      <c r="AN165" s="75">
        <f>AN166</f>
        <v>0</v>
      </c>
      <c r="AO165" s="75">
        <f>AO166</f>
        <v>11</v>
      </c>
      <c r="AP165" s="75">
        <f>AP166</f>
        <v>0</v>
      </c>
      <c r="AQ165" s="75">
        <f>AQ166</f>
        <v>0</v>
      </c>
      <c r="AS165" s="75">
        <f>AS166</f>
        <v>0</v>
      </c>
      <c r="AT165" s="75">
        <f>AT166</f>
        <v>8</v>
      </c>
      <c r="AU165" s="75">
        <f>AU166</f>
        <v>0</v>
      </c>
      <c r="AV165" s="75">
        <f>AV166</f>
        <v>3</v>
      </c>
    </row>
    <row r="166" spans="1:49" s="59" customFormat="1" ht="14.1" customHeight="1" x14ac:dyDescent="0.25">
      <c r="B166" s="302" t="s">
        <v>24</v>
      </c>
      <c r="C166" s="303" t="s">
        <v>28</v>
      </c>
      <c r="D166" s="304"/>
      <c r="E166" s="305"/>
      <c r="F166" s="306" t="s">
        <v>198</v>
      </c>
      <c r="G166" s="307"/>
      <c r="H166" s="308"/>
      <c r="I166" s="309"/>
      <c r="J166" s="309"/>
      <c r="K166" s="309"/>
      <c r="L166" s="309"/>
      <c r="M166" s="310">
        <f>COUNTIF(M167:M178,"WTP")</f>
        <v>0</v>
      </c>
      <c r="N166" s="310">
        <f>COUNTIF(N167:N178,"WDP")</f>
        <v>0</v>
      </c>
      <c r="O166" s="310">
        <f>COUNTIF(O167:O178,"TW")</f>
        <v>0</v>
      </c>
      <c r="P166" s="310">
        <f>COUNTIF(P167:P178,"TMP")</f>
        <v>0</v>
      </c>
      <c r="Q166" s="311">
        <f>SUM(H166:P166)</f>
        <v>0</v>
      </c>
      <c r="R166" s="73"/>
      <c r="S166" s="73">
        <f>COUNTIF(S167:S178,"WTP")</f>
        <v>0</v>
      </c>
      <c r="T166" s="73"/>
      <c r="U166" s="73"/>
      <c r="V166" s="73">
        <f>COUNTIF(V167:V178,"WDP")</f>
        <v>10</v>
      </c>
      <c r="W166" s="73"/>
      <c r="X166" s="73">
        <f>COUNTIF(X167:X178,"TW")</f>
        <v>0</v>
      </c>
      <c r="Y166" s="73"/>
      <c r="Z166" s="73">
        <f>COUNTIF(Z167:Z178,"TMP")</f>
        <v>2</v>
      </c>
      <c r="AA166" s="331"/>
      <c r="AB166" s="152">
        <f>SUM(S166:Z166)</f>
        <v>12</v>
      </c>
      <c r="AC166" s="313"/>
      <c r="AD166" s="75">
        <f>COUNTIF(AD167:AD178,"WTP")</f>
        <v>0</v>
      </c>
      <c r="AE166" s="75">
        <f>COUNTIF(AE167:AE178,"WDP")</f>
        <v>8</v>
      </c>
      <c r="AF166" s="75">
        <f>COUNTIF(AF167:AF178,"TW")</f>
        <v>0</v>
      </c>
      <c r="AG166" s="75">
        <f>COUNTIF(AG167:AG178,"TMP")</f>
        <v>3</v>
      </c>
      <c r="AH166" s="153">
        <f>SUM(AD166:AG166)</f>
        <v>11</v>
      </c>
      <c r="AI166" s="75">
        <f>COUNTIF(AI167:AI178,"WTP")</f>
        <v>0</v>
      </c>
      <c r="AJ166" s="75">
        <f>COUNTIF(AJ167:AJ178,"WDP")</f>
        <v>11</v>
      </c>
      <c r="AK166" s="75">
        <f>COUNTIF(AK167:AK178,"TW")</f>
        <v>0</v>
      </c>
      <c r="AL166" s="75">
        <f>COUNTIF(AL167:AL178,"TMP")</f>
        <v>0</v>
      </c>
      <c r="AM166" s="154">
        <f>SUM(AI166:AL166)</f>
        <v>11</v>
      </c>
      <c r="AN166" s="75">
        <f>COUNTIF(AN167:AN178,"WTP")</f>
        <v>0</v>
      </c>
      <c r="AO166" s="75">
        <f>COUNTIF(AO167:AO178,"WDP")</f>
        <v>11</v>
      </c>
      <c r="AP166" s="75">
        <f>COUNTIF(AP167:AP178,"TW")</f>
        <v>0</v>
      </c>
      <c r="AQ166" s="75">
        <f>COUNTIF(AQ167:AQ178,"TMP")</f>
        <v>0</v>
      </c>
      <c r="AR166" s="155">
        <f>SUM(AN166:AQ166)</f>
        <v>11</v>
      </c>
      <c r="AS166" s="75">
        <f>COUNTIF(AS167:AS178,"WTP")</f>
        <v>0</v>
      </c>
      <c r="AT166" s="75">
        <f>COUNTIF(AT167:AT178,"WDP")</f>
        <v>8</v>
      </c>
      <c r="AU166" s="75">
        <f>COUNTIF(AU167:AU178,"TW")</f>
        <v>0</v>
      </c>
      <c r="AV166" s="75">
        <f>COUNTIF(AV167:AV178,"TMP")</f>
        <v>3</v>
      </c>
      <c r="AW166" s="155">
        <f>SUM(AS166:AV166)</f>
        <v>11</v>
      </c>
    </row>
    <row r="167" spans="1:49" s="91" customFormat="1" ht="14.1" hidden="1" customHeight="1" x14ac:dyDescent="0.2">
      <c r="A167" s="76">
        <v>143</v>
      </c>
      <c r="B167" s="314" t="s">
        <v>24</v>
      </c>
      <c r="C167" s="315" t="s">
        <v>28</v>
      </c>
      <c r="D167" s="316" t="s">
        <v>8</v>
      </c>
      <c r="E167" s="317"/>
      <c r="F167" s="318"/>
      <c r="G167" s="319" t="s">
        <v>199</v>
      </c>
      <c r="H167" s="320">
        <v>1</v>
      </c>
      <c r="I167" s="321"/>
      <c r="J167" s="321"/>
      <c r="K167" s="321"/>
      <c r="L167" s="321"/>
      <c r="M167" s="322"/>
      <c r="N167" s="322"/>
      <c r="O167" s="322"/>
      <c r="P167" s="322"/>
      <c r="Q167" s="328"/>
      <c r="R167" s="163"/>
      <c r="S167" s="163"/>
      <c r="T167" s="163"/>
      <c r="U167" s="163"/>
      <c r="V167" s="163" t="s">
        <v>1</v>
      </c>
      <c r="W167" s="163">
        <v>1</v>
      </c>
      <c r="X167" s="163"/>
      <c r="Y167" s="163"/>
      <c r="Z167" s="163"/>
      <c r="AA167" s="324"/>
      <c r="AB167" s="171"/>
      <c r="AC167" s="329"/>
      <c r="AD167" s="163"/>
      <c r="AE167" s="163"/>
      <c r="AF167" s="163"/>
      <c r="AG167" s="163" t="s">
        <v>3</v>
      </c>
      <c r="AH167" s="172"/>
      <c r="AI167" s="163"/>
      <c r="AJ167" s="163" t="s">
        <v>1</v>
      </c>
      <c r="AK167" s="163"/>
      <c r="AL167" s="163"/>
      <c r="AM167" s="173"/>
      <c r="AN167" s="163"/>
      <c r="AO167" s="163" t="s">
        <v>1</v>
      </c>
      <c r="AP167" s="163"/>
      <c r="AQ167" s="163"/>
      <c r="AS167" s="163"/>
      <c r="AT167" s="163" t="s">
        <v>1</v>
      </c>
      <c r="AU167" s="163"/>
      <c r="AV167" s="163"/>
    </row>
    <row r="168" spans="1:49" s="91" customFormat="1" ht="14.1" hidden="1" customHeight="1" x14ac:dyDescent="0.2">
      <c r="A168" s="76">
        <v>144</v>
      </c>
      <c r="B168" s="314" t="s">
        <v>24</v>
      </c>
      <c r="C168" s="315" t="s">
        <v>28</v>
      </c>
      <c r="D168" s="316" t="s">
        <v>12</v>
      </c>
      <c r="E168" s="326"/>
      <c r="F168" s="327"/>
      <c r="G168" s="319" t="s">
        <v>200</v>
      </c>
      <c r="H168" s="320">
        <v>1</v>
      </c>
      <c r="I168" s="321"/>
      <c r="J168" s="321"/>
      <c r="K168" s="321"/>
      <c r="L168" s="321"/>
      <c r="M168" s="322"/>
      <c r="N168" s="322"/>
      <c r="O168" s="322"/>
      <c r="P168" s="322"/>
      <c r="Q168" s="328"/>
      <c r="R168" s="163"/>
      <c r="S168" s="163"/>
      <c r="T168" s="163"/>
      <c r="U168" s="163"/>
      <c r="V168" s="163" t="s">
        <v>1</v>
      </c>
      <c r="W168" s="163"/>
      <c r="X168" s="163"/>
      <c r="Y168" s="163"/>
      <c r="Z168" s="163"/>
      <c r="AA168" s="324"/>
      <c r="AB168" s="171"/>
      <c r="AC168" s="329"/>
      <c r="AD168" s="163"/>
      <c r="AE168" s="163" t="s">
        <v>1</v>
      </c>
      <c r="AF168" s="163"/>
      <c r="AG168" s="163"/>
      <c r="AH168" s="172"/>
      <c r="AI168" s="163"/>
      <c r="AJ168" s="163" t="s">
        <v>1</v>
      </c>
      <c r="AK168" s="163"/>
      <c r="AL168" s="163"/>
      <c r="AM168" s="173"/>
      <c r="AN168" s="163"/>
      <c r="AO168" s="163" t="s">
        <v>1</v>
      </c>
      <c r="AP168" s="163"/>
      <c r="AQ168" s="163"/>
      <c r="AS168" s="163"/>
      <c r="AT168" s="163"/>
      <c r="AU168" s="163"/>
      <c r="AV168" s="163" t="s">
        <v>3</v>
      </c>
    </row>
    <row r="169" spans="1:49" s="91" customFormat="1" ht="14.1" hidden="1" customHeight="1" x14ac:dyDescent="0.2">
      <c r="A169" s="76">
        <v>145</v>
      </c>
      <c r="B169" s="314" t="s">
        <v>24</v>
      </c>
      <c r="C169" s="315" t="s">
        <v>28</v>
      </c>
      <c r="D169" s="316" t="s">
        <v>14</v>
      </c>
      <c r="E169" s="326"/>
      <c r="F169" s="327"/>
      <c r="G169" s="319" t="s">
        <v>201</v>
      </c>
      <c r="H169" s="320">
        <v>1</v>
      </c>
      <c r="I169" s="321"/>
      <c r="J169" s="321"/>
      <c r="K169" s="321"/>
      <c r="L169" s="321"/>
      <c r="M169" s="322"/>
      <c r="N169" s="322"/>
      <c r="O169" s="322"/>
      <c r="P169" s="322"/>
      <c r="Q169" s="328"/>
      <c r="R169" s="163"/>
      <c r="S169" s="163"/>
      <c r="T169" s="163"/>
      <c r="U169" s="163"/>
      <c r="V169" s="163" t="s">
        <v>1</v>
      </c>
      <c r="W169" s="163"/>
      <c r="X169" s="163"/>
      <c r="Y169" s="163"/>
      <c r="Z169" s="163"/>
      <c r="AA169" s="324"/>
      <c r="AB169" s="171"/>
      <c r="AC169" s="329"/>
      <c r="AD169" s="163"/>
      <c r="AE169" s="163" t="s">
        <v>1</v>
      </c>
      <c r="AF169" s="163"/>
      <c r="AG169" s="163"/>
      <c r="AH169" s="172"/>
      <c r="AI169" s="163"/>
      <c r="AJ169" s="163" t="s">
        <v>1</v>
      </c>
      <c r="AK169" s="163"/>
      <c r="AL169" s="163"/>
      <c r="AM169" s="173"/>
      <c r="AN169" s="163"/>
      <c r="AO169" s="163" t="s">
        <v>1</v>
      </c>
      <c r="AP169" s="163"/>
      <c r="AQ169" s="163"/>
      <c r="AS169" s="163"/>
      <c r="AT169" s="163" t="s">
        <v>1</v>
      </c>
      <c r="AU169" s="163"/>
      <c r="AV169" s="163"/>
    </row>
    <row r="170" spans="1:49" s="91" customFormat="1" ht="14.1" hidden="1" customHeight="1" x14ac:dyDescent="0.2">
      <c r="A170" s="76">
        <v>146</v>
      </c>
      <c r="B170" s="314" t="s">
        <v>24</v>
      </c>
      <c r="C170" s="315" t="s">
        <v>28</v>
      </c>
      <c r="D170" s="316" t="s">
        <v>16</v>
      </c>
      <c r="E170" s="326"/>
      <c r="F170" s="327"/>
      <c r="G170" s="319" t="s">
        <v>202</v>
      </c>
      <c r="H170" s="320">
        <v>1</v>
      </c>
      <c r="I170" s="321"/>
      <c r="J170" s="321"/>
      <c r="K170" s="321"/>
      <c r="L170" s="321"/>
      <c r="M170" s="322"/>
      <c r="N170" s="322"/>
      <c r="O170" s="322"/>
      <c r="P170" s="322"/>
      <c r="Q170" s="328"/>
      <c r="R170" s="163"/>
      <c r="S170" s="163"/>
      <c r="T170" s="163"/>
      <c r="U170" s="163"/>
      <c r="V170" s="163"/>
      <c r="W170" s="163"/>
      <c r="X170" s="163"/>
      <c r="Y170" s="163"/>
      <c r="Z170" s="163" t="s">
        <v>3</v>
      </c>
      <c r="AA170" s="324"/>
      <c r="AB170" s="171"/>
      <c r="AC170" s="329"/>
      <c r="AD170" s="163"/>
      <c r="AE170" s="163"/>
      <c r="AF170" s="163"/>
      <c r="AG170" s="163" t="s">
        <v>3</v>
      </c>
      <c r="AH170" s="172"/>
      <c r="AI170" s="163"/>
      <c r="AJ170" s="163" t="s">
        <v>1</v>
      </c>
      <c r="AK170" s="163"/>
      <c r="AL170" s="163"/>
      <c r="AM170" s="173"/>
      <c r="AN170" s="163"/>
      <c r="AO170" s="163" t="s">
        <v>1</v>
      </c>
      <c r="AP170" s="163"/>
      <c r="AQ170" s="163"/>
      <c r="AS170" s="163"/>
      <c r="AT170" s="163"/>
      <c r="AU170" s="163"/>
      <c r="AV170" s="163" t="s">
        <v>3</v>
      </c>
    </row>
    <row r="171" spans="1:49" s="91" customFormat="1" ht="14.1" hidden="1" customHeight="1" x14ac:dyDescent="0.2">
      <c r="A171" s="76">
        <v>147</v>
      </c>
      <c r="B171" s="314" t="s">
        <v>24</v>
      </c>
      <c r="C171" s="315" t="s">
        <v>28</v>
      </c>
      <c r="D171" s="316" t="s">
        <v>18</v>
      </c>
      <c r="E171" s="326"/>
      <c r="F171" s="327"/>
      <c r="G171" s="319" t="s">
        <v>203</v>
      </c>
      <c r="H171" s="320">
        <v>1</v>
      </c>
      <c r="I171" s="321"/>
      <c r="J171" s="321"/>
      <c r="K171" s="321"/>
      <c r="L171" s="321"/>
      <c r="M171" s="322"/>
      <c r="N171" s="322"/>
      <c r="O171" s="322"/>
      <c r="P171" s="322"/>
      <c r="Q171" s="328"/>
      <c r="R171" s="163"/>
      <c r="S171" s="163"/>
      <c r="T171" s="163">
        <v>1</v>
      </c>
      <c r="U171" s="163"/>
      <c r="V171" s="163" t="s">
        <v>1</v>
      </c>
      <c r="W171" s="163">
        <v>1</v>
      </c>
      <c r="X171" s="163"/>
      <c r="Y171" s="163"/>
      <c r="Z171" s="163"/>
      <c r="AA171" s="324"/>
      <c r="AB171" s="171"/>
      <c r="AC171" s="329"/>
      <c r="AD171" s="163"/>
      <c r="AE171" s="163" t="s">
        <v>1</v>
      </c>
      <c r="AF171" s="163"/>
      <c r="AG171" s="163"/>
      <c r="AH171" s="172"/>
      <c r="AI171" s="163"/>
      <c r="AJ171" s="163" t="s">
        <v>1</v>
      </c>
      <c r="AK171" s="163"/>
      <c r="AL171" s="163"/>
      <c r="AM171" s="173"/>
      <c r="AN171" s="163"/>
      <c r="AO171" s="163" t="s">
        <v>1</v>
      </c>
      <c r="AP171" s="163"/>
      <c r="AQ171" s="163"/>
      <c r="AS171" s="163"/>
      <c r="AT171" s="163" t="s">
        <v>1</v>
      </c>
      <c r="AU171" s="163"/>
      <c r="AV171" s="163"/>
    </row>
    <row r="172" spans="1:49" s="91" customFormat="1" ht="14.1" hidden="1" customHeight="1" x14ac:dyDescent="0.2">
      <c r="A172" s="76">
        <v>148</v>
      </c>
      <c r="B172" s="314" t="s">
        <v>24</v>
      </c>
      <c r="C172" s="315" t="s">
        <v>28</v>
      </c>
      <c r="D172" s="316" t="s">
        <v>20</v>
      </c>
      <c r="E172" s="326"/>
      <c r="F172" s="327"/>
      <c r="G172" s="319" t="s">
        <v>204</v>
      </c>
      <c r="H172" s="320">
        <v>1</v>
      </c>
      <c r="I172" s="321"/>
      <c r="J172" s="321"/>
      <c r="K172" s="321"/>
      <c r="L172" s="321"/>
      <c r="M172" s="322"/>
      <c r="N172" s="322"/>
      <c r="O172" s="322"/>
      <c r="P172" s="322"/>
      <c r="Q172" s="328"/>
      <c r="R172" s="163"/>
      <c r="S172" s="163"/>
      <c r="T172" s="163"/>
      <c r="U172" s="163"/>
      <c r="V172" s="163"/>
      <c r="W172" s="163"/>
      <c r="X172" s="163"/>
      <c r="Y172" s="163"/>
      <c r="Z172" s="163" t="s">
        <v>3</v>
      </c>
      <c r="AA172" s="324"/>
      <c r="AB172" s="171"/>
      <c r="AC172" s="329"/>
      <c r="AD172" s="163"/>
      <c r="AE172" s="163"/>
      <c r="AF172" s="163"/>
      <c r="AG172" s="163" t="s">
        <v>3</v>
      </c>
      <c r="AH172" s="172"/>
      <c r="AI172" s="163"/>
      <c r="AJ172" s="163" t="s">
        <v>1</v>
      </c>
      <c r="AK172" s="163"/>
      <c r="AL172" s="163"/>
      <c r="AM172" s="173"/>
      <c r="AN172" s="163"/>
      <c r="AO172" s="163" t="s">
        <v>1</v>
      </c>
      <c r="AP172" s="163"/>
      <c r="AQ172" s="163"/>
      <c r="AS172" s="163"/>
      <c r="AT172" s="163" t="s">
        <v>1</v>
      </c>
      <c r="AU172" s="163"/>
      <c r="AV172" s="163"/>
    </row>
    <row r="173" spans="1:49" s="91" customFormat="1" ht="14.1" hidden="1" customHeight="1" x14ac:dyDescent="0.2">
      <c r="A173" s="76">
        <v>149</v>
      </c>
      <c r="B173" s="314" t="s">
        <v>24</v>
      </c>
      <c r="C173" s="315" t="s">
        <v>28</v>
      </c>
      <c r="D173" s="316" t="s">
        <v>22</v>
      </c>
      <c r="E173" s="326"/>
      <c r="F173" s="327"/>
      <c r="G173" s="319" t="s">
        <v>205</v>
      </c>
      <c r="H173" s="320">
        <v>1</v>
      </c>
      <c r="I173" s="321"/>
      <c r="J173" s="321"/>
      <c r="K173" s="321"/>
      <c r="L173" s="321"/>
      <c r="M173" s="322"/>
      <c r="N173" s="322"/>
      <c r="O173" s="322"/>
      <c r="P173" s="322"/>
      <c r="Q173" s="328"/>
      <c r="R173" s="163"/>
      <c r="S173" s="163"/>
      <c r="T173" s="163"/>
      <c r="U173" s="163"/>
      <c r="V173" s="163" t="s">
        <v>1</v>
      </c>
      <c r="W173" s="163">
        <v>1</v>
      </c>
      <c r="X173" s="163"/>
      <c r="Y173" s="163"/>
      <c r="Z173" s="163"/>
      <c r="AA173" s="324"/>
      <c r="AB173" s="171"/>
      <c r="AC173" s="329"/>
      <c r="AD173" s="163"/>
      <c r="AE173" s="163" t="s">
        <v>1</v>
      </c>
      <c r="AF173" s="163"/>
      <c r="AG173" s="163"/>
      <c r="AH173" s="172"/>
      <c r="AI173" s="163"/>
      <c r="AJ173" s="163" t="s">
        <v>1</v>
      </c>
      <c r="AK173" s="163"/>
      <c r="AL173" s="163"/>
      <c r="AM173" s="173"/>
      <c r="AN173" s="163"/>
      <c r="AO173" s="163" t="s">
        <v>1</v>
      </c>
      <c r="AP173" s="163"/>
      <c r="AQ173" s="163"/>
      <c r="AS173" s="163"/>
      <c r="AT173" s="163" t="s">
        <v>1</v>
      </c>
      <c r="AU173" s="163"/>
      <c r="AV173" s="163"/>
    </row>
    <row r="174" spans="1:49" s="91" customFormat="1" ht="14.1" hidden="1" customHeight="1" x14ac:dyDescent="0.2">
      <c r="A174" s="76">
        <v>150</v>
      </c>
      <c r="B174" s="314" t="s">
        <v>24</v>
      </c>
      <c r="C174" s="315" t="s">
        <v>28</v>
      </c>
      <c r="D174" s="316" t="s">
        <v>24</v>
      </c>
      <c r="E174" s="326"/>
      <c r="F174" s="327"/>
      <c r="G174" s="319" t="s">
        <v>206</v>
      </c>
      <c r="H174" s="320">
        <v>1</v>
      </c>
      <c r="I174" s="321"/>
      <c r="J174" s="321"/>
      <c r="K174" s="321"/>
      <c r="L174" s="321"/>
      <c r="M174" s="322"/>
      <c r="N174" s="322"/>
      <c r="O174" s="322"/>
      <c r="P174" s="322"/>
      <c r="Q174" s="328"/>
      <c r="R174" s="163"/>
      <c r="S174" s="163"/>
      <c r="T174" s="163"/>
      <c r="U174" s="163"/>
      <c r="V174" s="163" t="s">
        <v>1</v>
      </c>
      <c r="W174" s="163">
        <v>1</v>
      </c>
      <c r="X174" s="163"/>
      <c r="Y174" s="163"/>
      <c r="Z174" s="163"/>
      <c r="AA174" s="324"/>
      <c r="AB174" s="171"/>
      <c r="AC174" s="329"/>
      <c r="AD174" s="163"/>
      <c r="AE174" s="163" t="s">
        <v>1</v>
      </c>
      <c r="AF174" s="163"/>
      <c r="AG174" s="163"/>
      <c r="AH174" s="172"/>
      <c r="AI174" s="163"/>
      <c r="AJ174" s="163" t="s">
        <v>1</v>
      </c>
      <c r="AK174" s="163"/>
      <c r="AL174" s="163"/>
      <c r="AM174" s="173"/>
      <c r="AN174" s="163"/>
      <c r="AO174" s="163" t="s">
        <v>1</v>
      </c>
      <c r="AP174" s="163"/>
      <c r="AQ174" s="163"/>
      <c r="AS174" s="163"/>
      <c r="AT174" s="163" t="s">
        <v>1</v>
      </c>
      <c r="AU174" s="163"/>
      <c r="AV174" s="163"/>
    </row>
    <row r="175" spans="1:49" s="91" customFormat="1" ht="14.1" hidden="1" customHeight="1" x14ac:dyDescent="0.2">
      <c r="A175" s="76">
        <v>151</v>
      </c>
      <c r="B175" s="314" t="s">
        <v>24</v>
      </c>
      <c r="C175" s="315" t="s">
        <v>28</v>
      </c>
      <c r="D175" s="316" t="s">
        <v>26</v>
      </c>
      <c r="E175" s="326"/>
      <c r="F175" s="327"/>
      <c r="G175" s="319" t="s">
        <v>207</v>
      </c>
      <c r="H175" s="320">
        <v>1</v>
      </c>
      <c r="I175" s="321"/>
      <c r="J175" s="321"/>
      <c r="K175" s="321"/>
      <c r="L175" s="321"/>
      <c r="M175" s="322"/>
      <c r="N175" s="322"/>
      <c r="O175" s="322"/>
      <c r="P175" s="322"/>
      <c r="Q175" s="328"/>
      <c r="R175" s="163"/>
      <c r="S175" s="163"/>
      <c r="T175" s="163"/>
      <c r="U175" s="163"/>
      <c r="V175" s="163" t="s">
        <v>1</v>
      </c>
      <c r="W175" s="163"/>
      <c r="X175" s="163"/>
      <c r="Y175" s="163"/>
      <c r="Z175" s="163"/>
      <c r="AA175" s="324"/>
      <c r="AB175" s="171"/>
      <c r="AC175" s="329"/>
      <c r="AD175" s="163"/>
      <c r="AE175" s="163" t="s">
        <v>1</v>
      </c>
      <c r="AF175" s="163"/>
      <c r="AG175" s="163"/>
      <c r="AH175" s="172"/>
      <c r="AI175" s="163"/>
      <c r="AJ175" s="163" t="s">
        <v>1</v>
      </c>
      <c r="AK175" s="163"/>
      <c r="AL175" s="163"/>
      <c r="AM175" s="173"/>
      <c r="AN175" s="163"/>
      <c r="AO175" s="163" t="s">
        <v>1</v>
      </c>
      <c r="AP175" s="163"/>
      <c r="AQ175" s="163"/>
      <c r="AS175" s="163"/>
      <c r="AT175" s="163" t="s">
        <v>1</v>
      </c>
      <c r="AU175" s="163"/>
      <c r="AV175" s="163"/>
    </row>
    <row r="176" spans="1:49" s="91" customFormat="1" ht="14.1" hidden="1" customHeight="1" x14ac:dyDescent="0.2">
      <c r="A176" s="76">
        <v>152</v>
      </c>
      <c r="B176" s="314" t="s">
        <v>24</v>
      </c>
      <c r="C176" s="315" t="s">
        <v>28</v>
      </c>
      <c r="D176" s="316" t="s">
        <v>28</v>
      </c>
      <c r="E176" s="326"/>
      <c r="F176" s="327"/>
      <c r="G176" s="319" t="s">
        <v>208</v>
      </c>
      <c r="H176" s="320">
        <v>1</v>
      </c>
      <c r="I176" s="321"/>
      <c r="J176" s="321"/>
      <c r="K176" s="321"/>
      <c r="L176" s="321"/>
      <c r="M176" s="322"/>
      <c r="N176" s="322"/>
      <c r="O176" s="322"/>
      <c r="P176" s="322"/>
      <c r="Q176" s="328"/>
      <c r="R176" s="163"/>
      <c r="S176" s="163"/>
      <c r="T176" s="163"/>
      <c r="U176" s="163"/>
      <c r="V176" s="163" t="s">
        <v>1</v>
      </c>
      <c r="W176" s="163"/>
      <c r="X176" s="163"/>
      <c r="Y176" s="163"/>
      <c r="Z176" s="163"/>
      <c r="AA176" s="324"/>
      <c r="AB176" s="171"/>
      <c r="AC176" s="329"/>
      <c r="AD176" s="163"/>
      <c r="AE176" s="163" t="s">
        <v>1</v>
      </c>
      <c r="AF176" s="163"/>
      <c r="AG176" s="163"/>
      <c r="AH176" s="172"/>
      <c r="AI176" s="163"/>
      <c r="AJ176" s="163" t="s">
        <v>1</v>
      </c>
      <c r="AK176" s="163"/>
      <c r="AL176" s="163"/>
      <c r="AM176" s="173"/>
      <c r="AN176" s="163"/>
      <c r="AO176" s="163" t="s">
        <v>1</v>
      </c>
      <c r="AP176" s="163"/>
      <c r="AQ176" s="163"/>
      <c r="AS176" s="163"/>
      <c r="AT176" s="163" t="s">
        <v>1</v>
      </c>
      <c r="AU176" s="163"/>
      <c r="AV176" s="163"/>
    </row>
    <row r="177" spans="1:49" s="91" customFormat="1" ht="14.1" hidden="1" customHeight="1" x14ac:dyDescent="0.2">
      <c r="A177" s="76">
        <v>153</v>
      </c>
      <c r="B177" s="314" t="s">
        <v>24</v>
      </c>
      <c r="C177" s="315" t="s">
        <v>28</v>
      </c>
      <c r="D177" s="316" t="s">
        <v>30</v>
      </c>
      <c r="E177" s="326"/>
      <c r="F177" s="327"/>
      <c r="G177" s="319" t="s">
        <v>209</v>
      </c>
      <c r="H177" s="320">
        <v>1</v>
      </c>
      <c r="I177" s="321"/>
      <c r="J177" s="321"/>
      <c r="K177" s="321"/>
      <c r="L177" s="321"/>
      <c r="M177" s="322"/>
      <c r="N177" s="322"/>
      <c r="O177" s="322"/>
      <c r="P177" s="322"/>
      <c r="Q177" s="328"/>
      <c r="R177" s="163"/>
      <c r="S177" s="163"/>
      <c r="T177" s="163"/>
      <c r="U177" s="163"/>
      <c r="V177" s="163" t="s">
        <v>1</v>
      </c>
      <c r="W177" s="163">
        <v>1</v>
      </c>
      <c r="X177" s="163"/>
      <c r="Y177" s="163"/>
      <c r="Z177" s="163"/>
      <c r="AA177" s="324"/>
      <c r="AB177" s="171"/>
      <c r="AC177" s="329"/>
      <c r="AD177" s="163"/>
      <c r="AE177" s="163" t="s">
        <v>1</v>
      </c>
      <c r="AF177" s="163"/>
      <c r="AG177" s="163"/>
      <c r="AH177" s="172"/>
      <c r="AI177" s="163"/>
      <c r="AJ177" s="163" t="s">
        <v>1</v>
      </c>
      <c r="AK177" s="163"/>
      <c r="AL177" s="163"/>
      <c r="AM177" s="173"/>
      <c r="AN177" s="163"/>
      <c r="AO177" s="163" t="s">
        <v>1</v>
      </c>
      <c r="AP177" s="163"/>
      <c r="AQ177" s="163"/>
      <c r="AS177" s="163"/>
      <c r="AT177" s="163"/>
      <c r="AU177" s="163"/>
      <c r="AV177" s="163" t="s">
        <v>3</v>
      </c>
    </row>
    <row r="178" spans="1:49" s="91" customFormat="1" ht="14.1" hidden="1" customHeight="1" x14ac:dyDescent="0.2">
      <c r="A178" s="76">
        <v>154</v>
      </c>
      <c r="B178" s="314" t="s">
        <v>24</v>
      </c>
      <c r="C178" s="315" t="s">
        <v>28</v>
      </c>
      <c r="D178" s="316" t="s">
        <v>32</v>
      </c>
      <c r="E178" s="326"/>
      <c r="F178" s="327"/>
      <c r="G178" s="319" t="s">
        <v>210</v>
      </c>
      <c r="H178" s="320"/>
      <c r="I178" s="321"/>
      <c r="J178" s="321"/>
      <c r="K178" s="321"/>
      <c r="L178" s="321"/>
      <c r="M178" s="322"/>
      <c r="N178" s="322"/>
      <c r="O178" s="322"/>
      <c r="P178" s="322"/>
      <c r="Q178" s="328"/>
      <c r="R178" s="163"/>
      <c r="S178" s="163"/>
      <c r="T178" s="163"/>
      <c r="U178" s="163"/>
      <c r="V178" s="163" t="s">
        <v>1</v>
      </c>
      <c r="W178" s="163"/>
      <c r="X178" s="163"/>
      <c r="Y178" s="163"/>
      <c r="Z178" s="163"/>
      <c r="AA178" s="324"/>
      <c r="AB178" s="171"/>
      <c r="AC178" s="329"/>
      <c r="AD178" s="163"/>
      <c r="AE178" s="163"/>
      <c r="AF178" s="163"/>
      <c r="AG178" s="163"/>
      <c r="AH178" s="172"/>
      <c r="AI178" s="163"/>
      <c r="AJ178" s="163"/>
      <c r="AK178" s="163"/>
      <c r="AL178" s="163"/>
      <c r="AM178" s="173"/>
      <c r="AN178" s="163"/>
      <c r="AO178" s="163"/>
      <c r="AP178" s="163"/>
      <c r="AQ178" s="163"/>
      <c r="AS178" s="163"/>
      <c r="AT178" s="163"/>
      <c r="AU178" s="163"/>
      <c r="AV178" s="163"/>
    </row>
    <row r="179" spans="1:49" s="91" customFormat="1" ht="14.1" hidden="1" customHeight="1" x14ac:dyDescent="0.2">
      <c r="A179" s="76">
        <v>155</v>
      </c>
      <c r="B179" s="314" t="s">
        <v>24</v>
      </c>
      <c r="C179" s="315" t="s">
        <v>28</v>
      </c>
      <c r="D179" s="316">
        <v>13</v>
      </c>
      <c r="E179" s="326"/>
      <c r="F179" s="327"/>
      <c r="G179" s="319" t="s">
        <v>211</v>
      </c>
      <c r="H179" s="320">
        <v>1</v>
      </c>
      <c r="I179" s="321"/>
      <c r="J179" s="321"/>
      <c r="K179" s="321"/>
      <c r="L179" s="321"/>
      <c r="M179" s="322"/>
      <c r="N179" s="322"/>
      <c r="O179" s="322"/>
      <c r="P179" s="322"/>
      <c r="Q179" s="328"/>
      <c r="R179" s="163"/>
      <c r="S179" s="163"/>
      <c r="T179" s="163"/>
      <c r="U179" s="163"/>
      <c r="V179" s="163"/>
      <c r="W179" s="163"/>
      <c r="X179" s="163"/>
      <c r="Y179" s="163"/>
      <c r="Z179" s="163"/>
      <c r="AA179" s="324"/>
      <c r="AB179" s="171"/>
      <c r="AC179" s="329"/>
      <c r="AD179" s="163"/>
      <c r="AE179" s="163"/>
      <c r="AF179" s="163"/>
      <c r="AG179" s="163"/>
      <c r="AH179" s="172"/>
      <c r="AI179" s="163"/>
      <c r="AJ179" s="163"/>
      <c r="AK179" s="163"/>
      <c r="AL179" s="163"/>
      <c r="AM179" s="173"/>
      <c r="AN179" s="163"/>
      <c r="AO179" s="163"/>
      <c r="AP179" s="163"/>
      <c r="AQ179" s="163"/>
      <c r="AS179" s="163"/>
      <c r="AT179" s="163"/>
      <c r="AU179" s="163"/>
      <c r="AV179" s="163"/>
    </row>
    <row r="180" spans="1:49" s="91" customFormat="1" ht="14.1" hidden="1" customHeight="1" x14ac:dyDescent="0.2">
      <c r="A180" s="76">
        <v>156</v>
      </c>
      <c r="B180" s="314" t="s">
        <v>24</v>
      </c>
      <c r="C180" s="315" t="s">
        <v>28</v>
      </c>
      <c r="D180" s="316">
        <v>14</v>
      </c>
      <c r="E180" s="326"/>
      <c r="F180" s="327"/>
      <c r="G180" s="319" t="s">
        <v>212</v>
      </c>
      <c r="H180" s="320">
        <v>1</v>
      </c>
      <c r="I180" s="321"/>
      <c r="J180" s="321"/>
      <c r="K180" s="321"/>
      <c r="L180" s="321"/>
      <c r="M180" s="322"/>
      <c r="N180" s="322"/>
      <c r="O180" s="322"/>
      <c r="P180" s="322"/>
      <c r="Q180" s="328"/>
      <c r="R180" s="163"/>
      <c r="S180" s="163"/>
      <c r="T180" s="163"/>
      <c r="U180" s="163"/>
      <c r="V180" s="163"/>
      <c r="W180" s="163"/>
      <c r="X180" s="163"/>
      <c r="Y180" s="163"/>
      <c r="Z180" s="163"/>
      <c r="AA180" s="324"/>
      <c r="AB180" s="171"/>
      <c r="AC180" s="329"/>
      <c r="AD180" s="163"/>
      <c r="AE180" s="163"/>
      <c r="AF180" s="163"/>
      <c r="AG180" s="163"/>
      <c r="AH180" s="172"/>
      <c r="AI180" s="163"/>
      <c r="AJ180" s="163"/>
      <c r="AK180" s="163"/>
      <c r="AL180" s="163"/>
      <c r="AM180" s="173"/>
      <c r="AN180" s="163"/>
      <c r="AO180" s="163"/>
      <c r="AP180" s="163"/>
      <c r="AQ180" s="163"/>
      <c r="AS180" s="163"/>
      <c r="AT180" s="163"/>
      <c r="AU180" s="163"/>
      <c r="AV180" s="163"/>
    </row>
    <row r="181" spans="1:49" s="91" customFormat="1" ht="14.1" hidden="1" customHeight="1" x14ac:dyDescent="0.2">
      <c r="A181" s="76">
        <v>157</v>
      </c>
      <c r="B181" s="314" t="s">
        <v>24</v>
      </c>
      <c r="C181" s="315" t="s">
        <v>28</v>
      </c>
      <c r="D181" s="316">
        <v>15</v>
      </c>
      <c r="E181" s="326"/>
      <c r="F181" s="327"/>
      <c r="G181" s="319" t="s">
        <v>213</v>
      </c>
      <c r="H181" s="320"/>
      <c r="I181" s="321"/>
      <c r="J181" s="321"/>
      <c r="K181" s="321"/>
      <c r="L181" s="321"/>
      <c r="M181" s="322"/>
      <c r="N181" s="322"/>
      <c r="O181" s="322"/>
      <c r="P181" s="322"/>
      <c r="Q181" s="328"/>
      <c r="R181" s="163"/>
      <c r="S181" s="163"/>
      <c r="T181" s="163"/>
      <c r="U181" s="163"/>
      <c r="V181" s="163"/>
      <c r="W181" s="163"/>
      <c r="X181" s="163"/>
      <c r="Y181" s="163"/>
      <c r="Z181" s="163"/>
      <c r="AA181" s="324"/>
      <c r="AB181" s="171"/>
      <c r="AC181" s="329"/>
      <c r="AD181" s="163"/>
      <c r="AE181" s="163"/>
      <c r="AF181" s="163"/>
      <c r="AG181" s="163"/>
      <c r="AH181" s="172"/>
      <c r="AI181" s="163"/>
      <c r="AJ181" s="163"/>
      <c r="AK181" s="163"/>
      <c r="AL181" s="163"/>
      <c r="AM181" s="173"/>
      <c r="AN181" s="163"/>
      <c r="AO181" s="163"/>
      <c r="AP181" s="163"/>
      <c r="AQ181" s="163"/>
      <c r="AS181" s="163"/>
      <c r="AT181" s="163"/>
      <c r="AU181" s="163"/>
      <c r="AV181" s="163"/>
    </row>
    <row r="182" spans="1:49" s="59" customFormat="1" ht="14.1" customHeight="1" x14ac:dyDescent="0.25">
      <c r="B182" s="302" t="s">
        <v>26</v>
      </c>
      <c r="C182" s="334"/>
      <c r="D182" s="304"/>
      <c r="E182" s="305" t="s">
        <v>214</v>
      </c>
      <c r="F182" s="306"/>
      <c r="G182" s="307"/>
      <c r="H182" s="308"/>
      <c r="I182" s="309"/>
      <c r="J182" s="309"/>
      <c r="K182" s="309"/>
      <c r="L182" s="309"/>
      <c r="M182" s="310">
        <f>M183</f>
        <v>0</v>
      </c>
      <c r="N182" s="310">
        <f>N183</f>
        <v>1</v>
      </c>
      <c r="O182" s="310">
        <f>O183</f>
        <v>0</v>
      </c>
      <c r="P182" s="310">
        <f>P183</f>
        <v>0</v>
      </c>
      <c r="Q182" s="323"/>
      <c r="R182" s="73"/>
      <c r="S182" s="73">
        <f>S183</f>
        <v>0</v>
      </c>
      <c r="T182" s="73"/>
      <c r="U182" s="73"/>
      <c r="V182" s="73">
        <f>V183</f>
        <v>1</v>
      </c>
      <c r="W182" s="73"/>
      <c r="X182" s="73">
        <f>X183</f>
        <v>0</v>
      </c>
      <c r="Y182" s="73"/>
      <c r="Z182" s="73">
        <f>Z183</f>
        <v>0</v>
      </c>
      <c r="AA182" s="331"/>
      <c r="AB182" s="165"/>
      <c r="AC182" s="325"/>
      <c r="AD182" s="75">
        <f>AD183</f>
        <v>0</v>
      </c>
      <c r="AE182" s="75">
        <f>AE183</f>
        <v>1</v>
      </c>
      <c r="AF182" s="75">
        <f>AF183</f>
        <v>0</v>
      </c>
      <c r="AG182" s="75">
        <f>AG183</f>
        <v>0</v>
      </c>
      <c r="AH182" s="166"/>
      <c r="AI182" s="75">
        <f>AI183</f>
        <v>0</v>
      </c>
      <c r="AJ182" s="75">
        <f>AJ183</f>
        <v>0</v>
      </c>
      <c r="AK182" s="75">
        <f>AK183</f>
        <v>0</v>
      </c>
      <c r="AL182" s="75">
        <f>AL183</f>
        <v>1</v>
      </c>
      <c r="AM182" s="167"/>
      <c r="AN182" s="75">
        <f>AN183</f>
        <v>0</v>
      </c>
      <c r="AO182" s="75">
        <f>AO183</f>
        <v>1</v>
      </c>
      <c r="AP182" s="75">
        <f>AP183</f>
        <v>0</v>
      </c>
      <c r="AQ182" s="75">
        <f>AQ183</f>
        <v>0</v>
      </c>
      <c r="AS182" s="75">
        <f>AS183</f>
        <v>0</v>
      </c>
      <c r="AT182" s="75">
        <f>AT183</f>
        <v>1</v>
      </c>
      <c r="AU182" s="75">
        <f>AU183</f>
        <v>0</v>
      </c>
      <c r="AV182" s="75">
        <f>AV183</f>
        <v>0</v>
      </c>
    </row>
    <row r="183" spans="1:49" s="59" customFormat="1" ht="14.1" customHeight="1" x14ac:dyDescent="0.25">
      <c r="B183" s="302" t="s">
        <v>26</v>
      </c>
      <c r="C183" s="303" t="s">
        <v>30</v>
      </c>
      <c r="D183" s="304"/>
      <c r="E183" s="305"/>
      <c r="F183" s="306" t="s">
        <v>215</v>
      </c>
      <c r="G183" s="307"/>
      <c r="H183" s="308"/>
      <c r="I183" s="309"/>
      <c r="J183" s="309"/>
      <c r="K183" s="309"/>
      <c r="L183" s="309"/>
      <c r="M183" s="310">
        <f>COUNTIF(M184:M184,"WTP")</f>
        <v>0</v>
      </c>
      <c r="N183" s="310">
        <f>COUNTIF(N184:N184,"WDP")</f>
        <v>1</v>
      </c>
      <c r="O183" s="310">
        <f>COUNTIF(O184:O184,"TW")</f>
        <v>0</v>
      </c>
      <c r="P183" s="310">
        <f>COUNTIF(P184:P184,"TMP")</f>
        <v>0</v>
      </c>
      <c r="Q183" s="311">
        <f>SUM(H183:P183)</f>
        <v>1</v>
      </c>
      <c r="R183" s="73"/>
      <c r="S183" s="73">
        <f>COUNTIF(S184:S184,"WTP")</f>
        <v>0</v>
      </c>
      <c r="T183" s="73"/>
      <c r="U183" s="73"/>
      <c r="V183" s="73">
        <f>COUNTIF(V184:V184,"WDP")</f>
        <v>1</v>
      </c>
      <c r="W183" s="73"/>
      <c r="X183" s="73">
        <f>COUNTIF(X184:X184,"TW")</f>
        <v>0</v>
      </c>
      <c r="Y183" s="73"/>
      <c r="Z183" s="73">
        <f>COUNTIF(Z184:Z184,"TMP")</f>
        <v>0</v>
      </c>
      <c r="AA183" s="331"/>
      <c r="AB183" s="152">
        <f>SUM(S183:Z183)</f>
        <v>1</v>
      </c>
      <c r="AC183" s="313"/>
      <c r="AD183" s="75">
        <f>COUNTIF(AD184:AD184,"WTP")</f>
        <v>0</v>
      </c>
      <c r="AE183" s="75">
        <f>COUNTIF(AE184:AE184,"WDP")</f>
        <v>1</v>
      </c>
      <c r="AF183" s="75">
        <f>COUNTIF(AF184:AF184,"TW")</f>
        <v>0</v>
      </c>
      <c r="AG183" s="75">
        <f>COUNTIF(AG184:AG184,"TMP")</f>
        <v>0</v>
      </c>
      <c r="AH183" s="153">
        <f>SUM(AD183:AG183)</f>
        <v>1</v>
      </c>
      <c r="AI183" s="75">
        <f>COUNTIF(AI184:AI184,"WTP")</f>
        <v>0</v>
      </c>
      <c r="AJ183" s="75">
        <f>COUNTIF(AJ184:AJ184,"WDP")</f>
        <v>0</v>
      </c>
      <c r="AK183" s="75">
        <f>COUNTIF(AK184:AK184,"TW")</f>
        <v>0</v>
      </c>
      <c r="AL183" s="75">
        <f>COUNTIF(AL184:AL184,"TMP")</f>
        <v>1</v>
      </c>
      <c r="AM183" s="154">
        <f>SUM(AI183:AL183)</f>
        <v>1</v>
      </c>
      <c r="AN183" s="75">
        <f>COUNTIF(AN184:AN184,"WTP")</f>
        <v>0</v>
      </c>
      <c r="AO183" s="75">
        <f>COUNTIF(AO184:AO184,"WDP")</f>
        <v>1</v>
      </c>
      <c r="AP183" s="75">
        <f>COUNTIF(AP184:AP184,"TW")</f>
        <v>0</v>
      </c>
      <c r="AQ183" s="75">
        <f>COUNTIF(AQ184:AQ184,"TMP")</f>
        <v>0</v>
      </c>
      <c r="AR183" s="155">
        <f>SUM(AN183:AQ183)</f>
        <v>1</v>
      </c>
      <c r="AS183" s="75">
        <f>COUNTIF(AS184:AS184,"WTP")</f>
        <v>0</v>
      </c>
      <c r="AT183" s="75">
        <f>COUNTIF(AT184:AT184,"WDP")</f>
        <v>1</v>
      </c>
      <c r="AU183" s="75">
        <f>COUNTIF(AU184:AU184,"TW")</f>
        <v>0</v>
      </c>
      <c r="AV183" s="75">
        <f>COUNTIF(AV184:AV184,"TMP")</f>
        <v>0</v>
      </c>
      <c r="AW183" s="155">
        <f>SUM(AS183:AV183)</f>
        <v>1</v>
      </c>
    </row>
    <row r="184" spans="1:49" s="91" customFormat="1" ht="14.1" customHeight="1" x14ac:dyDescent="0.2">
      <c r="A184" s="76">
        <v>158</v>
      </c>
      <c r="B184" s="314" t="s">
        <v>26</v>
      </c>
      <c r="C184" s="315" t="s">
        <v>30</v>
      </c>
      <c r="D184" s="316" t="s">
        <v>8</v>
      </c>
      <c r="E184" s="317"/>
      <c r="F184" s="318"/>
      <c r="G184" s="319" t="s">
        <v>216</v>
      </c>
      <c r="H184" s="320">
        <v>1</v>
      </c>
      <c r="I184" s="321"/>
      <c r="J184" s="321"/>
      <c r="K184" s="321"/>
      <c r="L184" s="321"/>
      <c r="M184" s="322"/>
      <c r="N184" s="322" t="s">
        <v>1</v>
      </c>
      <c r="O184" s="322"/>
      <c r="P184" s="322"/>
      <c r="Q184" s="328"/>
      <c r="R184" s="163"/>
      <c r="S184" s="163"/>
      <c r="T184" s="163"/>
      <c r="U184" s="163"/>
      <c r="V184" s="163" t="s">
        <v>1</v>
      </c>
      <c r="W184" s="163"/>
      <c r="X184" s="163"/>
      <c r="Y184" s="163"/>
      <c r="Z184" s="163"/>
      <c r="AA184" s="324"/>
      <c r="AB184" s="171"/>
      <c r="AC184" s="329"/>
      <c r="AD184" s="163"/>
      <c r="AE184" s="163" t="s">
        <v>1</v>
      </c>
      <c r="AF184" s="163"/>
      <c r="AG184" s="163"/>
      <c r="AH184" s="172"/>
      <c r="AI184" s="163"/>
      <c r="AJ184" s="163"/>
      <c r="AK184" s="163"/>
      <c r="AL184" s="163" t="s">
        <v>3</v>
      </c>
      <c r="AM184" s="173"/>
      <c r="AN184" s="163"/>
      <c r="AO184" s="163" t="s">
        <v>1</v>
      </c>
      <c r="AP184" s="163"/>
      <c r="AQ184" s="163"/>
      <c r="AS184" s="163"/>
      <c r="AT184" s="163" t="s">
        <v>1</v>
      </c>
      <c r="AU184" s="163"/>
      <c r="AV184" s="163"/>
    </row>
    <row r="185" spans="1:49" s="59" customFormat="1" ht="14.1" customHeight="1" x14ac:dyDescent="0.25">
      <c r="B185" s="302" t="s">
        <v>28</v>
      </c>
      <c r="C185" s="334"/>
      <c r="D185" s="304"/>
      <c r="E185" s="305" t="s">
        <v>217</v>
      </c>
      <c r="F185" s="306"/>
      <c r="G185" s="307"/>
      <c r="H185" s="308"/>
      <c r="I185" s="309"/>
      <c r="J185" s="309"/>
      <c r="K185" s="309"/>
      <c r="L185" s="309"/>
      <c r="M185" s="310">
        <f>M186</f>
        <v>0</v>
      </c>
      <c r="N185" s="310">
        <f>N186</f>
        <v>0</v>
      </c>
      <c r="O185" s="310">
        <f>O186</f>
        <v>0</v>
      </c>
      <c r="P185" s="310">
        <f>P186</f>
        <v>0</v>
      </c>
      <c r="Q185" s="323"/>
      <c r="R185" s="73"/>
      <c r="S185" s="73">
        <f>S186</f>
        <v>0</v>
      </c>
      <c r="T185" s="73"/>
      <c r="U185" s="73"/>
      <c r="V185" s="73">
        <f>V186</f>
        <v>23</v>
      </c>
      <c r="W185" s="73"/>
      <c r="X185" s="73">
        <f>X186</f>
        <v>0</v>
      </c>
      <c r="Y185" s="73"/>
      <c r="Z185" s="73">
        <f>Z186</f>
        <v>4</v>
      </c>
      <c r="AA185" s="331"/>
      <c r="AB185" s="165"/>
      <c r="AC185" s="325"/>
      <c r="AD185" s="75">
        <f>AD186</f>
        <v>0</v>
      </c>
      <c r="AE185" s="75">
        <f>AE186</f>
        <v>26</v>
      </c>
      <c r="AF185" s="75">
        <f>AF186</f>
        <v>0</v>
      </c>
      <c r="AG185" s="75">
        <f>AG186</f>
        <v>1</v>
      </c>
      <c r="AH185" s="166"/>
      <c r="AI185" s="75">
        <f>AI186</f>
        <v>1</v>
      </c>
      <c r="AJ185" s="75">
        <f>AJ186</f>
        <v>18</v>
      </c>
      <c r="AK185" s="75">
        <f>AK186</f>
        <v>0</v>
      </c>
      <c r="AL185" s="75">
        <f>AL186</f>
        <v>7</v>
      </c>
      <c r="AM185" s="167"/>
      <c r="AN185" s="75">
        <f>AN186</f>
        <v>0</v>
      </c>
      <c r="AO185" s="75">
        <f>AO186</f>
        <v>26</v>
      </c>
      <c r="AP185" s="75">
        <f>AP186</f>
        <v>0</v>
      </c>
      <c r="AQ185" s="75">
        <f>AQ186</f>
        <v>0</v>
      </c>
      <c r="AS185" s="75">
        <f>AS186</f>
        <v>0</v>
      </c>
      <c r="AT185" s="75">
        <f>AT186</f>
        <v>23</v>
      </c>
      <c r="AU185" s="75">
        <f>AU186</f>
        <v>0</v>
      </c>
      <c r="AV185" s="75">
        <f>AV186</f>
        <v>0</v>
      </c>
    </row>
    <row r="186" spans="1:49" s="59" customFormat="1" ht="14.1" customHeight="1" x14ac:dyDescent="0.25">
      <c r="B186" s="302" t="s">
        <v>28</v>
      </c>
      <c r="C186" s="303" t="s">
        <v>32</v>
      </c>
      <c r="D186" s="304"/>
      <c r="E186" s="335"/>
      <c r="F186" s="306" t="s">
        <v>218</v>
      </c>
      <c r="G186" s="336"/>
      <c r="H186" s="337"/>
      <c r="I186" s="338"/>
      <c r="J186" s="338"/>
      <c r="K186" s="338"/>
      <c r="L186" s="338"/>
      <c r="M186" s="310">
        <f>COUNTIF(M187:M213,"WTP")</f>
        <v>0</v>
      </c>
      <c r="N186" s="310">
        <f>COUNTIF(N187:N213,"WDP")</f>
        <v>0</v>
      </c>
      <c r="O186" s="310">
        <f>COUNTIF(O187:O213,"TW")</f>
        <v>0</v>
      </c>
      <c r="P186" s="310">
        <f>COUNTIF(P187:P213,"TMP")</f>
        <v>0</v>
      </c>
      <c r="Q186" s="311">
        <f>SUM(H186:O186)</f>
        <v>0</v>
      </c>
      <c r="R186" s="73"/>
      <c r="S186" s="73">
        <f>COUNTIF(S187:S213,"WTP")</f>
        <v>0</v>
      </c>
      <c r="T186" s="73"/>
      <c r="U186" s="73"/>
      <c r="V186" s="73">
        <f>COUNTIF(V187:V213,"WDP")</f>
        <v>23</v>
      </c>
      <c r="W186" s="73"/>
      <c r="X186" s="73">
        <f>COUNTIF(X187:X213,"TW")</f>
        <v>0</v>
      </c>
      <c r="Y186" s="73"/>
      <c r="Z186" s="73">
        <f>COUNTIF(Z187:Z213,"TMP")</f>
        <v>4</v>
      </c>
      <c r="AA186" s="331"/>
      <c r="AB186" s="152">
        <f>SUM(S186:Z186)</f>
        <v>27</v>
      </c>
      <c r="AC186" s="313"/>
      <c r="AD186" s="75">
        <f>COUNTIF(AD187:AD213,"WTP")</f>
        <v>0</v>
      </c>
      <c r="AE186" s="75">
        <f>COUNTIF(AE187:AE213,"WDP")</f>
        <v>26</v>
      </c>
      <c r="AF186" s="75">
        <f>COUNTIF(AF187:AF213,"TW")</f>
        <v>0</v>
      </c>
      <c r="AG186" s="75">
        <f>COUNTIF(AG187:AG213,"TMP")</f>
        <v>1</v>
      </c>
      <c r="AH186" s="153">
        <f>SUM(AD186:AG186)</f>
        <v>27</v>
      </c>
      <c r="AI186" s="75">
        <f>COUNTIF(AI187:AI213,"WTP")</f>
        <v>1</v>
      </c>
      <c r="AJ186" s="75">
        <f>COUNTIF(AJ187:AJ213,"WDP")</f>
        <v>18</v>
      </c>
      <c r="AK186" s="75">
        <f>COUNTIF(AK187:AK213,"TW")</f>
        <v>0</v>
      </c>
      <c r="AL186" s="75">
        <f>COUNTIF(AL187:AL213,"TMP")</f>
        <v>7</v>
      </c>
      <c r="AM186" s="154">
        <f>SUM(AI186:AL186)</f>
        <v>26</v>
      </c>
      <c r="AN186" s="75">
        <f>COUNTIF(AN187:AN213,"WTP")</f>
        <v>0</v>
      </c>
      <c r="AO186" s="75">
        <f>COUNTIF(AO187:AO213,"WDP")</f>
        <v>26</v>
      </c>
      <c r="AP186" s="75">
        <f>COUNTIF(AP187:AP213,"TW")</f>
        <v>0</v>
      </c>
      <c r="AQ186" s="75">
        <f>COUNTIF(AQ187:AQ213,"TMP")</f>
        <v>0</v>
      </c>
      <c r="AR186" s="155">
        <f>SUM(AN186:AQ186)</f>
        <v>26</v>
      </c>
      <c r="AS186" s="75">
        <f>COUNTIF(AS187:AS213,"WTP")</f>
        <v>0</v>
      </c>
      <c r="AT186" s="75">
        <f>COUNTIF(AT187:AT213,"WDP")</f>
        <v>23</v>
      </c>
      <c r="AU186" s="75">
        <f>COUNTIF(AU187:AU213,"TW")</f>
        <v>0</v>
      </c>
      <c r="AV186" s="75">
        <f>COUNTIF(AV187:AV213,"TMP")</f>
        <v>0</v>
      </c>
      <c r="AW186" s="155">
        <f>SUM(AS186:AV186)</f>
        <v>23</v>
      </c>
    </row>
    <row r="187" spans="1:49" s="91" customFormat="1" ht="14.1" hidden="1" customHeight="1" x14ac:dyDescent="0.2">
      <c r="A187" s="76">
        <v>159</v>
      </c>
      <c r="B187" s="314" t="s">
        <v>28</v>
      </c>
      <c r="C187" s="315" t="s">
        <v>32</v>
      </c>
      <c r="D187" s="316" t="s">
        <v>8</v>
      </c>
      <c r="E187" s="317"/>
      <c r="F187" s="318"/>
      <c r="G187" s="319" t="s">
        <v>219</v>
      </c>
      <c r="H187" s="320"/>
      <c r="I187" s="321"/>
      <c r="J187" s="321"/>
      <c r="K187" s="321"/>
      <c r="L187" s="321"/>
      <c r="M187" s="322"/>
      <c r="N187" s="322"/>
      <c r="O187" s="322"/>
      <c r="P187" s="322"/>
      <c r="Q187" s="328"/>
      <c r="R187" s="163"/>
      <c r="S187" s="163"/>
      <c r="T187" s="163"/>
      <c r="U187" s="163"/>
      <c r="V187" s="163" t="s">
        <v>1</v>
      </c>
      <c r="W187" s="163">
        <v>1</v>
      </c>
      <c r="X187" s="163"/>
      <c r="Y187" s="163"/>
      <c r="Z187" s="163"/>
      <c r="AA187" s="324"/>
      <c r="AB187" s="171"/>
      <c r="AC187" s="329"/>
      <c r="AD187" s="163"/>
      <c r="AE187" s="163" t="s">
        <v>1</v>
      </c>
      <c r="AF187" s="163"/>
      <c r="AG187" s="163"/>
      <c r="AH187" s="172"/>
      <c r="AI187" s="163"/>
      <c r="AJ187" s="163" t="s">
        <v>1</v>
      </c>
      <c r="AK187" s="163"/>
      <c r="AL187" s="163"/>
      <c r="AM187" s="173"/>
      <c r="AN187" s="163"/>
      <c r="AO187" s="163" t="s">
        <v>1</v>
      </c>
      <c r="AP187" s="163"/>
      <c r="AQ187" s="163"/>
      <c r="AS187" s="163"/>
      <c r="AT187" s="163" t="s">
        <v>1</v>
      </c>
      <c r="AU187" s="163"/>
      <c r="AV187" s="163"/>
    </row>
    <row r="188" spans="1:49" s="91" customFormat="1" ht="14.1" hidden="1" customHeight="1" x14ac:dyDescent="0.2">
      <c r="A188" s="76">
        <v>160</v>
      </c>
      <c r="B188" s="314" t="s">
        <v>28</v>
      </c>
      <c r="C188" s="315" t="s">
        <v>32</v>
      </c>
      <c r="D188" s="316" t="s">
        <v>12</v>
      </c>
      <c r="E188" s="326"/>
      <c r="F188" s="327"/>
      <c r="G188" s="319" t="s">
        <v>220</v>
      </c>
      <c r="H188" s="320">
        <v>1</v>
      </c>
      <c r="I188" s="321"/>
      <c r="J188" s="321"/>
      <c r="K188" s="321"/>
      <c r="L188" s="321"/>
      <c r="M188" s="322"/>
      <c r="N188" s="322"/>
      <c r="O188" s="322"/>
      <c r="P188" s="322"/>
      <c r="Q188" s="328"/>
      <c r="R188" s="163"/>
      <c r="S188" s="163"/>
      <c r="T188" s="163"/>
      <c r="U188" s="163"/>
      <c r="V188" s="163" t="s">
        <v>1</v>
      </c>
      <c r="W188" s="163">
        <v>1</v>
      </c>
      <c r="X188" s="163"/>
      <c r="Y188" s="163"/>
      <c r="Z188" s="163"/>
      <c r="AA188" s="324"/>
      <c r="AB188" s="171"/>
      <c r="AC188" s="329"/>
      <c r="AD188" s="163"/>
      <c r="AE188" s="163" t="s">
        <v>1</v>
      </c>
      <c r="AF188" s="163"/>
      <c r="AG188" s="163"/>
      <c r="AH188" s="172"/>
      <c r="AI188" s="163"/>
      <c r="AJ188" s="163" t="s">
        <v>1</v>
      </c>
      <c r="AK188" s="163"/>
      <c r="AL188" s="163"/>
      <c r="AM188" s="173"/>
      <c r="AN188" s="163"/>
      <c r="AO188" s="163" t="s">
        <v>1</v>
      </c>
      <c r="AP188" s="163"/>
      <c r="AQ188" s="163"/>
      <c r="AS188" s="163"/>
      <c r="AT188" s="163" t="s">
        <v>1</v>
      </c>
      <c r="AU188" s="163"/>
      <c r="AV188" s="163"/>
    </row>
    <row r="189" spans="1:49" s="91" customFormat="1" ht="14.1" hidden="1" customHeight="1" x14ac:dyDescent="0.2">
      <c r="A189" s="76">
        <v>161</v>
      </c>
      <c r="B189" s="314" t="s">
        <v>28</v>
      </c>
      <c r="C189" s="315" t="s">
        <v>32</v>
      </c>
      <c r="D189" s="316" t="s">
        <v>14</v>
      </c>
      <c r="E189" s="326"/>
      <c r="F189" s="327"/>
      <c r="G189" s="319" t="s">
        <v>221</v>
      </c>
      <c r="H189" s="320">
        <v>1</v>
      </c>
      <c r="I189" s="321"/>
      <c r="J189" s="321"/>
      <c r="K189" s="321"/>
      <c r="L189" s="321"/>
      <c r="M189" s="322"/>
      <c r="N189" s="322"/>
      <c r="O189" s="322"/>
      <c r="P189" s="322"/>
      <c r="Q189" s="328"/>
      <c r="R189" s="163"/>
      <c r="S189" s="163"/>
      <c r="T189" s="163"/>
      <c r="U189" s="163"/>
      <c r="V189" s="163" t="s">
        <v>1</v>
      </c>
      <c r="W189" s="163">
        <v>1</v>
      </c>
      <c r="X189" s="163"/>
      <c r="Y189" s="163"/>
      <c r="Z189" s="163"/>
      <c r="AA189" s="324"/>
      <c r="AB189" s="171"/>
      <c r="AC189" s="329"/>
      <c r="AD189" s="163"/>
      <c r="AE189" s="163" t="s">
        <v>1</v>
      </c>
      <c r="AF189" s="163"/>
      <c r="AG189" s="163"/>
      <c r="AH189" s="172"/>
      <c r="AI189" s="163"/>
      <c r="AJ189" s="163" t="s">
        <v>1</v>
      </c>
      <c r="AK189" s="163"/>
      <c r="AL189" s="163"/>
      <c r="AM189" s="173"/>
      <c r="AN189" s="163"/>
      <c r="AO189" s="163" t="s">
        <v>1</v>
      </c>
      <c r="AP189" s="163"/>
      <c r="AQ189" s="163"/>
      <c r="AS189" s="163"/>
      <c r="AT189" s="163" t="s">
        <v>1</v>
      </c>
      <c r="AU189" s="163"/>
      <c r="AV189" s="163"/>
    </row>
    <row r="190" spans="1:49" s="91" customFormat="1" ht="14.1" hidden="1" customHeight="1" x14ac:dyDescent="0.2">
      <c r="A190" s="76">
        <v>162</v>
      </c>
      <c r="B190" s="314" t="s">
        <v>28</v>
      </c>
      <c r="C190" s="315" t="s">
        <v>32</v>
      </c>
      <c r="D190" s="316" t="s">
        <v>16</v>
      </c>
      <c r="E190" s="326"/>
      <c r="F190" s="327"/>
      <c r="G190" s="319" t="s">
        <v>222</v>
      </c>
      <c r="H190" s="320"/>
      <c r="I190" s="321"/>
      <c r="J190" s="321"/>
      <c r="K190" s="321"/>
      <c r="L190" s="321"/>
      <c r="M190" s="322"/>
      <c r="N190" s="322"/>
      <c r="O190" s="322"/>
      <c r="P190" s="322"/>
      <c r="Q190" s="328"/>
      <c r="R190" s="163"/>
      <c r="S190" s="163"/>
      <c r="T190" s="163"/>
      <c r="U190" s="163"/>
      <c r="V190" s="163" t="s">
        <v>1</v>
      </c>
      <c r="W190" s="163">
        <v>1</v>
      </c>
      <c r="X190" s="163"/>
      <c r="Y190" s="163"/>
      <c r="Z190" s="163"/>
      <c r="AA190" s="324"/>
      <c r="AB190" s="171"/>
      <c r="AC190" s="329"/>
      <c r="AD190" s="163"/>
      <c r="AE190" s="163" t="s">
        <v>1</v>
      </c>
      <c r="AF190" s="163"/>
      <c r="AG190" s="163"/>
      <c r="AH190" s="172"/>
      <c r="AI190" s="163"/>
      <c r="AJ190" s="163" t="s">
        <v>1</v>
      </c>
      <c r="AK190" s="163"/>
      <c r="AL190" s="163"/>
      <c r="AM190" s="173"/>
      <c r="AN190" s="163"/>
      <c r="AO190" s="163" t="s">
        <v>1</v>
      </c>
      <c r="AP190" s="163"/>
      <c r="AQ190" s="163"/>
      <c r="AS190" s="163"/>
      <c r="AT190" s="163" t="s">
        <v>1</v>
      </c>
      <c r="AU190" s="163"/>
      <c r="AV190" s="163"/>
    </row>
    <row r="191" spans="1:49" s="91" customFormat="1" ht="14.1" hidden="1" customHeight="1" x14ac:dyDescent="0.2">
      <c r="A191" s="76">
        <v>163</v>
      </c>
      <c r="B191" s="314" t="s">
        <v>28</v>
      </c>
      <c r="C191" s="315" t="s">
        <v>32</v>
      </c>
      <c r="D191" s="316" t="s">
        <v>18</v>
      </c>
      <c r="E191" s="326"/>
      <c r="F191" s="327"/>
      <c r="G191" s="319" t="s">
        <v>223</v>
      </c>
      <c r="H191" s="320">
        <v>1</v>
      </c>
      <c r="I191" s="321"/>
      <c r="J191" s="321"/>
      <c r="K191" s="321"/>
      <c r="L191" s="321"/>
      <c r="M191" s="322"/>
      <c r="N191" s="322"/>
      <c r="O191" s="322"/>
      <c r="P191" s="322"/>
      <c r="Q191" s="328"/>
      <c r="R191" s="163"/>
      <c r="S191" s="163"/>
      <c r="T191" s="163"/>
      <c r="U191" s="163"/>
      <c r="V191" s="163" t="s">
        <v>1</v>
      </c>
      <c r="W191" s="163">
        <v>1</v>
      </c>
      <c r="X191" s="163"/>
      <c r="Y191" s="163"/>
      <c r="Z191" s="163"/>
      <c r="AA191" s="324"/>
      <c r="AB191" s="171"/>
      <c r="AC191" s="329"/>
      <c r="AD191" s="163"/>
      <c r="AE191" s="163" t="s">
        <v>1</v>
      </c>
      <c r="AF191" s="163"/>
      <c r="AG191" s="163"/>
      <c r="AH191" s="172"/>
      <c r="AI191" s="163"/>
      <c r="AJ191" s="163" t="s">
        <v>1</v>
      </c>
      <c r="AK191" s="163"/>
      <c r="AL191" s="163"/>
      <c r="AM191" s="173"/>
      <c r="AN191" s="163"/>
      <c r="AO191" s="163" t="s">
        <v>1</v>
      </c>
      <c r="AP191" s="163"/>
      <c r="AQ191" s="163"/>
      <c r="AS191" s="163"/>
      <c r="AT191" s="163"/>
      <c r="AU191" s="163"/>
      <c r="AV191" s="163"/>
    </row>
    <row r="192" spans="1:49" s="91" customFormat="1" ht="14.1" hidden="1" customHeight="1" x14ac:dyDescent="0.2">
      <c r="A192" s="76">
        <v>164</v>
      </c>
      <c r="B192" s="314" t="s">
        <v>28</v>
      </c>
      <c r="C192" s="315" t="s">
        <v>32</v>
      </c>
      <c r="D192" s="316" t="s">
        <v>20</v>
      </c>
      <c r="E192" s="326"/>
      <c r="F192" s="327"/>
      <c r="G192" s="319" t="s">
        <v>224</v>
      </c>
      <c r="H192" s="320"/>
      <c r="I192" s="321"/>
      <c r="J192" s="321"/>
      <c r="K192" s="321"/>
      <c r="L192" s="321"/>
      <c r="M192" s="322"/>
      <c r="N192" s="322"/>
      <c r="O192" s="322"/>
      <c r="P192" s="322"/>
      <c r="Q192" s="328"/>
      <c r="R192" s="163"/>
      <c r="S192" s="163"/>
      <c r="T192" s="163"/>
      <c r="U192" s="163"/>
      <c r="V192" s="163"/>
      <c r="W192" s="163"/>
      <c r="X192" s="163"/>
      <c r="Y192" s="163"/>
      <c r="Z192" s="163" t="s">
        <v>3</v>
      </c>
      <c r="AA192" s="324"/>
      <c r="AB192" s="171"/>
      <c r="AC192" s="329"/>
      <c r="AD192" s="163"/>
      <c r="AE192" s="163" t="s">
        <v>1</v>
      </c>
      <c r="AF192" s="163"/>
      <c r="AG192" s="163"/>
      <c r="AH192" s="172"/>
      <c r="AI192" s="163"/>
      <c r="AJ192" s="163"/>
      <c r="AK192" s="163"/>
      <c r="AL192" s="163" t="s">
        <v>3</v>
      </c>
      <c r="AM192" s="173"/>
      <c r="AN192" s="163"/>
      <c r="AO192" s="163" t="s">
        <v>1</v>
      </c>
      <c r="AP192" s="163"/>
      <c r="AQ192" s="163"/>
      <c r="AS192" s="163"/>
      <c r="AT192" s="163" t="s">
        <v>1</v>
      </c>
      <c r="AU192" s="163"/>
      <c r="AV192" s="163"/>
    </row>
    <row r="193" spans="1:48" s="91" customFormat="1" ht="14.1" hidden="1" customHeight="1" x14ac:dyDescent="0.2">
      <c r="A193" s="76">
        <v>165</v>
      </c>
      <c r="B193" s="314" t="s">
        <v>28</v>
      </c>
      <c r="C193" s="315" t="s">
        <v>32</v>
      </c>
      <c r="D193" s="316" t="s">
        <v>22</v>
      </c>
      <c r="E193" s="326"/>
      <c r="F193" s="327"/>
      <c r="G193" s="319" t="s">
        <v>225</v>
      </c>
      <c r="H193" s="320"/>
      <c r="I193" s="321"/>
      <c r="J193" s="321"/>
      <c r="K193" s="321"/>
      <c r="L193" s="321"/>
      <c r="M193" s="322"/>
      <c r="N193" s="322"/>
      <c r="O193" s="322"/>
      <c r="P193" s="322"/>
      <c r="Q193" s="328"/>
      <c r="R193" s="163"/>
      <c r="S193" s="163"/>
      <c r="T193" s="163"/>
      <c r="U193" s="163"/>
      <c r="V193" s="163" t="s">
        <v>1</v>
      </c>
      <c r="W193" s="163"/>
      <c r="X193" s="163"/>
      <c r="Y193" s="163"/>
      <c r="Z193" s="163"/>
      <c r="AA193" s="324"/>
      <c r="AB193" s="171"/>
      <c r="AC193" s="329"/>
      <c r="AD193" s="163"/>
      <c r="AE193" s="163" t="s">
        <v>1</v>
      </c>
      <c r="AF193" s="163"/>
      <c r="AG193" s="163"/>
      <c r="AH193" s="172"/>
      <c r="AI193" s="163"/>
      <c r="AJ193" s="163" t="s">
        <v>1</v>
      </c>
      <c r="AK193" s="163"/>
      <c r="AL193" s="163"/>
      <c r="AM193" s="173"/>
      <c r="AN193" s="163"/>
      <c r="AO193" s="163" t="s">
        <v>1</v>
      </c>
      <c r="AP193" s="163"/>
      <c r="AQ193" s="163"/>
      <c r="AS193" s="163"/>
      <c r="AT193" s="163" t="s">
        <v>1</v>
      </c>
      <c r="AU193" s="163"/>
      <c r="AV193" s="163"/>
    </row>
    <row r="194" spans="1:48" s="91" customFormat="1" ht="14.1" hidden="1" customHeight="1" x14ac:dyDescent="0.2">
      <c r="A194" s="76">
        <v>166</v>
      </c>
      <c r="B194" s="314" t="s">
        <v>28</v>
      </c>
      <c r="C194" s="315" t="s">
        <v>32</v>
      </c>
      <c r="D194" s="316" t="s">
        <v>24</v>
      </c>
      <c r="E194" s="326"/>
      <c r="F194" s="327"/>
      <c r="G194" s="319" t="s">
        <v>226</v>
      </c>
      <c r="H194" s="320"/>
      <c r="I194" s="321"/>
      <c r="J194" s="321"/>
      <c r="K194" s="321"/>
      <c r="L194" s="321"/>
      <c r="M194" s="322"/>
      <c r="N194" s="322"/>
      <c r="O194" s="322"/>
      <c r="P194" s="322"/>
      <c r="Q194" s="328"/>
      <c r="R194" s="163"/>
      <c r="S194" s="163"/>
      <c r="T194" s="163"/>
      <c r="U194" s="163"/>
      <c r="V194" s="163" t="s">
        <v>1</v>
      </c>
      <c r="W194" s="163">
        <v>1</v>
      </c>
      <c r="X194" s="163"/>
      <c r="Y194" s="163"/>
      <c r="Z194" s="163"/>
      <c r="AA194" s="324"/>
      <c r="AB194" s="171"/>
      <c r="AC194" s="329"/>
      <c r="AD194" s="163"/>
      <c r="AE194" s="163" t="s">
        <v>1</v>
      </c>
      <c r="AF194" s="163"/>
      <c r="AG194" s="163"/>
      <c r="AH194" s="172"/>
      <c r="AI194" s="163"/>
      <c r="AJ194" s="163"/>
      <c r="AK194" s="163"/>
      <c r="AL194" s="163" t="s">
        <v>3</v>
      </c>
      <c r="AM194" s="173"/>
      <c r="AN194" s="163"/>
      <c r="AO194" s="163" t="s">
        <v>1</v>
      </c>
      <c r="AP194" s="163"/>
      <c r="AQ194" s="163"/>
      <c r="AS194" s="163"/>
      <c r="AT194" s="163" t="s">
        <v>1</v>
      </c>
      <c r="AU194" s="163"/>
      <c r="AV194" s="163"/>
    </row>
    <row r="195" spans="1:48" s="91" customFormat="1" ht="14.1" hidden="1" customHeight="1" x14ac:dyDescent="0.2">
      <c r="A195" s="76">
        <v>167</v>
      </c>
      <c r="B195" s="314" t="s">
        <v>28</v>
      </c>
      <c r="C195" s="315" t="s">
        <v>32</v>
      </c>
      <c r="D195" s="316" t="s">
        <v>26</v>
      </c>
      <c r="E195" s="326"/>
      <c r="F195" s="327"/>
      <c r="G195" s="319" t="s">
        <v>227</v>
      </c>
      <c r="H195" s="320"/>
      <c r="I195" s="321"/>
      <c r="J195" s="321"/>
      <c r="K195" s="321"/>
      <c r="L195" s="321"/>
      <c r="M195" s="322"/>
      <c r="N195" s="322"/>
      <c r="O195" s="322"/>
      <c r="P195" s="322"/>
      <c r="Q195" s="328"/>
      <c r="R195" s="163"/>
      <c r="S195" s="163"/>
      <c r="T195" s="163"/>
      <c r="U195" s="163"/>
      <c r="V195" s="163" t="s">
        <v>1</v>
      </c>
      <c r="W195" s="163"/>
      <c r="X195" s="163"/>
      <c r="Y195" s="163"/>
      <c r="Z195" s="163"/>
      <c r="AA195" s="324"/>
      <c r="AB195" s="171"/>
      <c r="AC195" s="329"/>
      <c r="AD195" s="163"/>
      <c r="AE195" s="163" t="s">
        <v>1</v>
      </c>
      <c r="AF195" s="163"/>
      <c r="AG195" s="163"/>
      <c r="AH195" s="172"/>
      <c r="AI195" s="163"/>
      <c r="AJ195" s="163"/>
      <c r="AK195" s="163"/>
      <c r="AL195" s="163" t="s">
        <v>3</v>
      </c>
      <c r="AM195" s="173"/>
      <c r="AN195" s="163"/>
      <c r="AO195" s="163" t="s">
        <v>1</v>
      </c>
      <c r="AP195" s="163"/>
      <c r="AQ195" s="163"/>
      <c r="AS195" s="163"/>
      <c r="AT195" s="163" t="s">
        <v>1</v>
      </c>
      <c r="AU195" s="163"/>
      <c r="AV195" s="163"/>
    </row>
    <row r="196" spans="1:48" s="91" customFormat="1" ht="14.1" hidden="1" customHeight="1" x14ac:dyDescent="0.2">
      <c r="A196" s="76">
        <v>168</v>
      </c>
      <c r="B196" s="314" t="s">
        <v>28</v>
      </c>
      <c r="C196" s="315" t="s">
        <v>32</v>
      </c>
      <c r="D196" s="316" t="s">
        <v>28</v>
      </c>
      <c r="E196" s="326"/>
      <c r="F196" s="327"/>
      <c r="G196" s="319" t="s">
        <v>228</v>
      </c>
      <c r="H196" s="320">
        <v>1</v>
      </c>
      <c r="I196" s="321"/>
      <c r="J196" s="321"/>
      <c r="K196" s="321"/>
      <c r="L196" s="321"/>
      <c r="M196" s="322"/>
      <c r="N196" s="322"/>
      <c r="O196" s="322"/>
      <c r="P196" s="322"/>
      <c r="Q196" s="328"/>
      <c r="R196" s="163"/>
      <c r="S196" s="163"/>
      <c r="T196" s="163"/>
      <c r="U196" s="163"/>
      <c r="V196" s="163" t="s">
        <v>1</v>
      </c>
      <c r="W196" s="163">
        <v>1</v>
      </c>
      <c r="X196" s="163"/>
      <c r="Y196" s="163"/>
      <c r="Z196" s="163"/>
      <c r="AA196" s="324"/>
      <c r="AB196" s="171"/>
      <c r="AC196" s="329"/>
      <c r="AD196" s="163"/>
      <c r="AE196" s="163" t="s">
        <v>1</v>
      </c>
      <c r="AF196" s="163"/>
      <c r="AG196" s="163"/>
      <c r="AH196" s="172"/>
      <c r="AI196" s="163"/>
      <c r="AJ196" s="163"/>
      <c r="AK196" s="163"/>
      <c r="AL196" s="163" t="s">
        <v>3</v>
      </c>
      <c r="AM196" s="173"/>
      <c r="AN196" s="163"/>
      <c r="AO196" s="163" t="s">
        <v>1</v>
      </c>
      <c r="AP196" s="163"/>
      <c r="AQ196" s="163"/>
      <c r="AS196" s="163"/>
      <c r="AT196" s="163" t="s">
        <v>1</v>
      </c>
      <c r="AU196" s="163"/>
      <c r="AV196" s="163"/>
    </row>
    <row r="197" spans="1:48" s="91" customFormat="1" ht="14.1" hidden="1" customHeight="1" x14ac:dyDescent="0.2">
      <c r="A197" s="76">
        <v>169</v>
      </c>
      <c r="B197" s="314" t="s">
        <v>28</v>
      </c>
      <c r="C197" s="315" t="s">
        <v>32</v>
      </c>
      <c r="D197" s="316" t="s">
        <v>30</v>
      </c>
      <c r="E197" s="326"/>
      <c r="F197" s="327"/>
      <c r="G197" s="319" t="s">
        <v>229</v>
      </c>
      <c r="H197" s="320"/>
      <c r="I197" s="321"/>
      <c r="J197" s="321"/>
      <c r="K197" s="321"/>
      <c r="L197" s="321"/>
      <c r="M197" s="322"/>
      <c r="N197" s="322"/>
      <c r="O197" s="322"/>
      <c r="P197" s="322"/>
      <c r="Q197" s="328"/>
      <c r="R197" s="163"/>
      <c r="S197" s="163"/>
      <c r="T197" s="163"/>
      <c r="U197" s="163"/>
      <c r="V197" s="163" t="s">
        <v>1</v>
      </c>
      <c r="W197" s="163"/>
      <c r="X197" s="163"/>
      <c r="Y197" s="163"/>
      <c r="Z197" s="163"/>
      <c r="AA197" s="324"/>
      <c r="AB197" s="171"/>
      <c r="AC197" s="329"/>
      <c r="AD197" s="163"/>
      <c r="AE197" s="163" t="s">
        <v>1</v>
      </c>
      <c r="AF197" s="163"/>
      <c r="AG197" s="163"/>
      <c r="AH197" s="172"/>
      <c r="AI197" s="163"/>
      <c r="AJ197" s="163" t="s">
        <v>1</v>
      </c>
      <c r="AK197" s="163"/>
      <c r="AL197" s="163"/>
      <c r="AM197" s="173"/>
      <c r="AN197" s="163"/>
      <c r="AO197" s="163" t="s">
        <v>1</v>
      </c>
      <c r="AP197" s="163"/>
      <c r="AQ197" s="163"/>
      <c r="AS197" s="163"/>
      <c r="AT197" s="163"/>
      <c r="AU197" s="163"/>
      <c r="AV197" s="163"/>
    </row>
    <row r="198" spans="1:48" s="91" customFormat="1" ht="14.1" hidden="1" customHeight="1" x14ac:dyDescent="0.2">
      <c r="A198" s="76">
        <v>170</v>
      </c>
      <c r="B198" s="314" t="s">
        <v>28</v>
      </c>
      <c r="C198" s="315" t="s">
        <v>32</v>
      </c>
      <c r="D198" s="316" t="s">
        <v>32</v>
      </c>
      <c r="E198" s="326"/>
      <c r="F198" s="327"/>
      <c r="G198" s="319" t="s">
        <v>230</v>
      </c>
      <c r="H198" s="320"/>
      <c r="I198" s="321"/>
      <c r="J198" s="321"/>
      <c r="K198" s="321"/>
      <c r="L198" s="321"/>
      <c r="M198" s="322"/>
      <c r="N198" s="322"/>
      <c r="O198" s="322"/>
      <c r="P198" s="322"/>
      <c r="Q198" s="328"/>
      <c r="R198" s="163"/>
      <c r="S198" s="163"/>
      <c r="T198" s="163"/>
      <c r="U198" s="163"/>
      <c r="V198" s="163" t="s">
        <v>1</v>
      </c>
      <c r="W198" s="163">
        <v>1</v>
      </c>
      <c r="X198" s="163"/>
      <c r="Y198" s="163"/>
      <c r="Z198" s="163"/>
      <c r="AA198" s="324"/>
      <c r="AB198" s="171"/>
      <c r="AC198" s="329"/>
      <c r="AD198" s="163"/>
      <c r="AE198" s="163" t="s">
        <v>1</v>
      </c>
      <c r="AF198" s="163"/>
      <c r="AG198" s="163"/>
      <c r="AH198" s="172"/>
      <c r="AI198" s="163"/>
      <c r="AJ198" s="163" t="s">
        <v>1</v>
      </c>
      <c r="AK198" s="163"/>
      <c r="AL198" s="163"/>
      <c r="AM198" s="173"/>
      <c r="AN198" s="163"/>
      <c r="AO198" s="163" t="s">
        <v>1</v>
      </c>
      <c r="AP198" s="163"/>
      <c r="AQ198" s="163"/>
      <c r="AS198" s="163"/>
      <c r="AT198" s="163" t="s">
        <v>1</v>
      </c>
      <c r="AU198" s="163"/>
      <c r="AV198" s="163"/>
    </row>
    <row r="199" spans="1:48" s="91" customFormat="1" ht="14.1" hidden="1" customHeight="1" x14ac:dyDescent="0.2">
      <c r="A199" s="76">
        <v>171</v>
      </c>
      <c r="B199" s="314" t="s">
        <v>28</v>
      </c>
      <c r="C199" s="315" t="s">
        <v>32</v>
      </c>
      <c r="D199" s="316" t="s">
        <v>34</v>
      </c>
      <c r="E199" s="326"/>
      <c r="F199" s="327"/>
      <c r="G199" s="319" t="s">
        <v>231</v>
      </c>
      <c r="H199" s="320"/>
      <c r="I199" s="321"/>
      <c r="J199" s="321"/>
      <c r="K199" s="321"/>
      <c r="L199" s="321"/>
      <c r="M199" s="322"/>
      <c r="N199" s="322"/>
      <c r="O199" s="322"/>
      <c r="P199" s="322"/>
      <c r="Q199" s="328"/>
      <c r="R199" s="163"/>
      <c r="S199" s="163"/>
      <c r="T199" s="163"/>
      <c r="U199" s="163"/>
      <c r="V199" s="163" t="s">
        <v>1</v>
      </c>
      <c r="W199" s="163">
        <v>1</v>
      </c>
      <c r="X199" s="163"/>
      <c r="Y199" s="163"/>
      <c r="Z199" s="163"/>
      <c r="AA199" s="324"/>
      <c r="AB199" s="171"/>
      <c r="AC199" s="329"/>
      <c r="AD199" s="163"/>
      <c r="AE199" s="163" t="s">
        <v>1</v>
      </c>
      <c r="AF199" s="163"/>
      <c r="AG199" s="163"/>
      <c r="AH199" s="172"/>
      <c r="AI199" s="163"/>
      <c r="AJ199" s="163" t="s">
        <v>1</v>
      </c>
      <c r="AK199" s="163"/>
      <c r="AL199" s="163"/>
      <c r="AM199" s="173"/>
      <c r="AN199" s="163"/>
      <c r="AO199" s="163" t="s">
        <v>1</v>
      </c>
      <c r="AP199" s="163"/>
      <c r="AQ199" s="163"/>
      <c r="AS199" s="163"/>
      <c r="AT199" s="163" t="s">
        <v>1</v>
      </c>
      <c r="AU199" s="163"/>
      <c r="AV199" s="163"/>
    </row>
    <row r="200" spans="1:48" s="91" customFormat="1" ht="14.1" hidden="1" customHeight="1" x14ac:dyDescent="0.2">
      <c r="A200" s="76">
        <v>172</v>
      </c>
      <c r="B200" s="314" t="s">
        <v>28</v>
      </c>
      <c r="C200" s="315" t="s">
        <v>32</v>
      </c>
      <c r="D200" s="316" t="s">
        <v>36</v>
      </c>
      <c r="E200" s="326"/>
      <c r="F200" s="327"/>
      <c r="G200" s="319" t="s">
        <v>232</v>
      </c>
      <c r="H200" s="320"/>
      <c r="I200" s="321"/>
      <c r="J200" s="321"/>
      <c r="K200" s="321"/>
      <c r="L200" s="321"/>
      <c r="M200" s="322"/>
      <c r="N200" s="322"/>
      <c r="O200" s="322"/>
      <c r="P200" s="322"/>
      <c r="Q200" s="328"/>
      <c r="R200" s="163"/>
      <c r="S200" s="163"/>
      <c r="T200" s="163"/>
      <c r="U200" s="163"/>
      <c r="V200" s="163" t="s">
        <v>1</v>
      </c>
      <c r="W200" s="163">
        <v>1</v>
      </c>
      <c r="X200" s="163"/>
      <c r="Y200" s="163"/>
      <c r="Z200" s="163"/>
      <c r="AA200" s="324"/>
      <c r="AB200" s="171"/>
      <c r="AC200" s="329"/>
      <c r="AD200" s="163"/>
      <c r="AE200" s="163" t="s">
        <v>1</v>
      </c>
      <c r="AF200" s="163"/>
      <c r="AG200" s="163"/>
      <c r="AH200" s="172"/>
      <c r="AI200" s="163"/>
      <c r="AJ200" s="163"/>
      <c r="AK200" s="163"/>
      <c r="AL200" s="163" t="s">
        <v>3</v>
      </c>
      <c r="AM200" s="173"/>
      <c r="AN200" s="163"/>
      <c r="AO200" s="163" t="s">
        <v>1</v>
      </c>
      <c r="AP200" s="163"/>
      <c r="AQ200" s="163"/>
      <c r="AS200" s="163"/>
      <c r="AT200" s="163" t="s">
        <v>1</v>
      </c>
      <c r="AU200" s="163"/>
      <c r="AV200" s="163"/>
    </row>
    <row r="201" spans="1:48" s="91" customFormat="1" ht="14.1" hidden="1" customHeight="1" x14ac:dyDescent="0.2">
      <c r="A201" s="76">
        <v>173</v>
      </c>
      <c r="B201" s="314" t="s">
        <v>28</v>
      </c>
      <c r="C201" s="315" t="s">
        <v>32</v>
      </c>
      <c r="D201" s="316" t="s">
        <v>38</v>
      </c>
      <c r="E201" s="326"/>
      <c r="F201" s="327"/>
      <c r="G201" s="319" t="s">
        <v>233</v>
      </c>
      <c r="H201" s="320"/>
      <c r="I201" s="321"/>
      <c r="J201" s="321"/>
      <c r="K201" s="321"/>
      <c r="L201" s="321"/>
      <c r="M201" s="322"/>
      <c r="N201" s="322"/>
      <c r="O201" s="322"/>
      <c r="P201" s="322"/>
      <c r="Q201" s="328"/>
      <c r="R201" s="163"/>
      <c r="S201" s="163"/>
      <c r="T201" s="163"/>
      <c r="U201" s="163"/>
      <c r="V201" s="163" t="s">
        <v>1</v>
      </c>
      <c r="W201" s="163">
        <v>1</v>
      </c>
      <c r="X201" s="163"/>
      <c r="Y201" s="163"/>
      <c r="Z201" s="163"/>
      <c r="AA201" s="324"/>
      <c r="AB201" s="171"/>
      <c r="AC201" s="329"/>
      <c r="AD201" s="163"/>
      <c r="AE201" s="163" t="s">
        <v>1</v>
      </c>
      <c r="AF201" s="163"/>
      <c r="AG201" s="163"/>
      <c r="AH201" s="172"/>
      <c r="AI201" s="163"/>
      <c r="AJ201" s="163" t="s">
        <v>1</v>
      </c>
      <c r="AK201" s="163"/>
      <c r="AL201" s="163"/>
      <c r="AM201" s="173"/>
      <c r="AN201" s="163"/>
      <c r="AO201" s="163" t="s">
        <v>1</v>
      </c>
      <c r="AP201" s="163"/>
      <c r="AQ201" s="163"/>
      <c r="AS201" s="163"/>
      <c r="AT201" s="163"/>
      <c r="AU201" s="163"/>
      <c r="AV201" s="163"/>
    </row>
    <row r="202" spans="1:48" s="91" customFormat="1" ht="14.1" hidden="1" customHeight="1" x14ac:dyDescent="0.2">
      <c r="A202" s="76">
        <v>174</v>
      </c>
      <c r="B202" s="314" t="s">
        <v>28</v>
      </c>
      <c r="C202" s="315" t="s">
        <v>32</v>
      </c>
      <c r="D202" s="316" t="s">
        <v>40</v>
      </c>
      <c r="E202" s="326"/>
      <c r="F202" s="327"/>
      <c r="G202" s="319" t="s">
        <v>234</v>
      </c>
      <c r="H202" s="320"/>
      <c r="I202" s="321"/>
      <c r="J202" s="321"/>
      <c r="K202" s="321"/>
      <c r="L202" s="321"/>
      <c r="M202" s="322"/>
      <c r="N202" s="322"/>
      <c r="O202" s="322"/>
      <c r="P202" s="322"/>
      <c r="Q202" s="328"/>
      <c r="R202" s="163"/>
      <c r="S202" s="163"/>
      <c r="T202" s="163"/>
      <c r="U202" s="163"/>
      <c r="V202" s="163" t="s">
        <v>1</v>
      </c>
      <c r="W202" s="163">
        <v>1</v>
      </c>
      <c r="X202" s="163"/>
      <c r="Y202" s="163"/>
      <c r="Z202" s="163"/>
      <c r="AA202" s="324"/>
      <c r="AB202" s="171"/>
      <c r="AC202" s="329"/>
      <c r="AD202" s="163"/>
      <c r="AE202" s="163" t="s">
        <v>1</v>
      </c>
      <c r="AF202" s="163"/>
      <c r="AG202" s="163"/>
      <c r="AH202" s="172"/>
      <c r="AI202" s="163"/>
      <c r="AJ202" s="163" t="s">
        <v>1</v>
      </c>
      <c r="AK202" s="163"/>
      <c r="AL202" s="163"/>
      <c r="AM202" s="173"/>
      <c r="AN202" s="163"/>
      <c r="AO202" s="163" t="s">
        <v>1</v>
      </c>
      <c r="AP202" s="163"/>
      <c r="AQ202" s="163"/>
      <c r="AS202" s="163"/>
      <c r="AT202" s="163" t="s">
        <v>1</v>
      </c>
      <c r="AU202" s="163"/>
      <c r="AV202" s="163"/>
    </row>
    <row r="203" spans="1:48" s="91" customFormat="1" ht="14.1" hidden="1" customHeight="1" x14ac:dyDescent="0.2">
      <c r="A203" s="76">
        <v>175</v>
      </c>
      <c r="B203" s="314" t="s">
        <v>28</v>
      </c>
      <c r="C203" s="315" t="s">
        <v>32</v>
      </c>
      <c r="D203" s="316" t="s">
        <v>42</v>
      </c>
      <c r="E203" s="326"/>
      <c r="F203" s="327"/>
      <c r="G203" s="319" t="s">
        <v>235</v>
      </c>
      <c r="H203" s="320"/>
      <c r="I203" s="321"/>
      <c r="J203" s="321"/>
      <c r="K203" s="321"/>
      <c r="L203" s="321"/>
      <c r="M203" s="322"/>
      <c r="N203" s="322"/>
      <c r="O203" s="322"/>
      <c r="P203" s="322"/>
      <c r="Q203" s="328"/>
      <c r="R203" s="163"/>
      <c r="S203" s="163"/>
      <c r="T203" s="163"/>
      <c r="U203" s="163"/>
      <c r="V203" s="163" t="s">
        <v>1</v>
      </c>
      <c r="W203" s="163">
        <v>1</v>
      </c>
      <c r="X203" s="163"/>
      <c r="Y203" s="163"/>
      <c r="Z203" s="163"/>
      <c r="AA203" s="324"/>
      <c r="AB203" s="171"/>
      <c r="AC203" s="329"/>
      <c r="AD203" s="163"/>
      <c r="AE203" s="163" t="s">
        <v>1</v>
      </c>
      <c r="AF203" s="163"/>
      <c r="AG203" s="163"/>
      <c r="AH203" s="172"/>
      <c r="AI203" s="163"/>
      <c r="AJ203" s="163" t="s">
        <v>1</v>
      </c>
      <c r="AK203" s="163"/>
      <c r="AL203" s="163"/>
      <c r="AM203" s="173"/>
      <c r="AN203" s="163"/>
      <c r="AO203" s="163" t="s">
        <v>1</v>
      </c>
      <c r="AP203" s="163"/>
      <c r="AQ203" s="163"/>
      <c r="AS203" s="163"/>
      <c r="AT203" s="163" t="s">
        <v>1</v>
      </c>
      <c r="AU203" s="163"/>
      <c r="AV203" s="163"/>
    </row>
    <row r="204" spans="1:48" s="91" customFormat="1" ht="14.1" hidden="1" customHeight="1" x14ac:dyDescent="0.2">
      <c r="A204" s="76">
        <v>176</v>
      </c>
      <c r="B204" s="314" t="s">
        <v>28</v>
      </c>
      <c r="C204" s="315" t="s">
        <v>32</v>
      </c>
      <c r="D204" s="316" t="s">
        <v>44</v>
      </c>
      <c r="E204" s="326"/>
      <c r="F204" s="327"/>
      <c r="G204" s="319" t="s">
        <v>236</v>
      </c>
      <c r="H204" s="320"/>
      <c r="I204" s="321"/>
      <c r="J204" s="321"/>
      <c r="K204" s="321"/>
      <c r="L204" s="321"/>
      <c r="M204" s="322"/>
      <c r="N204" s="322"/>
      <c r="O204" s="322"/>
      <c r="P204" s="322"/>
      <c r="Q204" s="328"/>
      <c r="R204" s="330"/>
      <c r="S204" s="163"/>
      <c r="T204" s="163"/>
      <c r="U204" s="163"/>
      <c r="V204" s="163"/>
      <c r="W204" s="163"/>
      <c r="X204" s="163"/>
      <c r="Y204" s="163"/>
      <c r="Z204" s="163" t="s">
        <v>3</v>
      </c>
      <c r="AA204" s="324">
        <v>1</v>
      </c>
      <c r="AB204" s="171"/>
      <c r="AC204" s="329"/>
      <c r="AD204" s="163"/>
      <c r="AE204" s="163" t="s">
        <v>1</v>
      </c>
      <c r="AF204" s="163"/>
      <c r="AG204" s="163"/>
      <c r="AH204" s="172"/>
      <c r="AI204" s="163"/>
      <c r="AJ204" s="163" t="s">
        <v>1</v>
      </c>
      <c r="AK204" s="163"/>
      <c r="AL204" s="163"/>
      <c r="AM204" s="173"/>
      <c r="AN204" s="163"/>
      <c r="AO204" s="163" t="s">
        <v>1</v>
      </c>
      <c r="AP204" s="163"/>
      <c r="AQ204" s="163"/>
      <c r="AS204" s="163"/>
      <c r="AT204" s="163" t="s">
        <v>1</v>
      </c>
      <c r="AU204" s="163"/>
      <c r="AV204" s="163"/>
    </row>
    <row r="205" spans="1:48" s="91" customFormat="1" ht="14.1" hidden="1" customHeight="1" x14ac:dyDescent="0.2">
      <c r="A205" s="76">
        <v>177</v>
      </c>
      <c r="B205" s="314" t="s">
        <v>28</v>
      </c>
      <c r="C205" s="315" t="s">
        <v>32</v>
      </c>
      <c r="D205" s="316" t="s">
        <v>46</v>
      </c>
      <c r="E205" s="326"/>
      <c r="F205" s="327"/>
      <c r="G205" s="319" t="s">
        <v>237</v>
      </c>
      <c r="H205" s="320">
        <v>1</v>
      </c>
      <c r="I205" s="321"/>
      <c r="J205" s="321"/>
      <c r="K205" s="321"/>
      <c r="L205" s="321"/>
      <c r="M205" s="322"/>
      <c r="N205" s="322"/>
      <c r="O205" s="322"/>
      <c r="P205" s="322"/>
      <c r="Q205" s="328"/>
      <c r="R205" s="330"/>
      <c r="S205" s="163"/>
      <c r="T205" s="163"/>
      <c r="U205" s="163"/>
      <c r="V205" s="163"/>
      <c r="W205" s="163"/>
      <c r="X205" s="163"/>
      <c r="Y205" s="163"/>
      <c r="Z205" s="163" t="s">
        <v>3</v>
      </c>
      <c r="AA205" s="324">
        <v>1</v>
      </c>
      <c r="AB205" s="171"/>
      <c r="AC205" s="329"/>
      <c r="AD205" s="163"/>
      <c r="AE205" s="163" t="s">
        <v>1</v>
      </c>
      <c r="AF205" s="163"/>
      <c r="AG205" s="163"/>
      <c r="AH205" s="172"/>
      <c r="AI205" s="163"/>
      <c r="AJ205" s="163" t="s">
        <v>1</v>
      </c>
      <c r="AK205" s="163"/>
      <c r="AL205" s="163"/>
      <c r="AM205" s="173"/>
      <c r="AN205" s="163"/>
      <c r="AO205" s="163" t="s">
        <v>1</v>
      </c>
      <c r="AP205" s="163"/>
      <c r="AQ205" s="163"/>
      <c r="AS205" s="163"/>
      <c r="AT205" s="163" t="s">
        <v>1</v>
      </c>
      <c r="AU205" s="163"/>
      <c r="AV205" s="163"/>
    </row>
    <row r="206" spans="1:48" s="91" customFormat="1" ht="14.1" hidden="1" customHeight="1" x14ac:dyDescent="0.2">
      <c r="A206" s="76">
        <v>178</v>
      </c>
      <c r="B206" s="314" t="s">
        <v>28</v>
      </c>
      <c r="C206" s="315" t="s">
        <v>32</v>
      </c>
      <c r="D206" s="316" t="s">
        <v>48</v>
      </c>
      <c r="E206" s="326"/>
      <c r="F206" s="327"/>
      <c r="G206" s="319" t="s">
        <v>238</v>
      </c>
      <c r="H206" s="320">
        <v>1</v>
      </c>
      <c r="I206" s="321"/>
      <c r="J206" s="321"/>
      <c r="K206" s="321"/>
      <c r="L206" s="321"/>
      <c r="M206" s="322"/>
      <c r="N206" s="322"/>
      <c r="O206" s="322"/>
      <c r="P206" s="322"/>
      <c r="Q206" s="328"/>
      <c r="R206" s="163"/>
      <c r="S206" s="163"/>
      <c r="T206" s="163"/>
      <c r="U206" s="163"/>
      <c r="V206" s="163" t="s">
        <v>1</v>
      </c>
      <c r="W206" s="163">
        <v>1</v>
      </c>
      <c r="X206" s="163"/>
      <c r="Y206" s="163"/>
      <c r="Z206" s="163"/>
      <c r="AA206" s="324"/>
      <c r="AB206" s="171"/>
      <c r="AC206" s="329"/>
      <c r="AD206" s="163"/>
      <c r="AE206" s="163" t="s">
        <v>1</v>
      </c>
      <c r="AF206" s="163"/>
      <c r="AG206" s="163"/>
      <c r="AH206" s="172"/>
      <c r="AI206" s="163"/>
      <c r="AJ206" s="163" t="s">
        <v>1</v>
      </c>
      <c r="AK206" s="163"/>
      <c r="AL206" s="163"/>
      <c r="AM206" s="173"/>
      <c r="AN206" s="163"/>
      <c r="AO206" s="163" t="s">
        <v>1</v>
      </c>
      <c r="AP206" s="163"/>
      <c r="AQ206" s="163"/>
      <c r="AS206" s="163"/>
      <c r="AT206" s="163" t="s">
        <v>1</v>
      </c>
      <c r="AU206" s="163"/>
      <c r="AV206" s="163"/>
    </row>
    <row r="207" spans="1:48" s="91" customFormat="1" ht="14.1" hidden="1" customHeight="1" x14ac:dyDescent="0.2">
      <c r="A207" s="76">
        <v>179</v>
      </c>
      <c r="B207" s="314" t="s">
        <v>28</v>
      </c>
      <c r="C207" s="315" t="s">
        <v>32</v>
      </c>
      <c r="D207" s="316" t="s">
        <v>50</v>
      </c>
      <c r="E207" s="326"/>
      <c r="F207" s="327"/>
      <c r="G207" s="319" t="s">
        <v>239</v>
      </c>
      <c r="H207" s="320">
        <v>1</v>
      </c>
      <c r="I207" s="321"/>
      <c r="J207" s="321"/>
      <c r="K207" s="321"/>
      <c r="L207" s="321"/>
      <c r="M207" s="322"/>
      <c r="N207" s="322"/>
      <c r="O207" s="322"/>
      <c r="P207" s="322"/>
      <c r="Q207" s="328"/>
      <c r="R207" s="163"/>
      <c r="S207" s="163"/>
      <c r="T207" s="163">
        <v>1</v>
      </c>
      <c r="U207" s="163"/>
      <c r="V207" s="163" t="s">
        <v>1</v>
      </c>
      <c r="W207" s="163">
        <v>1</v>
      </c>
      <c r="X207" s="163"/>
      <c r="Y207" s="163"/>
      <c r="Z207" s="163"/>
      <c r="AA207" s="324"/>
      <c r="AB207" s="171"/>
      <c r="AC207" s="329"/>
      <c r="AD207" s="163"/>
      <c r="AE207" s="163" t="s">
        <v>1</v>
      </c>
      <c r="AF207" s="163"/>
      <c r="AG207" s="163"/>
      <c r="AH207" s="172"/>
      <c r="AI207" s="163"/>
      <c r="AJ207" s="163"/>
      <c r="AK207" s="163"/>
      <c r="AL207" s="163" t="s">
        <v>3</v>
      </c>
      <c r="AM207" s="173"/>
      <c r="AN207" s="163"/>
      <c r="AO207" s="163" t="s">
        <v>1</v>
      </c>
      <c r="AP207" s="163"/>
      <c r="AQ207" s="163"/>
      <c r="AS207" s="163"/>
      <c r="AT207" s="163" t="s">
        <v>1</v>
      </c>
      <c r="AU207" s="163"/>
      <c r="AV207" s="163"/>
    </row>
    <row r="208" spans="1:48" s="91" customFormat="1" ht="14.1" hidden="1" customHeight="1" x14ac:dyDescent="0.2">
      <c r="A208" s="76">
        <v>180</v>
      </c>
      <c r="B208" s="314" t="s">
        <v>28</v>
      </c>
      <c r="C208" s="315" t="s">
        <v>32</v>
      </c>
      <c r="D208" s="316" t="s">
        <v>52</v>
      </c>
      <c r="E208" s="326"/>
      <c r="F208" s="327"/>
      <c r="G208" s="319" t="s">
        <v>240</v>
      </c>
      <c r="H208" s="320"/>
      <c r="I208" s="321"/>
      <c r="J208" s="321"/>
      <c r="K208" s="321"/>
      <c r="L208" s="321"/>
      <c r="M208" s="322"/>
      <c r="N208" s="322"/>
      <c r="O208" s="322"/>
      <c r="P208" s="322"/>
      <c r="Q208" s="328"/>
      <c r="R208" s="163"/>
      <c r="S208" s="163"/>
      <c r="T208" s="163"/>
      <c r="U208" s="163"/>
      <c r="V208" s="163" t="s">
        <v>1</v>
      </c>
      <c r="W208" s="163">
        <v>1</v>
      </c>
      <c r="X208" s="163"/>
      <c r="Y208" s="163"/>
      <c r="Z208" s="163"/>
      <c r="AA208" s="324"/>
      <c r="AB208" s="171"/>
      <c r="AC208" s="329"/>
      <c r="AD208" s="163"/>
      <c r="AE208" s="163" t="s">
        <v>1</v>
      </c>
      <c r="AF208" s="163"/>
      <c r="AG208" s="163"/>
      <c r="AH208" s="172"/>
      <c r="AI208" s="163"/>
      <c r="AJ208" s="163" t="s">
        <v>1</v>
      </c>
      <c r="AK208" s="163"/>
      <c r="AL208" s="163"/>
      <c r="AM208" s="173"/>
      <c r="AN208" s="163"/>
      <c r="AO208" s="163" t="s">
        <v>1</v>
      </c>
      <c r="AP208" s="163"/>
      <c r="AQ208" s="163"/>
      <c r="AS208" s="163"/>
      <c r="AT208" s="163" t="s">
        <v>1</v>
      </c>
      <c r="AU208" s="163"/>
      <c r="AV208" s="163"/>
    </row>
    <row r="209" spans="1:49" s="91" customFormat="1" ht="14.1" hidden="1" customHeight="1" x14ac:dyDescent="0.2">
      <c r="A209" s="76">
        <v>181</v>
      </c>
      <c r="B209" s="314" t="s">
        <v>28</v>
      </c>
      <c r="C209" s="315" t="s">
        <v>32</v>
      </c>
      <c r="D209" s="316" t="s">
        <v>54</v>
      </c>
      <c r="E209" s="326"/>
      <c r="F209" s="327"/>
      <c r="G209" s="319" t="s">
        <v>241</v>
      </c>
      <c r="H209" s="320"/>
      <c r="I209" s="321"/>
      <c r="J209" s="321"/>
      <c r="K209" s="321"/>
      <c r="L209" s="321"/>
      <c r="M209" s="322"/>
      <c r="N209" s="322"/>
      <c r="O209" s="322"/>
      <c r="P209" s="322"/>
      <c r="Q209" s="328"/>
      <c r="R209" s="163"/>
      <c r="S209" s="163"/>
      <c r="T209" s="163">
        <v>1</v>
      </c>
      <c r="U209" s="163"/>
      <c r="V209" s="163" t="s">
        <v>1</v>
      </c>
      <c r="W209" s="163"/>
      <c r="X209" s="163"/>
      <c r="Y209" s="163"/>
      <c r="Z209" s="163"/>
      <c r="AA209" s="324"/>
      <c r="AB209" s="171"/>
      <c r="AC209" s="329"/>
      <c r="AD209" s="163"/>
      <c r="AE209" s="163" t="s">
        <v>1</v>
      </c>
      <c r="AF209" s="163"/>
      <c r="AG209" s="163"/>
      <c r="AH209" s="172"/>
      <c r="AI209" s="163"/>
      <c r="AJ209" s="163" t="s">
        <v>1</v>
      </c>
      <c r="AK209" s="163"/>
      <c r="AL209" s="163"/>
      <c r="AM209" s="173"/>
      <c r="AN209" s="163"/>
      <c r="AO209" s="163" t="s">
        <v>1</v>
      </c>
      <c r="AP209" s="163"/>
      <c r="AQ209" s="163"/>
      <c r="AS209" s="163"/>
      <c r="AT209" s="163" t="s">
        <v>1</v>
      </c>
      <c r="AU209" s="163"/>
      <c r="AV209" s="163"/>
    </row>
    <row r="210" spans="1:49" s="91" customFormat="1" ht="14.1" hidden="1" customHeight="1" x14ac:dyDescent="0.2">
      <c r="A210" s="76">
        <v>182</v>
      </c>
      <c r="B210" s="314" t="s">
        <v>28</v>
      </c>
      <c r="C210" s="315" t="s">
        <v>32</v>
      </c>
      <c r="D210" s="316" t="s">
        <v>56</v>
      </c>
      <c r="E210" s="326"/>
      <c r="F210" s="327"/>
      <c r="G210" s="319" t="s">
        <v>242</v>
      </c>
      <c r="H210" s="320">
        <v>1</v>
      </c>
      <c r="I210" s="321"/>
      <c r="J210" s="321"/>
      <c r="K210" s="321"/>
      <c r="L210" s="321"/>
      <c r="M210" s="322"/>
      <c r="N210" s="322"/>
      <c r="O210" s="322"/>
      <c r="P210" s="322"/>
      <c r="Q210" s="328"/>
      <c r="R210" s="163"/>
      <c r="S210" s="163"/>
      <c r="T210" s="163">
        <v>1</v>
      </c>
      <c r="U210" s="163"/>
      <c r="V210" s="163" t="s">
        <v>1</v>
      </c>
      <c r="W210" s="163">
        <v>1</v>
      </c>
      <c r="X210" s="163"/>
      <c r="Y210" s="163"/>
      <c r="Z210" s="163"/>
      <c r="AA210" s="324"/>
      <c r="AB210" s="171"/>
      <c r="AC210" s="329"/>
      <c r="AD210" s="163"/>
      <c r="AE210" s="163" t="s">
        <v>1</v>
      </c>
      <c r="AF210" s="163"/>
      <c r="AG210" s="163"/>
      <c r="AH210" s="172"/>
      <c r="AI210" s="163"/>
      <c r="AJ210" s="163" t="s">
        <v>1</v>
      </c>
      <c r="AK210" s="163"/>
      <c r="AL210" s="163"/>
      <c r="AM210" s="173"/>
      <c r="AN210" s="163"/>
      <c r="AO210" s="163" t="s">
        <v>1</v>
      </c>
      <c r="AP210" s="163"/>
      <c r="AQ210" s="163"/>
      <c r="AS210" s="163"/>
      <c r="AT210" s="163" t="s">
        <v>1</v>
      </c>
      <c r="AU210" s="163"/>
      <c r="AV210" s="163"/>
    </row>
    <row r="211" spans="1:49" s="91" customFormat="1" ht="14.1" hidden="1" customHeight="1" x14ac:dyDescent="0.2">
      <c r="A211" s="76">
        <v>183</v>
      </c>
      <c r="B211" s="314" t="s">
        <v>28</v>
      </c>
      <c r="C211" s="315" t="s">
        <v>32</v>
      </c>
      <c r="D211" s="316" t="s">
        <v>84</v>
      </c>
      <c r="E211" s="326"/>
      <c r="F211" s="327"/>
      <c r="G211" s="319" t="s">
        <v>243</v>
      </c>
      <c r="H211" s="320"/>
      <c r="I211" s="321"/>
      <c r="J211" s="321"/>
      <c r="K211" s="321"/>
      <c r="L211" s="321"/>
      <c r="M211" s="322"/>
      <c r="N211" s="322"/>
      <c r="O211" s="322"/>
      <c r="P211" s="322"/>
      <c r="Q211" s="328"/>
      <c r="R211" s="163"/>
      <c r="S211" s="163"/>
      <c r="T211" s="163"/>
      <c r="U211" s="163"/>
      <c r="V211" s="163" t="s">
        <v>1</v>
      </c>
      <c r="W211" s="163"/>
      <c r="X211" s="163"/>
      <c r="Y211" s="163"/>
      <c r="Z211" s="163"/>
      <c r="AA211" s="324"/>
      <c r="AB211" s="171"/>
      <c r="AC211" s="329"/>
      <c r="AD211" s="163"/>
      <c r="AE211" s="163" t="s">
        <v>1</v>
      </c>
      <c r="AF211" s="163"/>
      <c r="AG211" s="163"/>
      <c r="AH211" s="172"/>
      <c r="AI211" s="163"/>
      <c r="AJ211" s="163"/>
      <c r="AK211" s="163"/>
      <c r="AL211" s="163" t="s">
        <v>3</v>
      </c>
      <c r="AM211" s="173"/>
      <c r="AN211" s="163"/>
      <c r="AO211" s="163" t="s">
        <v>1</v>
      </c>
      <c r="AP211" s="163"/>
      <c r="AQ211" s="163"/>
      <c r="AS211" s="163"/>
      <c r="AT211" s="163" t="s">
        <v>1</v>
      </c>
      <c r="AU211" s="163"/>
      <c r="AV211" s="163"/>
    </row>
    <row r="212" spans="1:49" s="91" customFormat="1" ht="14.1" hidden="1" customHeight="1" x14ac:dyDescent="0.2">
      <c r="A212" s="76">
        <v>184</v>
      </c>
      <c r="B212" s="314" t="s">
        <v>28</v>
      </c>
      <c r="C212" s="315" t="s">
        <v>32</v>
      </c>
      <c r="D212" s="316" t="s">
        <v>86</v>
      </c>
      <c r="E212" s="326"/>
      <c r="F212" s="327"/>
      <c r="G212" s="319" t="s">
        <v>244</v>
      </c>
      <c r="H212" s="320">
        <v>1</v>
      </c>
      <c r="I212" s="321"/>
      <c r="J212" s="321"/>
      <c r="K212" s="321"/>
      <c r="L212" s="321"/>
      <c r="M212" s="322"/>
      <c r="N212" s="322"/>
      <c r="O212" s="322"/>
      <c r="P212" s="322"/>
      <c r="Q212" s="328"/>
      <c r="R212" s="163"/>
      <c r="S212" s="163"/>
      <c r="T212" s="163">
        <v>1</v>
      </c>
      <c r="U212" s="163"/>
      <c r="V212" s="163" t="s">
        <v>1</v>
      </c>
      <c r="W212" s="163">
        <v>1</v>
      </c>
      <c r="X212" s="163"/>
      <c r="Y212" s="163"/>
      <c r="Z212" s="163"/>
      <c r="AA212" s="324"/>
      <c r="AB212" s="171"/>
      <c r="AC212" s="329"/>
      <c r="AD212" s="163"/>
      <c r="AE212" s="163" t="s">
        <v>1</v>
      </c>
      <c r="AF212" s="163"/>
      <c r="AG212" s="163"/>
      <c r="AH212" s="172"/>
      <c r="AI212" s="163" t="s">
        <v>0</v>
      </c>
      <c r="AJ212" s="163"/>
      <c r="AK212" s="163"/>
      <c r="AL212" s="163"/>
      <c r="AM212" s="173"/>
      <c r="AN212" s="163"/>
      <c r="AO212" s="163" t="s">
        <v>1</v>
      </c>
      <c r="AP212" s="163"/>
      <c r="AQ212" s="163"/>
      <c r="AS212" s="163"/>
      <c r="AT212" s="163" t="s">
        <v>1</v>
      </c>
      <c r="AU212" s="163"/>
      <c r="AV212" s="163"/>
    </row>
    <row r="213" spans="1:49" s="91" customFormat="1" ht="14.1" hidden="1" customHeight="1" x14ac:dyDescent="0.2">
      <c r="A213" s="76">
        <v>185</v>
      </c>
      <c r="B213" s="314" t="s">
        <v>28</v>
      </c>
      <c r="C213" s="315" t="s">
        <v>32</v>
      </c>
      <c r="D213" s="316" t="s">
        <v>88</v>
      </c>
      <c r="E213" s="326"/>
      <c r="F213" s="327"/>
      <c r="G213" s="319" t="s">
        <v>245</v>
      </c>
      <c r="H213" s="320">
        <v>1</v>
      </c>
      <c r="I213" s="321"/>
      <c r="J213" s="321"/>
      <c r="K213" s="321"/>
      <c r="L213" s="321"/>
      <c r="M213" s="322"/>
      <c r="N213" s="322"/>
      <c r="O213" s="322"/>
      <c r="P213" s="322"/>
      <c r="Q213" s="328"/>
      <c r="R213" s="330"/>
      <c r="S213" s="163"/>
      <c r="T213" s="163"/>
      <c r="U213" s="163"/>
      <c r="V213" s="163"/>
      <c r="W213" s="163"/>
      <c r="X213" s="163"/>
      <c r="Y213" s="163"/>
      <c r="Z213" s="163" t="s">
        <v>3</v>
      </c>
      <c r="AA213" s="324">
        <v>1</v>
      </c>
      <c r="AB213" s="171"/>
      <c r="AC213" s="329"/>
      <c r="AD213" s="163"/>
      <c r="AE213" s="163"/>
      <c r="AF213" s="163"/>
      <c r="AG213" s="163" t="s">
        <v>3</v>
      </c>
      <c r="AH213" s="172"/>
      <c r="AI213" s="163"/>
      <c r="AJ213" s="163"/>
      <c r="AK213" s="163"/>
      <c r="AL213" s="163"/>
      <c r="AM213" s="173"/>
      <c r="AN213" s="163"/>
      <c r="AO213" s="163"/>
      <c r="AP213" s="163"/>
      <c r="AQ213" s="163"/>
      <c r="AS213" s="163"/>
      <c r="AT213" s="163"/>
      <c r="AU213" s="163"/>
      <c r="AV213" s="163"/>
    </row>
    <row r="214" spans="1:49" s="59" customFormat="1" ht="14.1" customHeight="1" x14ac:dyDescent="0.25">
      <c r="B214" s="302" t="s">
        <v>30</v>
      </c>
      <c r="C214" s="334"/>
      <c r="D214" s="304"/>
      <c r="E214" s="305" t="s">
        <v>246</v>
      </c>
      <c r="F214" s="306"/>
      <c r="G214" s="307"/>
      <c r="H214" s="308"/>
      <c r="I214" s="309"/>
      <c r="J214" s="309"/>
      <c r="K214" s="309"/>
      <c r="L214" s="309"/>
      <c r="M214" s="310">
        <f>M215</f>
        <v>3</v>
      </c>
      <c r="N214" s="310">
        <f>N215</f>
        <v>4</v>
      </c>
      <c r="O214" s="310">
        <f>O215</f>
        <v>0</v>
      </c>
      <c r="P214" s="310">
        <f>P215</f>
        <v>2</v>
      </c>
      <c r="Q214" s="323"/>
      <c r="R214" s="73"/>
      <c r="S214" s="73">
        <f>S215</f>
        <v>2</v>
      </c>
      <c r="T214" s="73"/>
      <c r="U214" s="73"/>
      <c r="V214" s="73">
        <f>V215</f>
        <v>6</v>
      </c>
      <c r="W214" s="73"/>
      <c r="X214" s="73">
        <f>X215</f>
        <v>0</v>
      </c>
      <c r="Y214" s="73"/>
      <c r="Z214" s="73">
        <f>Z215</f>
        <v>1</v>
      </c>
      <c r="AA214" s="331"/>
      <c r="AB214" s="165"/>
      <c r="AC214" s="325"/>
      <c r="AD214" s="75">
        <f>AD215</f>
        <v>2</v>
      </c>
      <c r="AE214" s="75">
        <f>AE215</f>
        <v>6</v>
      </c>
      <c r="AF214" s="75">
        <f>AF215</f>
        <v>0</v>
      </c>
      <c r="AG214" s="75">
        <f>AG215</f>
        <v>0</v>
      </c>
      <c r="AH214" s="166"/>
      <c r="AI214" s="75">
        <f>AI215</f>
        <v>1</v>
      </c>
      <c r="AJ214" s="75">
        <f>AJ215</f>
        <v>5</v>
      </c>
      <c r="AK214" s="75">
        <f>AK215</f>
        <v>0</v>
      </c>
      <c r="AL214" s="75">
        <f>AL215</f>
        <v>1</v>
      </c>
      <c r="AM214" s="167"/>
      <c r="AN214" s="75">
        <f>AN215</f>
        <v>0</v>
      </c>
      <c r="AO214" s="75">
        <f>AO215</f>
        <v>7</v>
      </c>
      <c r="AP214" s="75">
        <f>AP215</f>
        <v>0</v>
      </c>
      <c r="AQ214" s="75">
        <f>AQ215</f>
        <v>0</v>
      </c>
      <c r="AS214" s="75">
        <f>AS215</f>
        <v>0</v>
      </c>
      <c r="AT214" s="75">
        <f>AT215</f>
        <v>7</v>
      </c>
      <c r="AU214" s="75">
        <f>AU215</f>
        <v>0</v>
      </c>
      <c r="AV214" s="75">
        <f>AV215</f>
        <v>0</v>
      </c>
    </row>
    <row r="215" spans="1:49" s="59" customFormat="1" ht="14.1" customHeight="1" x14ac:dyDescent="0.25">
      <c r="B215" s="302" t="s">
        <v>30</v>
      </c>
      <c r="C215" s="303" t="s">
        <v>34</v>
      </c>
      <c r="D215" s="304"/>
      <c r="E215" s="305"/>
      <c r="F215" s="306" t="s">
        <v>247</v>
      </c>
      <c r="G215" s="307"/>
      <c r="H215" s="308"/>
      <c r="I215" s="309"/>
      <c r="J215" s="309"/>
      <c r="K215" s="309"/>
      <c r="L215" s="309"/>
      <c r="M215" s="310">
        <f>COUNTIF(M216:M224,"WTP")</f>
        <v>3</v>
      </c>
      <c r="N215" s="310">
        <f>COUNTIF(N216:N224,"WDP")</f>
        <v>4</v>
      </c>
      <c r="O215" s="310">
        <f>COUNTIF(O216:O224,"TW")</f>
        <v>0</v>
      </c>
      <c r="P215" s="310">
        <f>COUNTIF(P216:P224,"TMP")</f>
        <v>2</v>
      </c>
      <c r="Q215" s="311">
        <f>SUM(H215:P215)</f>
        <v>9</v>
      </c>
      <c r="R215" s="73"/>
      <c r="S215" s="73">
        <f>COUNTIF(S216:S224,"WTP")</f>
        <v>2</v>
      </c>
      <c r="T215" s="73"/>
      <c r="U215" s="73"/>
      <c r="V215" s="73">
        <f>COUNTIF(V216:V224,"WDP")</f>
        <v>6</v>
      </c>
      <c r="W215" s="73"/>
      <c r="X215" s="73">
        <f>COUNTIF(X216:X224,"TW")</f>
        <v>0</v>
      </c>
      <c r="Y215" s="73"/>
      <c r="Z215" s="73">
        <f>COUNTIF(Z216:Z224,"TMP")</f>
        <v>1</v>
      </c>
      <c r="AA215" s="331"/>
      <c r="AB215" s="152">
        <f>SUM(S215:Z215)</f>
        <v>9</v>
      </c>
      <c r="AC215" s="313"/>
      <c r="AD215" s="75">
        <f>COUNTIF(AD216:AD223,"WTP")</f>
        <v>2</v>
      </c>
      <c r="AE215" s="75">
        <f>COUNTIF(AE216:AE223,"WDP")</f>
        <v>6</v>
      </c>
      <c r="AF215" s="75">
        <f>COUNTIF(AF216:AF223,"TW")</f>
        <v>0</v>
      </c>
      <c r="AG215" s="75">
        <f>COUNTIF(AG216:AG223,"TMP")</f>
        <v>0</v>
      </c>
      <c r="AH215" s="153">
        <f>SUM(AD215:AG215)</f>
        <v>8</v>
      </c>
      <c r="AI215" s="75">
        <f>COUNTIF(AI216:AI223,"WTP")</f>
        <v>1</v>
      </c>
      <c r="AJ215" s="75">
        <f>COUNTIF(AJ216:AJ223,"WDP")</f>
        <v>5</v>
      </c>
      <c r="AK215" s="75">
        <f>COUNTIF(AK216:AK223,"TW")</f>
        <v>0</v>
      </c>
      <c r="AL215" s="75">
        <f>COUNTIF(AL216:AL223,"TMP")</f>
        <v>1</v>
      </c>
      <c r="AM215" s="154">
        <f>SUM(AI215:AL215)</f>
        <v>7</v>
      </c>
      <c r="AN215" s="75">
        <f>COUNTIF(AN216:AN223,"WTP")</f>
        <v>0</v>
      </c>
      <c r="AO215" s="75">
        <f>COUNTIF(AO216:AO223,"WDP")</f>
        <v>7</v>
      </c>
      <c r="AP215" s="75">
        <f>COUNTIF(AP216:AP223,"TW")</f>
        <v>0</v>
      </c>
      <c r="AQ215" s="75">
        <f>COUNTIF(AQ216:AQ223,"TMP")</f>
        <v>0</v>
      </c>
      <c r="AR215" s="155">
        <f>SUM(AN215:AQ215)</f>
        <v>7</v>
      </c>
      <c r="AS215" s="75">
        <f>COUNTIF(AS216:AS223,"WTP")</f>
        <v>0</v>
      </c>
      <c r="AT215" s="75">
        <f>COUNTIF(AT216:AT223,"WDP")</f>
        <v>7</v>
      </c>
      <c r="AU215" s="75">
        <f>COUNTIF(AU216:AU223,"TW")</f>
        <v>0</v>
      </c>
      <c r="AV215" s="75">
        <f>COUNTIF(AV216:AV223,"TMP")</f>
        <v>0</v>
      </c>
      <c r="AW215" s="155">
        <f>SUM(AS215:AV215)</f>
        <v>7</v>
      </c>
    </row>
    <row r="216" spans="1:49" s="91" customFormat="1" ht="14.1" customHeight="1" x14ac:dyDescent="0.2">
      <c r="A216" s="76">
        <v>186</v>
      </c>
      <c r="B216" s="314" t="s">
        <v>30</v>
      </c>
      <c r="C216" s="315" t="s">
        <v>34</v>
      </c>
      <c r="D216" s="316" t="s">
        <v>8</v>
      </c>
      <c r="E216" s="317"/>
      <c r="F216" s="318"/>
      <c r="G216" s="319" t="s">
        <v>248</v>
      </c>
      <c r="H216" s="320">
        <v>1</v>
      </c>
      <c r="I216" s="321"/>
      <c r="J216" s="321"/>
      <c r="K216" s="321"/>
      <c r="L216" s="321"/>
      <c r="M216" s="322"/>
      <c r="N216" s="322" t="s">
        <v>1</v>
      </c>
      <c r="O216" s="322"/>
      <c r="P216" s="322"/>
      <c r="Q216" s="328"/>
      <c r="R216" s="163"/>
      <c r="S216" s="163"/>
      <c r="T216" s="163"/>
      <c r="U216" s="163"/>
      <c r="V216" s="163" t="s">
        <v>1</v>
      </c>
      <c r="W216" s="163">
        <v>1</v>
      </c>
      <c r="X216" s="163"/>
      <c r="Y216" s="163"/>
      <c r="Z216" s="163"/>
      <c r="AA216" s="324"/>
      <c r="AB216" s="171"/>
      <c r="AC216" s="329"/>
      <c r="AD216" s="163"/>
      <c r="AE216" s="163" t="s">
        <v>1</v>
      </c>
      <c r="AF216" s="163"/>
      <c r="AG216" s="163"/>
      <c r="AH216" s="172"/>
      <c r="AI216" s="163"/>
      <c r="AJ216" s="163" t="s">
        <v>1</v>
      </c>
      <c r="AK216" s="163"/>
      <c r="AL216" s="163"/>
      <c r="AM216" s="173"/>
      <c r="AN216" s="163"/>
      <c r="AO216" s="163" t="s">
        <v>1</v>
      </c>
      <c r="AP216" s="163"/>
      <c r="AQ216" s="163"/>
      <c r="AS216" s="163"/>
      <c r="AT216" s="163" t="s">
        <v>1</v>
      </c>
      <c r="AU216" s="163"/>
      <c r="AV216" s="163"/>
    </row>
    <row r="217" spans="1:49" s="91" customFormat="1" ht="14.1" customHeight="1" x14ac:dyDescent="0.2">
      <c r="A217" s="76">
        <v>187</v>
      </c>
      <c r="B217" s="314" t="s">
        <v>30</v>
      </c>
      <c r="C217" s="315" t="s">
        <v>34</v>
      </c>
      <c r="D217" s="316" t="s">
        <v>12</v>
      </c>
      <c r="E217" s="342"/>
      <c r="F217" s="343"/>
      <c r="G217" s="319" t="s">
        <v>249</v>
      </c>
      <c r="H217" s="320"/>
      <c r="I217" s="321"/>
      <c r="J217" s="321"/>
      <c r="K217" s="321"/>
      <c r="L217" s="321"/>
      <c r="M217" s="322"/>
      <c r="N217" s="322" t="s">
        <v>1</v>
      </c>
      <c r="O217" s="322"/>
      <c r="P217" s="322"/>
      <c r="Q217" s="328"/>
      <c r="R217" s="163"/>
      <c r="S217" s="163"/>
      <c r="T217" s="163"/>
      <c r="U217" s="163"/>
      <c r="V217" s="163" t="s">
        <v>1</v>
      </c>
      <c r="W217" s="163"/>
      <c r="X217" s="163"/>
      <c r="Y217" s="163"/>
      <c r="Z217" s="163"/>
      <c r="AA217" s="324"/>
      <c r="AB217" s="171"/>
      <c r="AC217" s="329"/>
      <c r="AD217" s="163"/>
      <c r="AE217" s="163" t="s">
        <v>1</v>
      </c>
      <c r="AF217" s="163"/>
      <c r="AG217" s="163"/>
      <c r="AH217" s="172"/>
      <c r="AI217" s="163"/>
      <c r="AJ217" s="163" t="s">
        <v>1</v>
      </c>
      <c r="AK217" s="163"/>
      <c r="AL217" s="163"/>
      <c r="AM217" s="173"/>
      <c r="AN217" s="163"/>
      <c r="AO217" s="163" t="s">
        <v>1</v>
      </c>
      <c r="AP217" s="163"/>
      <c r="AQ217" s="163"/>
      <c r="AS217" s="163"/>
      <c r="AT217" s="163" t="s">
        <v>1</v>
      </c>
      <c r="AU217" s="163"/>
      <c r="AV217" s="163"/>
    </row>
    <row r="218" spans="1:49" s="91" customFormat="1" ht="14.1" customHeight="1" x14ac:dyDescent="0.2">
      <c r="A218" s="76">
        <v>188</v>
      </c>
      <c r="B218" s="314" t="s">
        <v>30</v>
      </c>
      <c r="C218" s="315" t="s">
        <v>34</v>
      </c>
      <c r="D218" s="316" t="s">
        <v>14</v>
      </c>
      <c r="E218" s="342"/>
      <c r="F218" s="343"/>
      <c r="G218" s="319" t="s">
        <v>250</v>
      </c>
      <c r="H218" s="320">
        <v>1</v>
      </c>
      <c r="I218" s="321"/>
      <c r="J218" s="321"/>
      <c r="K218" s="321"/>
      <c r="L218" s="321"/>
      <c r="M218" s="322"/>
      <c r="N218" s="322"/>
      <c r="O218" s="322"/>
      <c r="P218" s="322" t="s">
        <v>3</v>
      </c>
      <c r="Q218" s="328"/>
      <c r="R218" s="330"/>
      <c r="S218" s="163"/>
      <c r="T218" s="163"/>
      <c r="U218" s="163"/>
      <c r="V218" s="163"/>
      <c r="W218" s="163"/>
      <c r="X218" s="163"/>
      <c r="Y218" s="163"/>
      <c r="Z218" s="163" t="s">
        <v>3</v>
      </c>
      <c r="AA218" s="324">
        <v>1</v>
      </c>
      <c r="AB218" s="171"/>
      <c r="AC218" s="329"/>
      <c r="AD218" s="163"/>
      <c r="AE218" s="163" t="s">
        <v>1</v>
      </c>
      <c r="AF218" s="163"/>
      <c r="AG218" s="163"/>
      <c r="AH218" s="172"/>
      <c r="AI218" s="163"/>
      <c r="AJ218" s="163" t="s">
        <v>1</v>
      </c>
      <c r="AK218" s="163"/>
      <c r="AL218" s="163"/>
      <c r="AM218" s="173"/>
      <c r="AN218" s="163"/>
      <c r="AO218" s="163" t="s">
        <v>1</v>
      </c>
      <c r="AP218" s="163"/>
      <c r="AQ218" s="163"/>
      <c r="AS218" s="163"/>
      <c r="AT218" s="163" t="s">
        <v>1</v>
      </c>
      <c r="AU218" s="163"/>
      <c r="AV218" s="163"/>
    </row>
    <row r="219" spans="1:49" s="91" customFormat="1" ht="14.1" customHeight="1" x14ac:dyDescent="0.2">
      <c r="A219" s="76">
        <v>189</v>
      </c>
      <c r="B219" s="314" t="s">
        <v>30</v>
      </c>
      <c r="C219" s="315" t="s">
        <v>34</v>
      </c>
      <c r="D219" s="316" t="s">
        <v>16</v>
      </c>
      <c r="E219" s="342"/>
      <c r="F219" s="343"/>
      <c r="G219" s="319" t="s">
        <v>251</v>
      </c>
      <c r="H219" s="320"/>
      <c r="I219" s="321"/>
      <c r="J219" s="321"/>
      <c r="K219" s="321"/>
      <c r="L219" s="321"/>
      <c r="M219" s="322"/>
      <c r="N219" s="322" t="s">
        <v>1</v>
      </c>
      <c r="O219" s="322"/>
      <c r="P219" s="322"/>
      <c r="Q219" s="328"/>
      <c r="R219" s="163"/>
      <c r="S219" s="163"/>
      <c r="T219" s="163">
        <v>1</v>
      </c>
      <c r="U219" s="163"/>
      <c r="V219" s="163" t="s">
        <v>1</v>
      </c>
      <c r="W219" s="163">
        <v>1</v>
      </c>
      <c r="X219" s="163"/>
      <c r="Y219" s="163"/>
      <c r="Z219" s="163"/>
      <c r="AA219" s="324"/>
      <c r="AB219" s="171"/>
      <c r="AC219" s="329"/>
      <c r="AD219" s="163"/>
      <c r="AE219" s="163" t="s">
        <v>1</v>
      </c>
      <c r="AF219" s="163"/>
      <c r="AG219" s="163"/>
      <c r="AH219" s="172"/>
      <c r="AI219" s="163"/>
      <c r="AJ219" s="163"/>
      <c r="AK219" s="163"/>
      <c r="AL219" s="163" t="s">
        <v>3</v>
      </c>
      <c r="AM219" s="173"/>
      <c r="AN219" s="163"/>
      <c r="AO219" s="163" t="s">
        <v>1</v>
      </c>
      <c r="AP219" s="163"/>
      <c r="AQ219" s="163"/>
      <c r="AS219" s="163"/>
      <c r="AT219" s="163" t="s">
        <v>1</v>
      </c>
      <c r="AU219" s="163"/>
      <c r="AV219" s="163"/>
    </row>
    <row r="220" spans="1:49" s="91" customFormat="1" ht="14.1" customHeight="1" x14ac:dyDescent="0.2">
      <c r="A220" s="76">
        <v>190</v>
      </c>
      <c r="B220" s="314" t="s">
        <v>30</v>
      </c>
      <c r="C220" s="315" t="s">
        <v>34</v>
      </c>
      <c r="D220" s="316" t="s">
        <v>18</v>
      </c>
      <c r="E220" s="342"/>
      <c r="F220" s="343"/>
      <c r="G220" s="319" t="s">
        <v>252</v>
      </c>
      <c r="H220" s="320">
        <v>1</v>
      </c>
      <c r="I220" s="321">
        <v>1</v>
      </c>
      <c r="J220" s="321">
        <v>1</v>
      </c>
      <c r="K220" s="321">
        <v>1</v>
      </c>
      <c r="L220" s="321"/>
      <c r="M220" s="322" t="s">
        <v>0</v>
      </c>
      <c r="N220" s="322"/>
      <c r="O220" s="322"/>
      <c r="P220" s="322"/>
      <c r="Q220" s="328"/>
      <c r="R220" s="163"/>
      <c r="S220" s="163" t="s">
        <v>0</v>
      </c>
      <c r="T220" s="163"/>
      <c r="U220" s="163">
        <v>1</v>
      </c>
      <c r="V220" s="163"/>
      <c r="W220" s="163"/>
      <c r="X220" s="163"/>
      <c r="Y220" s="163"/>
      <c r="Z220" s="163"/>
      <c r="AA220" s="324"/>
      <c r="AB220" s="171"/>
      <c r="AC220" s="329">
        <v>1</v>
      </c>
      <c r="AD220" s="163" t="s">
        <v>0</v>
      </c>
      <c r="AE220" s="163"/>
      <c r="AF220" s="163"/>
      <c r="AG220" s="163"/>
      <c r="AH220" s="172"/>
      <c r="AI220" s="163"/>
      <c r="AJ220" s="163" t="s">
        <v>1</v>
      </c>
      <c r="AK220" s="163"/>
      <c r="AL220" s="163"/>
      <c r="AM220" s="173"/>
      <c r="AN220" s="163"/>
      <c r="AO220" s="163" t="s">
        <v>1</v>
      </c>
      <c r="AP220" s="163"/>
      <c r="AQ220" s="163"/>
      <c r="AS220" s="163"/>
      <c r="AT220" s="163" t="s">
        <v>1</v>
      </c>
      <c r="AU220" s="163"/>
      <c r="AV220" s="163"/>
    </row>
    <row r="221" spans="1:49" s="91" customFormat="1" ht="14.1" customHeight="1" x14ac:dyDescent="0.2">
      <c r="A221" s="76">
        <v>191</v>
      </c>
      <c r="B221" s="314" t="s">
        <v>30</v>
      </c>
      <c r="C221" s="315" t="s">
        <v>34</v>
      </c>
      <c r="D221" s="316" t="s">
        <v>20</v>
      </c>
      <c r="E221" s="342"/>
      <c r="F221" s="343"/>
      <c r="G221" s="319" t="s">
        <v>253</v>
      </c>
      <c r="H221" s="320">
        <v>1</v>
      </c>
      <c r="I221" s="321"/>
      <c r="J221" s="321"/>
      <c r="K221" s="321"/>
      <c r="L221" s="321"/>
      <c r="M221" s="322"/>
      <c r="N221" s="322"/>
      <c r="O221" s="322"/>
      <c r="P221" s="322" t="s">
        <v>3</v>
      </c>
      <c r="Q221" s="328"/>
      <c r="R221" s="163"/>
      <c r="S221" s="163"/>
      <c r="T221" s="163">
        <v>1</v>
      </c>
      <c r="U221" s="163"/>
      <c r="V221" s="163" t="s">
        <v>1</v>
      </c>
      <c r="W221" s="163">
        <v>1</v>
      </c>
      <c r="X221" s="163"/>
      <c r="Y221" s="163"/>
      <c r="Z221" s="163"/>
      <c r="AA221" s="324"/>
      <c r="AB221" s="171"/>
      <c r="AC221" s="329"/>
      <c r="AD221" s="163"/>
      <c r="AE221" s="163" t="s">
        <v>1</v>
      </c>
      <c r="AF221" s="163"/>
      <c r="AG221" s="163"/>
      <c r="AH221" s="172"/>
      <c r="AI221" s="163"/>
      <c r="AJ221" s="163" t="s">
        <v>1</v>
      </c>
      <c r="AK221" s="163"/>
      <c r="AL221" s="163"/>
      <c r="AM221" s="173"/>
      <c r="AN221" s="163"/>
      <c r="AO221" s="163" t="s">
        <v>1</v>
      </c>
      <c r="AP221" s="163"/>
      <c r="AQ221" s="163"/>
      <c r="AS221" s="163"/>
      <c r="AT221" s="163" t="s">
        <v>1</v>
      </c>
      <c r="AU221" s="163"/>
      <c r="AV221" s="163"/>
    </row>
    <row r="222" spans="1:49" s="91" customFormat="1" ht="14.1" customHeight="1" x14ac:dyDescent="0.2">
      <c r="A222" s="76">
        <v>192</v>
      </c>
      <c r="B222" s="314" t="s">
        <v>30</v>
      </c>
      <c r="C222" s="315" t="s">
        <v>34</v>
      </c>
      <c r="D222" s="316" t="s">
        <v>22</v>
      </c>
      <c r="E222" s="342"/>
      <c r="F222" s="343"/>
      <c r="G222" s="319" t="s">
        <v>254</v>
      </c>
      <c r="H222" s="320">
        <v>1</v>
      </c>
      <c r="I222" s="321">
        <v>1</v>
      </c>
      <c r="J222" s="321"/>
      <c r="K222" s="321"/>
      <c r="L222" s="321"/>
      <c r="M222" s="322" t="s">
        <v>0</v>
      </c>
      <c r="N222" s="322"/>
      <c r="O222" s="322"/>
      <c r="P222" s="322"/>
      <c r="Q222" s="328"/>
      <c r="R222" s="163"/>
      <c r="S222" s="163" t="s">
        <v>0</v>
      </c>
      <c r="T222" s="163"/>
      <c r="U222" s="163"/>
      <c r="V222" s="163"/>
      <c r="W222" s="163"/>
      <c r="X222" s="163"/>
      <c r="Y222" s="163"/>
      <c r="Z222" s="163"/>
      <c r="AA222" s="324"/>
      <c r="AB222" s="171"/>
      <c r="AC222" s="329"/>
      <c r="AD222" s="163" t="s">
        <v>0</v>
      </c>
      <c r="AE222" s="163"/>
      <c r="AF222" s="163"/>
      <c r="AG222" s="163"/>
      <c r="AH222" s="172"/>
      <c r="AI222" s="163" t="s">
        <v>0</v>
      </c>
      <c r="AJ222" s="163"/>
      <c r="AK222" s="163"/>
      <c r="AL222" s="163"/>
      <c r="AM222" s="173"/>
      <c r="AN222" s="163"/>
      <c r="AO222" s="163" t="s">
        <v>1</v>
      </c>
      <c r="AP222" s="163"/>
      <c r="AQ222" s="163"/>
      <c r="AS222" s="163"/>
      <c r="AT222" s="163" t="s">
        <v>1</v>
      </c>
      <c r="AU222" s="163"/>
      <c r="AV222" s="163"/>
    </row>
    <row r="223" spans="1:49" s="91" customFormat="1" ht="14.1" customHeight="1" x14ac:dyDescent="0.2">
      <c r="A223" s="76">
        <v>193</v>
      </c>
      <c r="B223" s="314" t="s">
        <v>30</v>
      </c>
      <c r="C223" s="315" t="s">
        <v>34</v>
      </c>
      <c r="D223" s="316" t="s">
        <v>24</v>
      </c>
      <c r="E223" s="342"/>
      <c r="F223" s="343"/>
      <c r="G223" s="319" t="s">
        <v>255</v>
      </c>
      <c r="H223" s="320"/>
      <c r="I223" s="321"/>
      <c r="J223" s="321"/>
      <c r="K223" s="321"/>
      <c r="L223" s="321"/>
      <c r="M223" s="322"/>
      <c r="N223" s="322" t="s">
        <v>1</v>
      </c>
      <c r="O223" s="322"/>
      <c r="P223" s="322"/>
      <c r="Q223" s="328"/>
      <c r="R223" s="163"/>
      <c r="S223" s="163"/>
      <c r="T223" s="163">
        <v>1</v>
      </c>
      <c r="U223" s="163"/>
      <c r="V223" s="163" t="s">
        <v>1</v>
      </c>
      <c r="W223" s="163">
        <v>1</v>
      </c>
      <c r="X223" s="163"/>
      <c r="Y223" s="163"/>
      <c r="Z223" s="163"/>
      <c r="AA223" s="324"/>
      <c r="AB223" s="171"/>
      <c r="AC223" s="329"/>
      <c r="AD223" s="163"/>
      <c r="AE223" s="163" t="s">
        <v>1</v>
      </c>
      <c r="AF223" s="163"/>
      <c r="AG223" s="163"/>
      <c r="AH223" s="172"/>
      <c r="AI223" s="163"/>
      <c r="AJ223" s="163"/>
      <c r="AK223" s="163"/>
      <c r="AL223" s="163"/>
      <c r="AM223" s="173"/>
      <c r="AN223" s="163"/>
      <c r="AO223" s="163"/>
      <c r="AP223" s="163"/>
      <c r="AQ223" s="163"/>
      <c r="AS223" s="163"/>
      <c r="AT223" s="163"/>
      <c r="AU223" s="163"/>
      <c r="AV223" s="163"/>
    </row>
    <row r="224" spans="1:49" s="91" customFormat="1" ht="14.1" customHeight="1" x14ac:dyDescent="0.2">
      <c r="A224" s="76">
        <v>194</v>
      </c>
      <c r="B224" s="314" t="s">
        <v>30</v>
      </c>
      <c r="C224" s="315" t="s">
        <v>34</v>
      </c>
      <c r="D224" s="316" t="s">
        <v>26</v>
      </c>
      <c r="E224" s="342"/>
      <c r="F224" s="343"/>
      <c r="G224" s="319" t="s">
        <v>621</v>
      </c>
      <c r="H224" s="320"/>
      <c r="I224" s="321"/>
      <c r="J224" s="321">
        <v>1</v>
      </c>
      <c r="K224" s="321"/>
      <c r="L224" s="321">
        <v>1</v>
      </c>
      <c r="M224" s="322" t="s">
        <v>0</v>
      </c>
      <c r="N224" s="322"/>
      <c r="O224" s="322"/>
      <c r="P224" s="322"/>
      <c r="Q224" s="328"/>
      <c r="R224" s="163"/>
      <c r="S224" s="163"/>
      <c r="T224" s="163"/>
      <c r="U224" s="163"/>
      <c r="V224" s="163" t="s">
        <v>1</v>
      </c>
      <c r="W224" s="163">
        <v>1</v>
      </c>
      <c r="X224" s="163"/>
      <c r="Y224" s="163"/>
      <c r="Z224" s="163"/>
      <c r="AA224" s="324"/>
      <c r="AB224" s="171"/>
      <c r="AC224" s="329"/>
      <c r="AD224" s="163"/>
      <c r="AE224" s="163"/>
      <c r="AF224" s="163"/>
      <c r="AG224" s="163"/>
      <c r="AH224" s="172"/>
      <c r="AI224" s="163"/>
      <c r="AJ224" s="163"/>
      <c r="AK224" s="163"/>
      <c r="AL224" s="163"/>
      <c r="AM224" s="173"/>
      <c r="AN224" s="163"/>
      <c r="AO224" s="163"/>
      <c r="AP224" s="163"/>
      <c r="AQ224" s="163"/>
      <c r="AS224" s="163"/>
      <c r="AT224" s="163"/>
      <c r="AU224" s="163"/>
      <c r="AV224" s="163"/>
    </row>
    <row r="225" spans="1:49" s="59" customFormat="1" ht="14.1" customHeight="1" x14ac:dyDescent="0.25">
      <c r="B225" s="302" t="s">
        <v>32</v>
      </c>
      <c r="C225" s="334"/>
      <c r="D225" s="304"/>
      <c r="E225" s="305" t="s">
        <v>256</v>
      </c>
      <c r="F225" s="306"/>
      <c r="G225" s="307"/>
      <c r="H225" s="308"/>
      <c r="I225" s="309"/>
      <c r="J225" s="309"/>
      <c r="K225" s="309"/>
      <c r="L225" s="309"/>
      <c r="M225" s="310">
        <f>M226</f>
        <v>2</v>
      </c>
      <c r="N225" s="310">
        <f>N226</f>
        <v>6</v>
      </c>
      <c r="O225" s="310">
        <f>O226</f>
        <v>0</v>
      </c>
      <c r="P225" s="310">
        <f>P226</f>
        <v>1</v>
      </c>
      <c r="Q225" s="323"/>
      <c r="R225" s="73"/>
      <c r="S225" s="73">
        <f>S226</f>
        <v>0</v>
      </c>
      <c r="T225" s="73"/>
      <c r="U225" s="73"/>
      <c r="V225" s="73">
        <f>V226</f>
        <v>36</v>
      </c>
      <c r="W225" s="73"/>
      <c r="X225" s="73">
        <f>X226</f>
        <v>0</v>
      </c>
      <c r="Y225" s="73"/>
      <c r="Z225" s="73">
        <f>Z226</f>
        <v>0</v>
      </c>
      <c r="AA225" s="331"/>
      <c r="AB225" s="165"/>
      <c r="AC225" s="325"/>
      <c r="AD225" s="75">
        <f>AD226</f>
        <v>0</v>
      </c>
      <c r="AE225" s="75">
        <f>AE226</f>
        <v>34</v>
      </c>
      <c r="AF225" s="75">
        <f>AF226</f>
        <v>0</v>
      </c>
      <c r="AG225" s="75">
        <f>AG226</f>
        <v>2</v>
      </c>
      <c r="AH225" s="166"/>
      <c r="AI225" s="75">
        <f>AI226</f>
        <v>0</v>
      </c>
      <c r="AJ225" s="75">
        <f>AJ226</f>
        <v>32</v>
      </c>
      <c r="AK225" s="75">
        <f>AK226</f>
        <v>0</v>
      </c>
      <c r="AL225" s="75">
        <f>AL226</f>
        <v>4</v>
      </c>
      <c r="AM225" s="167"/>
      <c r="AN225" s="75">
        <f>AN226</f>
        <v>0</v>
      </c>
      <c r="AO225" s="75">
        <f>AO226</f>
        <v>35</v>
      </c>
      <c r="AP225" s="75">
        <f>AP226</f>
        <v>1</v>
      </c>
      <c r="AQ225" s="75">
        <f>AQ226</f>
        <v>0</v>
      </c>
      <c r="AS225" s="75">
        <f>AS226</f>
        <v>1</v>
      </c>
      <c r="AT225" s="75">
        <f>AT226</f>
        <v>35</v>
      </c>
      <c r="AU225" s="75">
        <f>AU226</f>
        <v>0</v>
      </c>
      <c r="AV225" s="75">
        <f>AV226</f>
        <v>0</v>
      </c>
    </row>
    <row r="226" spans="1:49" s="59" customFormat="1" ht="14.1" customHeight="1" x14ac:dyDescent="0.25">
      <c r="B226" s="302" t="s">
        <v>32</v>
      </c>
      <c r="C226" s="303" t="s">
        <v>36</v>
      </c>
      <c r="D226" s="304"/>
      <c r="E226" s="335"/>
      <c r="F226" s="306" t="s">
        <v>257</v>
      </c>
      <c r="G226" s="336"/>
      <c r="H226" s="337"/>
      <c r="I226" s="338"/>
      <c r="J226" s="338"/>
      <c r="K226" s="338"/>
      <c r="L226" s="338"/>
      <c r="M226" s="310">
        <f>COUNTIF(M227:M262,"WTP")</f>
        <v>2</v>
      </c>
      <c r="N226" s="310">
        <f>COUNTIF(N227:N262,"WDP")</f>
        <v>6</v>
      </c>
      <c r="O226" s="310">
        <f>COUNTIF(O227:O262,"TW")</f>
        <v>0</v>
      </c>
      <c r="P226" s="310">
        <f>COUNTIF(P227:P262,"TMP")</f>
        <v>1</v>
      </c>
      <c r="Q226" s="311">
        <f>SUM(H226:P226)</f>
        <v>9</v>
      </c>
      <c r="R226" s="73"/>
      <c r="S226" s="73">
        <f>COUNTIF(S227:S262,"WTP")</f>
        <v>0</v>
      </c>
      <c r="T226" s="73"/>
      <c r="U226" s="73"/>
      <c r="V226" s="73">
        <f>COUNTIF(V227:V262,"WDP")</f>
        <v>36</v>
      </c>
      <c r="W226" s="73"/>
      <c r="X226" s="73">
        <f>COUNTIF(X227:X262,"TW")</f>
        <v>0</v>
      </c>
      <c r="Y226" s="73"/>
      <c r="Z226" s="73">
        <f>COUNTIF(Z227:Z262,"TMP")</f>
        <v>0</v>
      </c>
      <c r="AA226" s="331"/>
      <c r="AB226" s="152">
        <f>SUM(S226:Z226)</f>
        <v>36</v>
      </c>
      <c r="AC226" s="313"/>
      <c r="AD226" s="75">
        <f>COUNTIF(AD227:AD262,"WTP")</f>
        <v>0</v>
      </c>
      <c r="AE226" s="75">
        <f>COUNTIF(AE227:AE262,"WDP")</f>
        <v>34</v>
      </c>
      <c r="AF226" s="75">
        <f>COUNTIF(AF227:AF262,"TW")</f>
        <v>0</v>
      </c>
      <c r="AG226" s="75">
        <f>COUNTIF(AG227:AG262,"TMP")</f>
        <v>2</v>
      </c>
      <c r="AH226" s="153">
        <f>SUM(AD226:AG226)</f>
        <v>36</v>
      </c>
      <c r="AI226" s="75">
        <f>COUNTIF(AI227:AI262,"WTP")</f>
        <v>0</v>
      </c>
      <c r="AJ226" s="75">
        <f>COUNTIF(AJ227:AJ262,"WDP")</f>
        <v>32</v>
      </c>
      <c r="AK226" s="75">
        <f>COUNTIF(AK227:AK262,"TW")</f>
        <v>0</v>
      </c>
      <c r="AL226" s="75">
        <f>COUNTIF(AL227:AL262,"TMP")</f>
        <v>4</v>
      </c>
      <c r="AM226" s="154">
        <f>SUM(AI226:AL226)</f>
        <v>36</v>
      </c>
      <c r="AN226" s="75">
        <f>COUNTIF(AN227:AN262,"WTP")</f>
        <v>0</v>
      </c>
      <c r="AO226" s="75">
        <f>COUNTIF(AO227:AO262,"WDP")</f>
        <v>35</v>
      </c>
      <c r="AP226" s="75">
        <f>COUNTIF(AP227:AP262,"TW")</f>
        <v>1</v>
      </c>
      <c r="AQ226" s="75">
        <f>COUNTIF(AQ227:AQ262,"TMP")</f>
        <v>0</v>
      </c>
      <c r="AR226" s="155">
        <f>SUM(AN226:AQ226)</f>
        <v>36</v>
      </c>
      <c r="AS226" s="75">
        <f>COUNTIF(AS227:AS262,"WTP")</f>
        <v>1</v>
      </c>
      <c r="AT226" s="75">
        <f>COUNTIF(AT227:AT262,"WDP")</f>
        <v>35</v>
      </c>
      <c r="AU226" s="75">
        <f>COUNTIF(AU227:AU262,"TW")</f>
        <v>0</v>
      </c>
      <c r="AV226" s="75">
        <f>COUNTIF(AV227:AV262,"TMP")</f>
        <v>0</v>
      </c>
      <c r="AW226" s="155">
        <f>SUM(AS226:AV226)</f>
        <v>36</v>
      </c>
    </row>
    <row r="227" spans="1:49" s="91" customFormat="1" ht="14.1" hidden="1" customHeight="1" x14ac:dyDescent="0.2">
      <c r="A227" s="76">
        <v>195</v>
      </c>
      <c r="B227" s="314" t="s">
        <v>32</v>
      </c>
      <c r="C227" s="315" t="s">
        <v>36</v>
      </c>
      <c r="D227" s="316" t="s">
        <v>8</v>
      </c>
      <c r="E227" s="317"/>
      <c r="F227" s="318"/>
      <c r="G227" s="319" t="s">
        <v>258</v>
      </c>
      <c r="H227" s="320">
        <v>1</v>
      </c>
      <c r="I227" s="321"/>
      <c r="J227" s="321"/>
      <c r="K227" s="321"/>
      <c r="L227" s="321"/>
      <c r="M227" s="322"/>
      <c r="N227" s="332"/>
      <c r="O227" s="322"/>
      <c r="P227" s="322"/>
      <c r="Q227" s="328"/>
      <c r="R227" s="163"/>
      <c r="S227" s="163"/>
      <c r="T227" s="163"/>
      <c r="U227" s="163"/>
      <c r="V227" s="175" t="s">
        <v>1</v>
      </c>
      <c r="W227" s="175">
        <v>1</v>
      </c>
      <c r="X227" s="163"/>
      <c r="Y227" s="163"/>
      <c r="Z227" s="163"/>
      <c r="AA227" s="324"/>
      <c r="AB227" s="171"/>
      <c r="AC227" s="329"/>
      <c r="AD227" s="163"/>
      <c r="AE227" s="163" t="s">
        <v>1</v>
      </c>
      <c r="AF227" s="163"/>
      <c r="AG227" s="163"/>
      <c r="AH227" s="172"/>
      <c r="AI227" s="163"/>
      <c r="AJ227" s="163" t="s">
        <v>1</v>
      </c>
      <c r="AK227" s="163"/>
      <c r="AL227" s="163"/>
      <c r="AM227" s="173"/>
      <c r="AN227" s="163"/>
      <c r="AO227" s="163" t="s">
        <v>1</v>
      </c>
      <c r="AP227" s="163"/>
      <c r="AQ227" s="163"/>
      <c r="AS227" s="163"/>
      <c r="AT227" s="163" t="s">
        <v>1</v>
      </c>
      <c r="AU227" s="163"/>
      <c r="AV227" s="163"/>
    </row>
    <row r="228" spans="1:49" s="91" customFormat="1" ht="14.1" hidden="1" customHeight="1" x14ac:dyDescent="0.2">
      <c r="A228" s="76">
        <v>196</v>
      </c>
      <c r="B228" s="314" t="s">
        <v>32</v>
      </c>
      <c r="C228" s="315" t="s">
        <v>36</v>
      </c>
      <c r="D228" s="316" t="s">
        <v>12</v>
      </c>
      <c r="E228" s="326"/>
      <c r="F228" s="327"/>
      <c r="G228" s="319" t="s">
        <v>259</v>
      </c>
      <c r="H228" s="320">
        <v>1</v>
      </c>
      <c r="I228" s="321"/>
      <c r="J228" s="321"/>
      <c r="K228" s="321"/>
      <c r="L228" s="321"/>
      <c r="M228" s="322"/>
      <c r="N228" s="332"/>
      <c r="O228" s="322"/>
      <c r="P228" s="322"/>
      <c r="Q228" s="328"/>
      <c r="R228" s="163"/>
      <c r="S228" s="163"/>
      <c r="T228" s="163"/>
      <c r="U228" s="163"/>
      <c r="V228" s="175" t="s">
        <v>1</v>
      </c>
      <c r="W228" s="175">
        <v>1</v>
      </c>
      <c r="X228" s="163"/>
      <c r="Y228" s="163"/>
      <c r="Z228" s="163"/>
      <c r="AA228" s="324"/>
      <c r="AB228" s="171"/>
      <c r="AC228" s="329"/>
      <c r="AD228" s="163"/>
      <c r="AE228" s="163" t="s">
        <v>1</v>
      </c>
      <c r="AF228" s="163"/>
      <c r="AG228" s="163"/>
      <c r="AH228" s="172"/>
      <c r="AI228" s="163"/>
      <c r="AJ228" s="163" t="s">
        <v>1</v>
      </c>
      <c r="AK228" s="163"/>
      <c r="AL228" s="163"/>
      <c r="AM228" s="173"/>
      <c r="AN228" s="163"/>
      <c r="AO228" s="163" t="s">
        <v>1</v>
      </c>
      <c r="AP228" s="163"/>
      <c r="AQ228" s="163"/>
      <c r="AS228" s="163"/>
      <c r="AT228" s="163" t="s">
        <v>1</v>
      </c>
      <c r="AU228" s="163"/>
      <c r="AV228" s="163"/>
    </row>
    <row r="229" spans="1:49" s="91" customFormat="1" ht="14.1" hidden="1" customHeight="1" x14ac:dyDescent="0.2">
      <c r="A229" s="76">
        <v>197</v>
      </c>
      <c r="B229" s="314" t="s">
        <v>32</v>
      </c>
      <c r="C229" s="315" t="s">
        <v>36</v>
      </c>
      <c r="D229" s="316" t="s">
        <v>14</v>
      </c>
      <c r="E229" s="326"/>
      <c r="F229" s="327"/>
      <c r="G229" s="319" t="s">
        <v>260</v>
      </c>
      <c r="H229" s="320">
        <v>1</v>
      </c>
      <c r="I229" s="321"/>
      <c r="J229" s="321"/>
      <c r="K229" s="321"/>
      <c r="L229" s="321"/>
      <c r="M229" s="322"/>
      <c r="N229" s="332"/>
      <c r="O229" s="322"/>
      <c r="P229" s="322"/>
      <c r="Q229" s="328"/>
      <c r="R229" s="163"/>
      <c r="S229" s="163"/>
      <c r="T229" s="163"/>
      <c r="U229" s="163"/>
      <c r="V229" s="175" t="s">
        <v>1</v>
      </c>
      <c r="W229" s="175">
        <v>1</v>
      </c>
      <c r="X229" s="163"/>
      <c r="Y229" s="163"/>
      <c r="Z229" s="163"/>
      <c r="AA229" s="324"/>
      <c r="AB229" s="171"/>
      <c r="AC229" s="329"/>
      <c r="AD229" s="163"/>
      <c r="AE229" s="163"/>
      <c r="AF229" s="163"/>
      <c r="AG229" s="163" t="s">
        <v>3</v>
      </c>
      <c r="AH229" s="172"/>
      <c r="AI229" s="163"/>
      <c r="AJ229" s="163"/>
      <c r="AK229" s="163"/>
      <c r="AL229" s="163" t="s">
        <v>3</v>
      </c>
      <c r="AM229" s="173"/>
      <c r="AN229" s="163"/>
      <c r="AO229" s="163"/>
      <c r="AP229" s="163" t="s">
        <v>2</v>
      </c>
      <c r="AQ229" s="163"/>
      <c r="AS229" s="163"/>
      <c r="AT229" s="163" t="s">
        <v>1</v>
      </c>
      <c r="AU229" s="163"/>
      <c r="AV229" s="163"/>
    </row>
    <row r="230" spans="1:49" s="91" customFormat="1" ht="14.1" hidden="1" customHeight="1" x14ac:dyDescent="0.2">
      <c r="A230" s="76">
        <v>198</v>
      </c>
      <c r="B230" s="314" t="s">
        <v>32</v>
      </c>
      <c r="C230" s="315" t="s">
        <v>36</v>
      </c>
      <c r="D230" s="316" t="s">
        <v>16</v>
      </c>
      <c r="E230" s="326"/>
      <c r="F230" s="327"/>
      <c r="G230" s="319" t="s">
        <v>261</v>
      </c>
      <c r="H230" s="320">
        <v>1</v>
      </c>
      <c r="I230" s="321"/>
      <c r="J230" s="321"/>
      <c r="K230" s="321"/>
      <c r="L230" s="321"/>
      <c r="M230" s="322"/>
      <c r="N230" s="332"/>
      <c r="O230" s="322"/>
      <c r="P230" s="322"/>
      <c r="Q230" s="328"/>
      <c r="R230" s="163"/>
      <c r="S230" s="163"/>
      <c r="T230" s="163"/>
      <c r="U230" s="163"/>
      <c r="V230" s="175" t="s">
        <v>1</v>
      </c>
      <c r="W230" s="175">
        <v>1</v>
      </c>
      <c r="X230" s="163"/>
      <c r="Y230" s="163"/>
      <c r="Z230" s="163"/>
      <c r="AA230" s="324"/>
      <c r="AB230" s="171"/>
      <c r="AC230" s="329"/>
      <c r="AD230" s="163"/>
      <c r="AE230" s="163" t="s">
        <v>1</v>
      </c>
      <c r="AF230" s="163"/>
      <c r="AG230" s="163"/>
      <c r="AH230" s="172"/>
      <c r="AI230" s="163"/>
      <c r="AJ230" s="163" t="s">
        <v>1</v>
      </c>
      <c r="AK230" s="163"/>
      <c r="AL230" s="163"/>
      <c r="AM230" s="173"/>
      <c r="AN230" s="163"/>
      <c r="AO230" s="163" t="s">
        <v>1</v>
      </c>
      <c r="AP230" s="163"/>
      <c r="AQ230" s="163"/>
      <c r="AS230" s="163"/>
      <c r="AT230" s="163" t="s">
        <v>1</v>
      </c>
      <c r="AU230" s="163"/>
      <c r="AV230" s="163"/>
    </row>
    <row r="231" spans="1:49" s="91" customFormat="1" ht="14.1" hidden="1" customHeight="1" x14ac:dyDescent="0.2">
      <c r="A231" s="76">
        <v>199</v>
      </c>
      <c r="B231" s="314" t="s">
        <v>32</v>
      </c>
      <c r="C231" s="315" t="s">
        <v>36</v>
      </c>
      <c r="D231" s="316" t="s">
        <v>18</v>
      </c>
      <c r="E231" s="326"/>
      <c r="F231" s="327"/>
      <c r="G231" s="319" t="s">
        <v>262</v>
      </c>
      <c r="H231" s="320">
        <v>1</v>
      </c>
      <c r="I231" s="321"/>
      <c r="J231" s="321"/>
      <c r="K231" s="321"/>
      <c r="L231" s="321"/>
      <c r="M231" s="322"/>
      <c r="N231" s="332"/>
      <c r="O231" s="322"/>
      <c r="P231" s="322"/>
      <c r="Q231" s="328"/>
      <c r="R231" s="163"/>
      <c r="S231" s="163"/>
      <c r="T231" s="163"/>
      <c r="U231" s="163"/>
      <c r="V231" s="175" t="s">
        <v>1</v>
      </c>
      <c r="W231" s="175"/>
      <c r="X231" s="163"/>
      <c r="Y231" s="163"/>
      <c r="Z231" s="163"/>
      <c r="AA231" s="324"/>
      <c r="AB231" s="171"/>
      <c r="AC231" s="329"/>
      <c r="AD231" s="163"/>
      <c r="AE231" s="163" t="s">
        <v>1</v>
      </c>
      <c r="AF231" s="163"/>
      <c r="AG231" s="163"/>
      <c r="AH231" s="172"/>
      <c r="AI231" s="163"/>
      <c r="AJ231" s="163" t="s">
        <v>1</v>
      </c>
      <c r="AK231" s="163"/>
      <c r="AL231" s="163"/>
      <c r="AM231" s="173"/>
      <c r="AN231" s="163"/>
      <c r="AO231" s="163" t="s">
        <v>1</v>
      </c>
      <c r="AP231" s="163"/>
      <c r="AQ231" s="163"/>
      <c r="AS231" s="163"/>
      <c r="AT231" s="163" t="s">
        <v>1</v>
      </c>
      <c r="AU231" s="163"/>
      <c r="AV231" s="163"/>
    </row>
    <row r="232" spans="1:49" s="91" customFormat="1" ht="14.1" customHeight="1" x14ac:dyDescent="0.2">
      <c r="A232" s="76">
        <v>200</v>
      </c>
      <c r="B232" s="314" t="s">
        <v>32</v>
      </c>
      <c r="C232" s="315" t="s">
        <v>36</v>
      </c>
      <c r="D232" s="316" t="s">
        <v>20</v>
      </c>
      <c r="E232" s="326"/>
      <c r="F232" s="327"/>
      <c r="G232" s="319" t="s">
        <v>263</v>
      </c>
      <c r="H232" s="320">
        <v>1</v>
      </c>
      <c r="I232" s="321"/>
      <c r="J232" s="321"/>
      <c r="K232" s="321"/>
      <c r="L232" s="321"/>
      <c r="M232" s="322"/>
      <c r="N232" s="332" t="s">
        <v>1</v>
      </c>
      <c r="O232" s="322"/>
      <c r="P232" s="322"/>
      <c r="Q232" s="328"/>
      <c r="R232" s="163"/>
      <c r="S232" s="163"/>
      <c r="T232" s="163"/>
      <c r="U232" s="163"/>
      <c r="V232" s="175" t="s">
        <v>1</v>
      </c>
      <c r="W232" s="175">
        <v>1</v>
      </c>
      <c r="X232" s="163"/>
      <c r="Y232" s="163"/>
      <c r="Z232" s="163"/>
      <c r="AA232" s="324"/>
      <c r="AB232" s="171"/>
      <c r="AC232" s="329"/>
      <c r="AD232" s="163"/>
      <c r="AE232" s="163" t="s">
        <v>1</v>
      </c>
      <c r="AF232" s="163"/>
      <c r="AG232" s="163"/>
      <c r="AH232" s="172"/>
      <c r="AI232" s="163"/>
      <c r="AJ232" s="163" t="s">
        <v>1</v>
      </c>
      <c r="AK232" s="163"/>
      <c r="AL232" s="163"/>
      <c r="AM232" s="173"/>
      <c r="AN232" s="163"/>
      <c r="AO232" s="163" t="s">
        <v>1</v>
      </c>
      <c r="AP232" s="163"/>
      <c r="AQ232" s="163"/>
      <c r="AS232" s="163"/>
      <c r="AT232" s="163" t="s">
        <v>1</v>
      </c>
      <c r="AU232" s="163"/>
      <c r="AV232" s="163"/>
    </row>
    <row r="233" spans="1:49" s="91" customFormat="1" ht="14.1" hidden="1" customHeight="1" x14ac:dyDescent="0.2">
      <c r="A233" s="76">
        <v>201</v>
      </c>
      <c r="B233" s="314" t="s">
        <v>32</v>
      </c>
      <c r="C233" s="315" t="s">
        <v>36</v>
      </c>
      <c r="D233" s="316" t="s">
        <v>22</v>
      </c>
      <c r="E233" s="326"/>
      <c r="F233" s="327"/>
      <c r="G233" s="319" t="s">
        <v>264</v>
      </c>
      <c r="H233" s="320">
        <v>1</v>
      </c>
      <c r="I233" s="321"/>
      <c r="J233" s="321"/>
      <c r="K233" s="321"/>
      <c r="L233" s="321"/>
      <c r="M233" s="322"/>
      <c r="N233" s="332"/>
      <c r="O233" s="322"/>
      <c r="P233" s="322"/>
      <c r="Q233" s="328"/>
      <c r="R233" s="163"/>
      <c r="S233" s="163"/>
      <c r="T233" s="163"/>
      <c r="U233" s="163"/>
      <c r="V233" s="175" t="s">
        <v>1</v>
      </c>
      <c r="W233" s="175">
        <v>1</v>
      </c>
      <c r="X233" s="163"/>
      <c r="Y233" s="163"/>
      <c r="Z233" s="163"/>
      <c r="AA233" s="324"/>
      <c r="AB233" s="171"/>
      <c r="AC233" s="329"/>
      <c r="AD233" s="163"/>
      <c r="AE233" s="163" t="s">
        <v>1</v>
      </c>
      <c r="AF233" s="163"/>
      <c r="AG233" s="163"/>
      <c r="AH233" s="172"/>
      <c r="AI233" s="163"/>
      <c r="AJ233" s="163" t="s">
        <v>1</v>
      </c>
      <c r="AK233" s="163"/>
      <c r="AL233" s="163"/>
      <c r="AM233" s="173"/>
      <c r="AN233" s="163"/>
      <c r="AO233" s="163" t="s">
        <v>1</v>
      </c>
      <c r="AP233" s="163"/>
      <c r="AQ233" s="163"/>
      <c r="AS233" s="163"/>
      <c r="AT233" s="163" t="s">
        <v>1</v>
      </c>
      <c r="AU233" s="163"/>
      <c r="AV233" s="163"/>
    </row>
    <row r="234" spans="1:49" s="91" customFormat="1" ht="14.1" hidden="1" customHeight="1" x14ac:dyDescent="0.2">
      <c r="A234" s="76">
        <v>202</v>
      </c>
      <c r="B234" s="314" t="s">
        <v>32</v>
      </c>
      <c r="C234" s="315" t="s">
        <v>36</v>
      </c>
      <c r="D234" s="316" t="s">
        <v>24</v>
      </c>
      <c r="E234" s="326"/>
      <c r="F234" s="327"/>
      <c r="G234" s="319" t="s">
        <v>265</v>
      </c>
      <c r="H234" s="320">
        <v>1</v>
      </c>
      <c r="I234" s="321"/>
      <c r="J234" s="321"/>
      <c r="K234" s="321"/>
      <c r="L234" s="321"/>
      <c r="M234" s="322"/>
      <c r="N234" s="332"/>
      <c r="O234" s="322"/>
      <c r="P234" s="322"/>
      <c r="Q234" s="328"/>
      <c r="R234" s="163"/>
      <c r="S234" s="163"/>
      <c r="T234" s="163"/>
      <c r="U234" s="163"/>
      <c r="V234" s="175" t="s">
        <v>1</v>
      </c>
      <c r="W234" s="175"/>
      <c r="X234" s="163"/>
      <c r="Y234" s="163"/>
      <c r="Z234" s="163"/>
      <c r="AA234" s="324"/>
      <c r="AB234" s="171"/>
      <c r="AC234" s="329"/>
      <c r="AD234" s="163"/>
      <c r="AE234" s="163" t="s">
        <v>1</v>
      </c>
      <c r="AF234" s="163"/>
      <c r="AG234" s="163"/>
      <c r="AH234" s="172"/>
      <c r="AI234" s="163"/>
      <c r="AJ234" s="163" t="s">
        <v>1</v>
      </c>
      <c r="AK234" s="163"/>
      <c r="AL234" s="163"/>
      <c r="AM234" s="173"/>
      <c r="AN234" s="163"/>
      <c r="AO234" s="163" t="s">
        <v>1</v>
      </c>
      <c r="AP234" s="163"/>
      <c r="AQ234" s="163"/>
      <c r="AS234" s="163"/>
      <c r="AT234" s="163" t="s">
        <v>1</v>
      </c>
      <c r="AU234" s="163"/>
      <c r="AV234" s="163"/>
    </row>
    <row r="235" spans="1:49" s="91" customFormat="1" ht="14.1" customHeight="1" x14ac:dyDescent="0.2">
      <c r="A235" s="76">
        <v>203</v>
      </c>
      <c r="B235" s="314" t="s">
        <v>32</v>
      </c>
      <c r="C235" s="315" t="s">
        <v>36</v>
      </c>
      <c r="D235" s="316" t="s">
        <v>26</v>
      </c>
      <c r="E235" s="326"/>
      <c r="F235" s="327"/>
      <c r="G235" s="319" t="s">
        <v>266</v>
      </c>
      <c r="H235" s="320">
        <v>1</v>
      </c>
      <c r="I235" s="321"/>
      <c r="J235" s="321"/>
      <c r="K235" s="321"/>
      <c r="L235" s="321"/>
      <c r="M235" s="322"/>
      <c r="N235" s="332"/>
      <c r="O235" s="322"/>
      <c r="P235" s="322" t="s">
        <v>3</v>
      </c>
      <c r="Q235" s="328"/>
      <c r="R235" s="163"/>
      <c r="S235" s="163"/>
      <c r="T235" s="163"/>
      <c r="U235" s="163"/>
      <c r="V235" s="175" t="s">
        <v>1</v>
      </c>
      <c r="W235" s="175"/>
      <c r="X235" s="163"/>
      <c r="Y235" s="163"/>
      <c r="Z235" s="163"/>
      <c r="AA235" s="324"/>
      <c r="AB235" s="171"/>
      <c r="AC235" s="329"/>
      <c r="AD235" s="163"/>
      <c r="AE235" s="163" t="s">
        <v>1</v>
      </c>
      <c r="AF235" s="163"/>
      <c r="AG235" s="163"/>
      <c r="AH235" s="172"/>
      <c r="AI235" s="163"/>
      <c r="AJ235" s="163" t="s">
        <v>1</v>
      </c>
      <c r="AK235" s="163"/>
      <c r="AL235" s="163"/>
      <c r="AM235" s="173"/>
      <c r="AN235" s="163"/>
      <c r="AO235" s="163" t="s">
        <v>1</v>
      </c>
      <c r="AP235" s="163"/>
      <c r="AQ235" s="163"/>
      <c r="AS235" s="163"/>
      <c r="AT235" s="163" t="s">
        <v>1</v>
      </c>
      <c r="AU235" s="163"/>
      <c r="AV235" s="163"/>
    </row>
    <row r="236" spans="1:49" s="91" customFormat="1" ht="14.1" hidden="1" customHeight="1" x14ac:dyDescent="0.2">
      <c r="A236" s="76">
        <v>204</v>
      </c>
      <c r="B236" s="314" t="s">
        <v>32</v>
      </c>
      <c r="C236" s="315" t="s">
        <v>36</v>
      </c>
      <c r="D236" s="316" t="s">
        <v>28</v>
      </c>
      <c r="E236" s="326"/>
      <c r="F236" s="327"/>
      <c r="G236" s="319" t="s">
        <v>267</v>
      </c>
      <c r="H236" s="320">
        <v>1</v>
      </c>
      <c r="I236" s="321"/>
      <c r="J236" s="321"/>
      <c r="K236" s="321"/>
      <c r="L236" s="321"/>
      <c r="M236" s="322"/>
      <c r="N236" s="332"/>
      <c r="O236" s="322"/>
      <c r="P236" s="322"/>
      <c r="Q236" s="328"/>
      <c r="R236" s="163"/>
      <c r="S236" s="163"/>
      <c r="T236" s="163"/>
      <c r="U236" s="163"/>
      <c r="V236" s="175" t="s">
        <v>1</v>
      </c>
      <c r="W236" s="175">
        <v>1</v>
      </c>
      <c r="X236" s="163"/>
      <c r="Y236" s="163"/>
      <c r="Z236" s="163"/>
      <c r="AA236" s="324"/>
      <c r="AB236" s="171"/>
      <c r="AC236" s="329"/>
      <c r="AD236" s="163"/>
      <c r="AE236" s="163" t="s">
        <v>1</v>
      </c>
      <c r="AF236" s="163"/>
      <c r="AG236" s="163"/>
      <c r="AH236" s="172"/>
      <c r="AI236" s="163"/>
      <c r="AJ236" s="163" t="s">
        <v>1</v>
      </c>
      <c r="AK236" s="163"/>
      <c r="AL236" s="163"/>
      <c r="AM236" s="173"/>
      <c r="AN236" s="163"/>
      <c r="AO236" s="163" t="s">
        <v>1</v>
      </c>
      <c r="AP236" s="163"/>
      <c r="AQ236" s="163"/>
      <c r="AS236" s="163"/>
      <c r="AT236" s="163" t="s">
        <v>1</v>
      </c>
      <c r="AU236" s="163"/>
      <c r="AV236" s="163"/>
    </row>
    <row r="237" spans="1:49" s="91" customFormat="1" ht="14.1" customHeight="1" x14ac:dyDescent="0.2">
      <c r="A237" s="76">
        <v>205</v>
      </c>
      <c r="B237" s="314" t="s">
        <v>32</v>
      </c>
      <c r="C237" s="315" t="s">
        <v>36</v>
      </c>
      <c r="D237" s="316" t="s">
        <v>30</v>
      </c>
      <c r="E237" s="326"/>
      <c r="F237" s="327"/>
      <c r="G237" s="319" t="s">
        <v>268</v>
      </c>
      <c r="H237" s="320">
        <v>1</v>
      </c>
      <c r="I237" s="321"/>
      <c r="J237" s="321">
        <v>1</v>
      </c>
      <c r="K237" s="321"/>
      <c r="L237" s="321">
        <v>1</v>
      </c>
      <c r="M237" s="322" t="s">
        <v>0</v>
      </c>
      <c r="N237" s="332"/>
      <c r="O237" s="322"/>
      <c r="P237" s="322"/>
      <c r="Q237" s="328"/>
      <c r="R237" s="163"/>
      <c r="S237" s="163"/>
      <c r="T237" s="163"/>
      <c r="U237" s="163"/>
      <c r="V237" s="175" t="s">
        <v>1</v>
      </c>
      <c r="W237" s="175">
        <v>1</v>
      </c>
      <c r="X237" s="163"/>
      <c r="Y237" s="163"/>
      <c r="Z237" s="163"/>
      <c r="AA237" s="324"/>
      <c r="AB237" s="171"/>
      <c r="AC237" s="329"/>
      <c r="AD237" s="163"/>
      <c r="AE237" s="163" t="s">
        <v>1</v>
      </c>
      <c r="AF237" s="163"/>
      <c r="AG237" s="163"/>
      <c r="AH237" s="172"/>
      <c r="AI237" s="163"/>
      <c r="AJ237" s="163" t="s">
        <v>1</v>
      </c>
      <c r="AK237" s="163"/>
      <c r="AL237" s="163"/>
      <c r="AM237" s="173"/>
      <c r="AN237" s="163"/>
      <c r="AO237" s="163" t="s">
        <v>1</v>
      </c>
      <c r="AP237" s="163"/>
      <c r="AQ237" s="163"/>
      <c r="AS237" s="163"/>
      <c r="AT237" s="163" t="s">
        <v>1</v>
      </c>
      <c r="AU237" s="163"/>
      <c r="AV237" s="163"/>
    </row>
    <row r="238" spans="1:49" s="91" customFormat="1" ht="14.1" hidden="1" customHeight="1" x14ac:dyDescent="0.2">
      <c r="A238" s="76">
        <v>206</v>
      </c>
      <c r="B238" s="314" t="s">
        <v>32</v>
      </c>
      <c r="C238" s="315" t="s">
        <v>36</v>
      </c>
      <c r="D238" s="316" t="s">
        <v>32</v>
      </c>
      <c r="E238" s="326"/>
      <c r="F238" s="327"/>
      <c r="G238" s="319" t="s">
        <v>269</v>
      </c>
      <c r="H238" s="320">
        <v>1</v>
      </c>
      <c r="I238" s="321"/>
      <c r="J238" s="321"/>
      <c r="K238" s="321"/>
      <c r="L238" s="321"/>
      <c r="M238" s="322"/>
      <c r="N238" s="332"/>
      <c r="O238" s="322"/>
      <c r="P238" s="322"/>
      <c r="Q238" s="328"/>
      <c r="R238" s="163"/>
      <c r="S238" s="163"/>
      <c r="T238" s="163"/>
      <c r="U238" s="163"/>
      <c r="V238" s="175" t="s">
        <v>1</v>
      </c>
      <c r="W238" s="175">
        <v>1</v>
      </c>
      <c r="X238" s="163"/>
      <c r="Y238" s="163"/>
      <c r="Z238" s="163"/>
      <c r="AA238" s="324"/>
      <c r="AB238" s="171"/>
      <c r="AC238" s="329"/>
      <c r="AD238" s="163"/>
      <c r="AE238" s="163" t="s">
        <v>1</v>
      </c>
      <c r="AF238" s="163"/>
      <c r="AG238" s="163"/>
      <c r="AH238" s="172"/>
      <c r="AI238" s="163"/>
      <c r="AJ238" s="163" t="s">
        <v>1</v>
      </c>
      <c r="AK238" s="163"/>
      <c r="AL238" s="163"/>
      <c r="AM238" s="173"/>
      <c r="AN238" s="163"/>
      <c r="AO238" s="163" t="s">
        <v>1</v>
      </c>
      <c r="AP238" s="163"/>
      <c r="AQ238" s="163"/>
      <c r="AS238" s="163"/>
      <c r="AT238" s="163" t="s">
        <v>1</v>
      </c>
      <c r="AU238" s="163"/>
      <c r="AV238" s="163"/>
    </row>
    <row r="239" spans="1:49" s="91" customFormat="1" ht="14.1" customHeight="1" x14ac:dyDescent="0.2">
      <c r="A239" s="76">
        <v>207</v>
      </c>
      <c r="B239" s="314" t="s">
        <v>32</v>
      </c>
      <c r="C239" s="315" t="s">
        <v>36</v>
      </c>
      <c r="D239" s="316" t="s">
        <v>34</v>
      </c>
      <c r="E239" s="326"/>
      <c r="F239" s="327"/>
      <c r="G239" s="319" t="s">
        <v>270</v>
      </c>
      <c r="H239" s="320">
        <v>1</v>
      </c>
      <c r="I239" s="321"/>
      <c r="J239" s="321"/>
      <c r="K239" s="321"/>
      <c r="L239" s="321"/>
      <c r="M239" s="322"/>
      <c r="N239" s="332" t="s">
        <v>1</v>
      </c>
      <c r="O239" s="322"/>
      <c r="P239" s="322"/>
      <c r="Q239" s="328"/>
      <c r="R239" s="163"/>
      <c r="S239" s="163"/>
      <c r="T239" s="163"/>
      <c r="U239" s="163"/>
      <c r="V239" s="175" t="s">
        <v>1</v>
      </c>
      <c r="W239" s="175">
        <v>1</v>
      </c>
      <c r="X239" s="163"/>
      <c r="Y239" s="163"/>
      <c r="Z239" s="163"/>
      <c r="AA239" s="324"/>
      <c r="AB239" s="171"/>
      <c r="AC239" s="329"/>
      <c r="AD239" s="163"/>
      <c r="AE239" s="163" t="s">
        <v>1</v>
      </c>
      <c r="AF239" s="163"/>
      <c r="AG239" s="163"/>
      <c r="AH239" s="172"/>
      <c r="AI239" s="163"/>
      <c r="AJ239" s="163" t="s">
        <v>1</v>
      </c>
      <c r="AK239" s="163"/>
      <c r="AL239" s="163"/>
      <c r="AM239" s="173"/>
      <c r="AN239" s="163"/>
      <c r="AO239" s="163" t="s">
        <v>1</v>
      </c>
      <c r="AP239" s="163"/>
      <c r="AQ239" s="163"/>
      <c r="AS239" s="163"/>
      <c r="AT239" s="163" t="s">
        <v>1</v>
      </c>
      <c r="AU239" s="163"/>
      <c r="AV239" s="163"/>
    </row>
    <row r="240" spans="1:49" s="91" customFormat="1" ht="14.1" customHeight="1" x14ac:dyDescent="0.2">
      <c r="A240" s="76">
        <v>208</v>
      </c>
      <c r="B240" s="314" t="s">
        <v>32</v>
      </c>
      <c r="C240" s="315" t="s">
        <v>36</v>
      </c>
      <c r="D240" s="316" t="s">
        <v>36</v>
      </c>
      <c r="E240" s="326"/>
      <c r="F240" s="327"/>
      <c r="G240" s="319" t="s">
        <v>271</v>
      </c>
      <c r="H240" s="320">
        <v>1</v>
      </c>
      <c r="I240" s="321"/>
      <c r="J240" s="321"/>
      <c r="K240" s="321"/>
      <c r="L240" s="321"/>
      <c r="M240" s="322"/>
      <c r="N240" s="332" t="s">
        <v>1</v>
      </c>
      <c r="O240" s="322"/>
      <c r="P240" s="322"/>
      <c r="Q240" s="328"/>
      <c r="R240" s="163"/>
      <c r="S240" s="163"/>
      <c r="T240" s="163"/>
      <c r="U240" s="163"/>
      <c r="V240" s="175" t="s">
        <v>1</v>
      </c>
      <c r="W240" s="175"/>
      <c r="X240" s="163"/>
      <c r="Y240" s="163"/>
      <c r="Z240" s="163"/>
      <c r="AA240" s="324"/>
      <c r="AB240" s="171"/>
      <c r="AC240" s="329"/>
      <c r="AD240" s="163"/>
      <c r="AE240" s="163" t="s">
        <v>1</v>
      </c>
      <c r="AF240" s="163"/>
      <c r="AG240" s="163"/>
      <c r="AH240" s="172"/>
      <c r="AI240" s="163"/>
      <c r="AJ240" s="163"/>
      <c r="AK240" s="163"/>
      <c r="AL240" s="163" t="s">
        <v>3</v>
      </c>
      <c r="AM240" s="173"/>
      <c r="AN240" s="163"/>
      <c r="AO240" s="163" t="s">
        <v>1</v>
      </c>
      <c r="AP240" s="163"/>
      <c r="AQ240" s="163"/>
      <c r="AS240" s="163"/>
      <c r="AT240" s="163" t="s">
        <v>1</v>
      </c>
      <c r="AU240" s="163"/>
      <c r="AV240" s="163"/>
    </row>
    <row r="241" spans="1:48" s="91" customFormat="1" ht="14.1" hidden="1" customHeight="1" x14ac:dyDescent="0.2">
      <c r="A241" s="76">
        <v>209</v>
      </c>
      <c r="B241" s="314" t="s">
        <v>32</v>
      </c>
      <c r="C241" s="315" t="s">
        <v>36</v>
      </c>
      <c r="D241" s="316" t="s">
        <v>38</v>
      </c>
      <c r="E241" s="326"/>
      <c r="F241" s="327"/>
      <c r="G241" s="319" t="s">
        <v>272</v>
      </c>
      <c r="H241" s="320">
        <v>1</v>
      </c>
      <c r="I241" s="321"/>
      <c r="J241" s="321"/>
      <c r="K241" s="321"/>
      <c r="L241" s="321"/>
      <c r="M241" s="322"/>
      <c r="N241" s="332"/>
      <c r="O241" s="322"/>
      <c r="P241" s="322"/>
      <c r="Q241" s="328"/>
      <c r="R241" s="163"/>
      <c r="S241" s="163"/>
      <c r="T241" s="163"/>
      <c r="U241" s="163"/>
      <c r="V241" s="175" t="s">
        <v>1</v>
      </c>
      <c r="W241" s="175">
        <v>1</v>
      </c>
      <c r="X241" s="163"/>
      <c r="Y241" s="163"/>
      <c r="Z241" s="163"/>
      <c r="AA241" s="324"/>
      <c r="AB241" s="171"/>
      <c r="AC241" s="329"/>
      <c r="AD241" s="163"/>
      <c r="AE241" s="163" t="s">
        <v>1</v>
      </c>
      <c r="AF241" s="163"/>
      <c r="AG241" s="163"/>
      <c r="AH241" s="172"/>
      <c r="AI241" s="163"/>
      <c r="AJ241" s="163" t="s">
        <v>1</v>
      </c>
      <c r="AK241" s="163"/>
      <c r="AL241" s="163"/>
      <c r="AM241" s="173"/>
      <c r="AN241" s="163"/>
      <c r="AO241" s="163" t="s">
        <v>1</v>
      </c>
      <c r="AP241" s="163"/>
      <c r="AQ241" s="163"/>
      <c r="AS241" s="163"/>
      <c r="AT241" s="163" t="s">
        <v>1</v>
      </c>
      <c r="AU241" s="163"/>
      <c r="AV241" s="163"/>
    </row>
    <row r="242" spans="1:48" s="91" customFormat="1" ht="14.1" hidden="1" customHeight="1" x14ac:dyDescent="0.2">
      <c r="A242" s="76">
        <v>210</v>
      </c>
      <c r="B242" s="314" t="s">
        <v>32</v>
      </c>
      <c r="C242" s="315" t="s">
        <v>36</v>
      </c>
      <c r="D242" s="316" t="s">
        <v>40</v>
      </c>
      <c r="E242" s="326"/>
      <c r="F242" s="327"/>
      <c r="G242" s="319" t="s">
        <v>273</v>
      </c>
      <c r="H242" s="320">
        <v>1</v>
      </c>
      <c r="I242" s="321"/>
      <c r="J242" s="321"/>
      <c r="K242" s="321"/>
      <c r="L242" s="321"/>
      <c r="M242" s="322"/>
      <c r="N242" s="332"/>
      <c r="O242" s="322"/>
      <c r="P242" s="322"/>
      <c r="Q242" s="328"/>
      <c r="R242" s="163"/>
      <c r="S242" s="163"/>
      <c r="T242" s="163"/>
      <c r="U242" s="163"/>
      <c r="V242" s="175" t="s">
        <v>1</v>
      </c>
      <c r="W242" s="175">
        <v>1</v>
      </c>
      <c r="X242" s="163"/>
      <c r="Y242" s="163"/>
      <c r="Z242" s="163"/>
      <c r="AA242" s="324"/>
      <c r="AB242" s="171"/>
      <c r="AC242" s="329"/>
      <c r="AD242" s="163"/>
      <c r="AE242" s="163" t="s">
        <v>1</v>
      </c>
      <c r="AF242" s="163"/>
      <c r="AG242" s="163"/>
      <c r="AH242" s="172"/>
      <c r="AI242" s="163"/>
      <c r="AJ242" s="163" t="s">
        <v>1</v>
      </c>
      <c r="AK242" s="163"/>
      <c r="AL242" s="163"/>
      <c r="AM242" s="173"/>
      <c r="AN242" s="163"/>
      <c r="AO242" s="163" t="s">
        <v>1</v>
      </c>
      <c r="AP242" s="163"/>
      <c r="AQ242" s="163"/>
      <c r="AS242" s="163" t="s">
        <v>0</v>
      </c>
      <c r="AT242" s="163"/>
      <c r="AU242" s="163"/>
      <c r="AV242" s="163"/>
    </row>
    <row r="243" spans="1:48" s="91" customFormat="1" ht="14.1" hidden="1" customHeight="1" x14ac:dyDescent="0.2">
      <c r="A243" s="76">
        <v>211</v>
      </c>
      <c r="B243" s="314" t="s">
        <v>32</v>
      </c>
      <c r="C243" s="315" t="s">
        <v>36</v>
      </c>
      <c r="D243" s="316" t="s">
        <v>42</v>
      </c>
      <c r="E243" s="326"/>
      <c r="F243" s="327"/>
      <c r="G243" s="319" t="s">
        <v>274</v>
      </c>
      <c r="H243" s="320">
        <v>1</v>
      </c>
      <c r="I243" s="321"/>
      <c r="J243" s="321"/>
      <c r="K243" s="321"/>
      <c r="L243" s="321"/>
      <c r="M243" s="322"/>
      <c r="N243" s="332"/>
      <c r="O243" s="322"/>
      <c r="P243" s="322"/>
      <c r="Q243" s="328"/>
      <c r="R243" s="163"/>
      <c r="S243" s="163"/>
      <c r="T243" s="163"/>
      <c r="U243" s="163"/>
      <c r="V243" s="175" t="s">
        <v>1</v>
      </c>
      <c r="W243" s="175"/>
      <c r="X243" s="163"/>
      <c r="Y243" s="163"/>
      <c r="Z243" s="163"/>
      <c r="AA243" s="324"/>
      <c r="AB243" s="171"/>
      <c r="AC243" s="329"/>
      <c r="AD243" s="163"/>
      <c r="AE243" s="163" t="s">
        <v>1</v>
      </c>
      <c r="AF243" s="163"/>
      <c r="AG243" s="163"/>
      <c r="AH243" s="172"/>
      <c r="AI243" s="163"/>
      <c r="AJ243" s="163" t="s">
        <v>1</v>
      </c>
      <c r="AK243" s="163"/>
      <c r="AL243" s="163"/>
      <c r="AM243" s="173"/>
      <c r="AN243" s="163"/>
      <c r="AO243" s="163" t="s">
        <v>1</v>
      </c>
      <c r="AP243" s="163"/>
      <c r="AQ243" s="163"/>
      <c r="AS243" s="163"/>
      <c r="AT243" s="163" t="s">
        <v>1</v>
      </c>
      <c r="AU243" s="163"/>
      <c r="AV243" s="163"/>
    </row>
    <row r="244" spans="1:48" s="91" customFormat="1" ht="14.1" hidden="1" customHeight="1" x14ac:dyDescent="0.2">
      <c r="A244" s="76">
        <v>212</v>
      </c>
      <c r="B244" s="314" t="s">
        <v>32</v>
      </c>
      <c r="C244" s="315" t="s">
        <v>36</v>
      </c>
      <c r="D244" s="316" t="s">
        <v>44</v>
      </c>
      <c r="E244" s="326"/>
      <c r="F244" s="327"/>
      <c r="G244" s="319" t="s">
        <v>275</v>
      </c>
      <c r="H244" s="320" t="s">
        <v>276</v>
      </c>
      <c r="I244" s="321"/>
      <c r="J244" s="321"/>
      <c r="K244" s="321"/>
      <c r="L244" s="321"/>
      <c r="M244" s="322"/>
      <c r="N244" s="332"/>
      <c r="O244" s="322"/>
      <c r="P244" s="322"/>
      <c r="Q244" s="328"/>
      <c r="R244" s="163"/>
      <c r="S244" s="163"/>
      <c r="T244" s="163"/>
      <c r="U244" s="163"/>
      <c r="V244" s="175" t="s">
        <v>1</v>
      </c>
      <c r="W244" s="175">
        <v>1</v>
      </c>
      <c r="X244" s="163"/>
      <c r="Y244" s="163"/>
      <c r="Z244" s="163"/>
      <c r="AA244" s="324"/>
      <c r="AB244" s="171"/>
      <c r="AC244" s="329"/>
      <c r="AD244" s="163"/>
      <c r="AE244" s="163" t="s">
        <v>1</v>
      </c>
      <c r="AF244" s="163"/>
      <c r="AG244" s="163"/>
      <c r="AH244" s="172"/>
      <c r="AI244" s="163"/>
      <c r="AJ244" s="163" t="s">
        <v>1</v>
      </c>
      <c r="AK244" s="163"/>
      <c r="AL244" s="163"/>
      <c r="AM244" s="173"/>
      <c r="AN244" s="163"/>
      <c r="AO244" s="163" t="s">
        <v>1</v>
      </c>
      <c r="AP244" s="163"/>
      <c r="AQ244" s="163"/>
      <c r="AS244" s="163"/>
      <c r="AT244" s="163" t="s">
        <v>1</v>
      </c>
      <c r="AU244" s="163"/>
      <c r="AV244" s="163"/>
    </row>
    <row r="245" spans="1:48" s="91" customFormat="1" ht="14.1" hidden="1" customHeight="1" x14ac:dyDescent="0.2">
      <c r="A245" s="76">
        <v>213</v>
      </c>
      <c r="B245" s="314" t="s">
        <v>32</v>
      </c>
      <c r="C245" s="315" t="s">
        <v>36</v>
      </c>
      <c r="D245" s="316" t="s">
        <v>46</v>
      </c>
      <c r="E245" s="326"/>
      <c r="F245" s="327"/>
      <c r="G245" s="319" t="s">
        <v>277</v>
      </c>
      <c r="H245" s="320">
        <v>1</v>
      </c>
      <c r="I245" s="321"/>
      <c r="J245" s="321"/>
      <c r="K245" s="321"/>
      <c r="L245" s="321"/>
      <c r="M245" s="322"/>
      <c r="N245" s="332"/>
      <c r="O245" s="322"/>
      <c r="P245" s="322"/>
      <c r="Q245" s="328"/>
      <c r="R245" s="163"/>
      <c r="S245" s="163"/>
      <c r="T245" s="163"/>
      <c r="U245" s="163"/>
      <c r="V245" s="175" t="s">
        <v>1</v>
      </c>
      <c r="W245" s="175">
        <v>1</v>
      </c>
      <c r="X245" s="163"/>
      <c r="Y245" s="163"/>
      <c r="Z245" s="163"/>
      <c r="AA245" s="324"/>
      <c r="AB245" s="171"/>
      <c r="AC245" s="329"/>
      <c r="AD245" s="163"/>
      <c r="AE245" s="163" t="s">
        <v>1</v>
      </c>
      <c r="AF245" s="163"/>
      <c r="AG245" s="163"/>
      <c r="AH245" s="172"/>
      <c r="AI245" s="163"/>
      <c r="AJ245" s="163" t="s">
        <v>1</v>
      </c>
      <c r="AK245" s="163"/>
      <c r="AL245" s="163"/>
      <c r="AM245" s="173"/>
      <c r="AN245" s="163"/>
      <c r="AO245" s="163" t="s">
        <v>1</v>
      </c>
      <c r="AP245" s="163"/>
      <c r="AQ245" s="163"/>
      <c r="AS245" s="163"/>
      <c r="AT245" s="163" t="s">
        <v>1</v>
      </c>
      <c r="AU245" s="163"/>
      <c r="AV245" s="163"/>
    </row>
    <row r="246" spans="1:48" s="91" customFormat="1" ht="14.1" hidden="1" customHeight="1" x14ac:dyDescent="0.2">
      <c r="A246" s="76">
        <v>214</v>
      </c>
      <c r="B246" s="314" t="s">
        <v>32</v>
      </c>
      <c r="C246" s="315" t="s">
        <v>36</v>
      </c>
      <c r="D246" s="316" t="s">
        <v>48</v>
      </c>
      <c r="E246" s="326"/>
      <c r="F246" s="327"/>
      <c r="G246" s="319" t="s">
        <v>278</v>
      </c>
      <c r="H246" s="320">
        <v>1</v>
      </c>
      <c r="I246" s="321"/>
      <c r="J246" s="321"/>
      <c r="K246" s="321"/>
      <c r="L246" s="321"/>
      <c r="M246" s="322"/>
      <c r="N246" s="332"/>
      <c r="O246" s="322"/>
      <c r="P246" s="322"/>
      <c r="Q246" s="328"/>
      <c r="R246" s="163"/>
      <c r="S246" s="163"/>
      <c r="T246" s="163"/>
      <c r="U246" s="163"/>
      <c r="V246" s="175" t="s">
        <v>1</v>
      </c>
      <c r="W246" s="175">
        <v>1</v>
      </c>
      <c r="X246" s="163"/>
      <c r="Y246" s="163"/>
      <c r="Z246" s="163"/>
      <c r="AA246" s="324"/>
      <c r="AB246" s="171"/>
      <c r="AC246" s="329"/>
      <c r="AD246" s="163"/>
      <c r="AE246" s="163" t="s">
        <v>1</v>
      </c>
      <c r="AF246" s="163"/>
      <c r="AG246" s="163"/>
      <c r="AH246" s="172"/>
      <c r="AI246" s="163"/>
      <c r="AJ246" s="163" t="s">
        <v>1</v>
      </c>
      <c r="AK246" s="163"/>
      <c r="AL246" s="163"/>
      <c r="AM246" s="173"/>
      <c r="AN246" s="163"/>
      <c r="AO246" s="163" t="s">
        <v>1</v>
      </c>
      <c r="AP246" s="163"/>
      <c r="AQ246" s="163"/>
      <c r="AS246" s="163"/>
      <c r="AT246" s="163" t="s">
        <v>1</v>
      </c>
      <c r="AU246" s="163"/>
      <c r="AV246" s="163"/>
    </row>
    <row r="247" spans="1:48" s="91" customFormat="1" ht="14.1" hidden="1" customHeight="1" x14ac:dyDescent="0.2">
      <c r="A247" s="76">
        <v>215</v>
      </c>
      <c r="B247" s="314" t="s">
        <v>32</v>
      </c>
      <c r="C247" s="315" t="s">
        <v>36</v>
      </c>
      <c r="D247" s="316" t="s">
        <v>50</v>
      </c>
      <c r="E247" s="326"/>
      <c r="F247" s="327"/>
      <c r="G247" s="319" t="s">
        <v>279</v>
      </c>
      <c r="H247" s="320">
        <v>1</v>
      </c>
      <c r="I247" s="321"/>
      <c r="J247" s="321"/>
      <c r="K247" s="321"/>
      <c r="L247" s="321"/>
      <c r="M247" s="322"/>
      <c r="N247" s="332"/>
      <c r="O247" s="322"/>
      <c r="P247" s="322"/>
      <c r="Q247" s="328"/>
      <c r="R247" s="163"/>
      <c r="S247" s="163"/>
      <c r="T247" s="163"/>
      <c r="U247" s="163"/>
      <c r="V247" s="175" t="s">
        <v>1</v>
      </c>
      <c r="W247" s="175"/>
      <c r="X247" s="163"/>
      <c r="Y247" s="163"/>
      <c r="Z247" s="163"/>
      <c r="AA247" s="324"/>
      <c r="AB247" s="171"/>
      <c r="AC247" s="329"/>
      <c r="AD247" s="163"/>
      <c r="AE247" s="163" t="s">
        <v>1</v>
      </c>
      <c r="AF247" s="163"/>
      <c r="AG247" s="163"/>
      <c r="AH247" s="172"/>
      <c r="AI247" s="163"/>
      <c r="AJ247" s="163" t="s">
        <v>1</v>
      </c>
      <c r="AK247" s="163"/>
      <c r="AL247" s="163"/>
      <c r="AM247" s="173"/>
      <c r="AN247" s="163"/>
      <c r="AO247" s="163" t="s">
        <v>1</v>
      </c>
      <c r="AP247" s="163"/>
      <c r="AQ247" s="163"/>
      <c r="AS247" s="163"/>
      <c r="AT247" s="163" t="s">
        <v>1</v>
      </c>
      <c r="AU247" s="163"/>
      <c r="AV247" s="163"/>
    </row>
    <row r="248" spans="1:48" s="91" customFormat="1" ht="14.1" hidden="1" customHeight="1" x14ac:dyDescent="0.2">
      <c r="A248" s="76">
        <v>216</v>
      </c>
      <c r="B248" s="314" t="s">
        <v>32</v>
      </c>
      <c r="C248" s="315" t="s">
        <v>36</v>
      </c>
      <c r="D248" s="316" t="s">
        <v>52</v>
      </c>
      <c r="E248" s="326"/>
      <c r="F248" s="327"/>
      <c r="G248" s="319" t="s">
        <v>280</v>
      </c>
      <c r="H248" s="320">
        <v>1</v>
      </c>
      <c r="I248" s="321"/>
      <c r="J248" s="321"/>
      <c r="K248" s="321"/>
      <c r="L248" s="321"/>
      <c r="M248" s="322"/>
      <c r="N248" s="332"/>
      <c r="O248" s="322"/>
      <c r="P248" s="322"/>
      <c r="Q248" s="328"/>
      <c r="R248" s="163"/>
      <c r="S248" s="163"/>
      <c r="T248" s="163"/>
      <c r="U248" s="163"/>
      <c r="V248" s="175" t="s">
        <v>1</v>
      </c>
      <c r="W248" s="175">
        <v>1</v>
      </c>
      <c r="X248" s="163"/>
      <c r="Y248" s="163"/>
      <c r="Z248" s="163"/>
      <c r="AA248" s="324"/>
      <c r="AB248" s="171"/>
      <c r="AC248" s="329"/>
      <c r="AD248" s="163"/>
      <c r="AE248" s="163" t="s">
        <v>1</v>
      </c>
      <c r="AF248" s="163"/>
      <c r="AG248" s="163"/>
      <c r="AH248" s="172"/>
      <c r="AI248" s="163"/>
      <c r="AJ248" s="163"/>
      <c r="AK248" s="163"/>
      <c r="AL248" s="163" t="s">
        <v>3</v>
      </c>
      <c r="AM248" s="173"/>
      <c r="AN248" s="163"/>
      <c r="AO248" s="163" t="s">
        <v>1</v>
      </c>
      <c r="AP248" s="163"/>
      <c r="AQ248" s="163"/>
      <c r="AS248" s="163"/>
      <c r="AT248" s="163" t="s">
        <v>1</v>
      </c>
      <c r="AU248" s="163"/>
      <c r="AV248" s="163"/>
    </row>
    <row r="249" spans="1:48" s="91" customFormat="1" ht="14.1" hidden="1" customHeight="1" x14ac:dyDescent="0.2">
      <c r="A249" s="76">
        <v>217</v>
      </c>
      <c r="B249" s="314" t="s">
        <v>32</v>
      </c>
      <c r="C249" s="315" t="s">
        <v>36</v>
      </c>
      <c r="D249" s="316" t="s">
        <v>54</v>
      </c>
      <c r="E249" s="326"/>
      <c r="F249" s="327"/>
      <c r="G249" s="319" t="s">
        <v>281</v>
      </c>
      <c r="H249" s="320">
        <v>1</v>
      </c>
      <c r="I249" s="321"/>
      <c r="J249" s="321"/>
      <c r="K249" s="321"/>
      <c r="L249" s="321"/>
      <c r="M249" s="322"/>
      <c r="N249" s="332"/>
      <c r="O249" s="322"/>
      <c r="P249" s="322"/>
      <c r="Q249" s="328"/>
      <c r="R249" s="163"/>
      <c r="S249" s="163"/>
      <c r="T249" s="163"/>
      <c r="U249" s="163"/>
      <c r="V249" s="175" t="s">
        <v>1</v>
      </c>
      <c r="W249" s="175">
        <v>1</v>
      </c>
      <c r="X249" s="163"/>
      <c r="Y249" s="163"/>
      <c r="Z249" s="163"/>
      <c r="AA249" s="324"/>
      <c r="AB249" s="171"/>
      <c r="AC249" s="329"/>
      <c r="AD249" s="163"/>
      <c r="AE249" s="163" t="s">
        <v>1</v>
      </c>
      <c r="AF249" s="163"/>
      <c r="AG249" s="163"/>
      <c r="AH249" s="172"/>
      <c r="AI249" s="163"/>
      <c r="AJ249" s="163" t="s">
        <v>1</v>
      </c>
      <c r="AK249" s="163"/>
      <c r="AL249" s="163"/>
      <c r="AM249" s="173"/>
      <c r="AN249" s="163"/>
      <c r="AO249" s="163" t="s">
        <v>1</v>
      </c>
      <c r="AP249" s="163"/>
      <c r="AQ249" s="163"/>
      <c r="AS249" s="163"/>
      <c r="AT249" s="163" t="s">
        <v>1</v>
      </c>
      <c r="AU249" s="163"/>
      <c r="AV249" s="163"/>
    </row>
    <row r="250" spans="1:48" s="91" customFormat="1" ht="14.1" customHeight="1" x14ac:dyDescent="0.2">
      <c r="A250" s="76">
        <v>218</v>
      </c>
      <c r="B250" s="314" t="s">
        <v>32</v>
      </c>
      <c r="C250" s="315" t="s">
        <v>36</v>
      </c>
      <c r="D250" s="316" t="s">
        <v>56</v>
      </c>
      <c r="E250" s="326"/>
      <c r="F250" s="327"/>
      <c r="G250" s="319" t="s">
        <v>282</v>
      </c>
      <c r="H250" s="320">
        <v>1</v>
      </c>
      <c r="I250" s="321"/>
      <c r="J250" s="321"/>
      <c r="K250" s="321"/>
      <c r="L250" s="321"/>
      <c r="M250" s="322"/>
      <c r="N250" s="332" t="s">
        <v>1</v>
      </c>
      <c r="O250" s="322"/>
      <c r="P250" s="322"/>
      <c r="Q250" s="328"/>
      <c r="R250" s="163"/>
      <c r="S250" s="163"/>
      <c r="T250" s="163"/>
      <c r="U250" s="163"/>
      <c r="V250" s="175" t="s">
        <v>1</v>
      </c>
      <c r="W250" s="175">
        <v>1</v>
      </c>
      <c r="X250" s="163"/>
      <c r="Y250" s="163"/>
      <c r="Z250" s="163"/>
      <c r="AA250" s="324"/>
      <c r="AB250" s="171"/>
      <c r="AC250" s="329"/>
      <c r="AD250" s="163"/>
      <c r="AE250" s="163" t="s">
        <v>1</v>
      </c>
      <c r="AF250" s="163"/>
      <c r="AG250" s="163"/>
      <c r="AH250" s="172"/>
      <c r="AI250" s="163"/>
      <c r="AJ250" s="163" t="s">
        <v>1</v>
      </c>
      <c r="AK250" s="163"/>
      <c r="AL250" s="163"/>
      <c r="AM250" s="173"/>
      <c r="AN250" s="163"/>
      <c r="AO250" s="163" t="s">
        <v>1</v>
      </c>
      <c r="AP250" s="163"/>
      <c r="AQ250" s="163"/>
      <c r="AS250" s="163"/>
      <c r="AT250" s="163" t="s">
        <v>1</v>
      </c>
      <c r="AU250" s="163"/>
      <c r="AV250" s="163"/>
    </row>
    <row r="251" spans="1:48" s="91" customFormat="1" ht="14.1" hidden="1" customHeight="1" x14ac:dyDescent="0.2">
      <c r="A251" s="76">
        <v>219</v>
      </c>
      <c r="B251" s="314" t="s">
        <v>32</v>
      </c>
      <c r="C251" s="315" t="s">
        <v>36</v>
      </c>
      <c r="D251" s="316" t="s">
        <v>84</v>
      </c>
      <c r="E251" s="326"/>
      <c r="F251" s="327"/>
      <c r="G251" s="319" t="s">
        <v>283</v>
      </c>
      <c r="H251" s="320">
        <v>1</v>
      </c>
      <c r="I251" s="321"/>
      <c r="J251" s="321"/>
      <c r="K251" s="321"/>
      <c r="L251" s="321"/>
      <c r="M251" s="322"/>
      <c r="N251" s="332"/>
      <c r="O251" s="322"/>
      <c r="P251" s="322"/>
      <c r="Q251" s="328"/>
      <c r="R251" s="163"/>
      <c r="S251" s="163"/>
      <c r="T251" s="163"/>
      <c r="U251" s="163"/>
      <c r="V251" s="175" t="s">
        <v>1</v>
      </c>
      <c r="W251" s="175">
        <v>1</v>
      </c>
      <c r="X251" s="163"/>
      <c r="Y251" s="163"/>
      <c r="Z251" s="163"/>
      <c r="AA251" s="324"/>
      <c r="AB251" s="171"/>
      <c r="AC251" s="329"/>
      <c r="AD251" s="163"/>
      <c r="AE251" s="163" t="s">
        <v>1</v>
      </c>
      <c r="AF251" s="163"/>
      <c r="AG251" s="163"/>
      <c r="AH251" s="172"/>
      <c r="AI251" s="163"/>
      <c r="AJ251" s="163" t="s">
        <v>1</v>
      </c>
      <c r="AK251" s="163"/>
      <c r="AL251" s="163"/>
      <c r="AM251" s="173"/>
      <c r="AN251" s="163"/>
      <c r="AO251" s="163" t="s">
        <v>1</v>
      </c>
      <c r="AP251" s="163"/>
      <c r="AQ251" s="163"/>
      <c r="AS251" s="163"/>
      <c r="AT251" s="163" t="s">
        <v>1</v>
      </c>
      <c r="AU251" s="163"/>
      <c r="AV251" s="163"/>
    </row>
    <row r="252" spans="1:48" s="91" customFormat="1" ht="14.1" hidden="1" customHeight="1" x14ac:dyDescent="0.2">
      <c r="A252" s="76">
        <v>220</v>
      </c>
      <c r="B252" s="314" t="s">
        <v>32</v>
      </c>
      <c r="C252" s="315" t="s">
        <v>36</v>
      </c>
      <c r="D252" s="316" t="s">
        <v>86</v>
      </c>
      <c r="E252" s="326"/>
      <c r="F252" s="327"/>
      <c r="G252" s="319" t="s">
        <v>284</v>
      </c>
      <c r="H252" s="320">
        <v>1</v>
      </c>
      <c r="I252" s="321"/>
      <c r="J252" s="321"/>
      <c r="K252" s="321"/>
      <c r="L252" s="321"/>
      <c r="M252" s="322"/>
      <c r="N252" s="332"/>
      <c r="O252" s="322"/>
      <c r="P252" s="322"/>
      <c r="Q252" s="328"/>
      <c r="R252" s="163"/>
      <c r="S252" s="163"/>
      <c r="T252" s="163"/>
      <c r="U252" s="163"/>
      <c r="V252" s="175" t="s">
        <v>1</v>
      </c>
      <c r="W252" s="175">
        <v>1</v>
      </c>
      <c r="X252" s="163"/>
      <c r="Y252" s="163"/>
      <c r="Z252" s="163"/>
      <c r="AA252" s="324"/>
      <c r="AB252" s="171"/>
      <c r="AC252" s="329"/>
      <c r="AD252" s="163"/>
      <c r="AE252" s="163" t="s">
        <v>1</v>
      </c>
      <c r="AF252" s="163"/>
      <c r="AG252" s="163"/>
      <c r="AH252" s="172"/>
      <c r="AI252" s="163"/>
      <c r="AJ252" s="163"/>
      <c r="AK252" s="163"/>
      <c r="AL252" s="163" t="s">
        <v>3</v>
      </c>
      <c r="AM252" s="173"/>
      <c r="AN252" s="163"/>
      <c r="AO252" s="163" t="s">
        <v>1</v>
      </c>
      <c r="AP252" s="163"/>
      <c r="AQ252" s="163"/>
      <c r="AS252" s="163"/>
      <c r="AT252" s="163" t="s">
        <v>1</v>
      </c>
      <c r="AU252" s="163"/>
      <c r="AV252" s="163"/>
    </row>
    <row r="253" spans="1:48" s="91" customFormat="1" ht="14.1" hidden="1" customHeight="1" x14ac:dyDescent="0.2">
      <c r="A253" s="76">
        <v>221</v>
      </c>
      <c r="B253" s="314" t="s">
        <v>32</v>
      </c>
      <c r="C253" s="315" t="s">
        <v>36</v>
      </c>
      <c r="D253" s="316" t="s">
        <v>88</v>
      </c>
      <c r="E253" s="326"/>
      <c r="F253" s="327"/>
      <c r="G253" s="319" t="s">
        <v>285</v>
      </c>
      <c r="H253" s="320">
        <v>1</v>
      </c>
      <c r="I253" s="321"/>
      <c r="J253" s="321"/>
      <c r="K253" s="321"/>
      <c r="L253" s="321"/>
      <c r="M253" s="322"/>
      <c r="N253" s="332"/>
      <c r="O253" s="322"/>
      <c r="P253" s="322"/>
      <c r="Q253" s="328"/>
      <c r="R253" s="163"/>
      <c r="S253" s="163"/>
      <c r="T253" s="163"/>
      <c r="U253" s="163"/>
      <c r="V253" s="175" t="s">
        <v>1</v>
      </c>
      <c r="W253" s="175">
        <v>1</v>
      </c>
      <c r="X253" s="163"/>
      <c r="Y253" s="163"/>
      <c r="Z253" s="163"/>
      <c r="AA253" s="324"/>
      <c r="AB253" s="171"/>
      <c r="AC253" s="329"/>
      <c r="AD253" s="163"/>
      <c r="AE253" s="163"/>
      <c r="AF253" s="163"/>
      <c r="AG253" s="163" t="s">
        <v>3</v>
      </c>
      <c r="AH253" s="172"/>
      <c r="AI253" s="163"/>
      <c r="AJ253" s="163" t="s">
        <v>1</v>
      </c>
      <c r="AK253" s="163"/>
      <c r="AL253" s="163"/>
      <c r="AM253" s="173"/>
      <c r="AN253" s="163"/>
      <c r="AO253" s="163" t="s">
        <v>1</v>
      </c>
      <c r="AP253" s="163"/>
      <c r="AQ253" s="163"/>
      <c r="AS253" s="163"/>
      <c r="AT253" s="163" t="s">
        <v>1</v>
      </c>
      <c r="AU253" s="163"/>
      <c r="AV253" s="163"/>
    </row>
    <row r="254" spans="1:48" s="91" customFormat="1" ht="14.1" customHeight="1" x14ac:dyDescent="0.2">
      <c r="A254" s="76">
        <v>222</v>
      </c>
      <c r="B254" s="314" t="s">
        <v>32</v>
      </c>
      <c r="C254" s="315" t="s">
        <v>36</v>
      </c>
      <c r="D254" s="316" t="s">
        <v>90</v>
      </c>
      <c r="E254" s="326"/>
      <c r="F254" s="327"/>
      <c r="G254" s="319" t="s">
        <v>286</v>
      </c>
      <c r="H254" s="320">
        <v>1</v>
      </c>
      <c r="I254" s="321"/>
      <c r="J254" s="321"/>
      <c r="K254" s="321"/>
      <c r="L254" s="321"/>
      <c r="M254" s="322"/>
      <c r="N254" s="332" t="s">
        <v>1</v>
      </c>
      <c r="O254" s="322"/>
      <c r="P254" s="322"/>
      <c r="Q254" s="328"/>
      <c r="R254" s="163"/>
      <c r="S254" s="163"/>
      <c r="T254" s="163"/>
      <c r="U254" s="163"/>
      <c r="V254" s="175" t="s">
        <v>1</v>
      </c>
      <c r="W254" s="175">
        <v>1</v>
      </c>
      <c r="X254" s="163"/>
      <c r="Y254" s="163"/>
      <c r="Z254" s="163"/>
      <c r="AA254" s="324"/>
      <c r="AB254" s="171"/>
      <c r="AC254" s="329"/>
      <c r="AD254" s="163"/>
      <c r="AE254" s="163" t="s">
        <v>1</v>
      </c>
      <c r="AF254" s="163"/>
      <c r="AG254" s="163"/>
      <c r="AH254" s="172"/>
      <c r="AI254" s="163"/>
      <c r="AJ254" s="163" t="s">
        <v>1</v>
      </c>
      <c r="AK254" s="163"/>
      <c r="AL254" s="163"/>
      <c r="AM254" s="173"/>
      <c r="AN254" s="163"/>
      <c r="AO254" s="163" t="s">
        <v>1</v>
      </c>
      <c r="AP254" s="163"/>
      <c r="AQ254" s="163"/>
      <c r="AS254" s="163"/>
      <c r="AT254" s="163" t="s">
        <v>1</v>
      </c>
      <c r="AU254" s="163"/>
      <c r="AV254" s="163"/>
    </row>
    <row r="255" spans="1:48" s="91" customFormat="1" ht="14.1" hidden="1" customHeight="1" x14ac:dyDescent="0.2">
      <c r="A255" s="76">
        <v>223</v>
      </c>
      <c r="B255" s="314" t="s">
        <v>32</v>
      </c>
      <c r="C255" s="315" t="s">
        <v>36</v>
      </c>
      <c r="D255" s="316" t="s">
        <v>92</v>
      </c>
      <c r="E255" s="326"/>
      <c r="F255" s="327"/>
      <c r="G255" s="319" t="s">
        <v>287</v>
      </c>
      <c r="H255" s="320">
        <v>1</v>
      </c>
      <c r="I255" s="321"/>
      <c r="J255" s="321"/>
      <c r="K255" s="321"/>
      <c r="L255" s="321"/>
      <c r="M255" s="322"/>
      <c r="N255" s="332"/>
      <c r="O255" s="322"/>
      <c r="P255" s="322"/>
      <c r="Q255" s="328"/>
      <c r="R255" s="163"/>
      <c r="S255" s="163"/>
      <c r="T255" s="163"/>
      <c r="U255" s="163"/>
      <c r="V255" s="175" t="s">
        <v>1</v>
      </c>
      <c r="W255" s="175">
        <v>1</v>
      </c>
      <c r="X255" s="163"/>
      <c r="Y255" s="163"/>
      <c r="Z255" s="163"/>
      <c r="AA255" s="324"/>
      <c r="AB255" s="171"/>
      <c r="AC255" s="329"/>
      <c r="AD255" s="163"/>
      <c r="AE255" s="163" t="s">
        <v>1</v>
      </c>
      <c r="AF255" s="163"/>
      <c r="AG255" s="163"/>
      <c r="AH255" s="172"/>
      <c r="AI255" s="163"/>
      <c r="AJ255" s="163" t="s">
        <v>1</v>
      </c>
      <c r="AK255" s="163"/>
      <c r="AL255" s="163"/>
      <c r="AM255" s="173"/>
      <c r="AN255" s="163"/>
      <c r="AO255" s="163" t="s">
        <v>1</v>
      </c>
      <c r="AP255" s="163"/>
      <c r="AQ255" s="163"/>
      <c r="AS255" s="163"/>
      <c r="AT255" s="163" t="s">
        <v>1</v>
      </c>
      <c r="AU255" s="163"/>
      <c r="AV255" s="163"/>
    </row>
    <row r="256" spans="1:48" s="91" customFormat="1" ht="14.1" hidden="1" customHeight="1" x14ac:dyDescent="0.2">
      <c r="A256" s="76">
        <v>224</v>
      </c>
      <c r="B256" s="314" t="s">
        <v>32</v>
      </c>
      <c r="C256" s="315" t="s">
        <v>36</v>
      </c>
      <c r="D256" s="316" t="s">
        <v>94</v>
      </c>
      <c r="E256" s="326"/>
      <c r="F256" s="327"/>
      <c r="G256" s="319" t="s">
        <v>288</v>
      </c>
      <c r="H256" s="320" t="s">
        <v>276</v>
      </c>
      <c r="I256" s="321"/>
      <c r="J256" s="321"/>
      <c r="K256" s="321"/>
      <c r="L256" s="321"/>
      <c r="M256" s="322"/>
      <c r="N256" s="332"/>
      <c r="O256" s="322"/>
      <c r="P256" s="322"/>
      <c r="Q256" s="328"/>
      <c r="R256" s="163"/>
      <c r="S256" s="163"/>
      <c r="T256" s="163"/>
      <c r="U256" s="163"/>
      <c r="V256" s="175" t="s">
        <v>1</v>
      </c>
      <c r="W256" s="175">
        <v>1</v>
      </c>
      <c r="X256" s="163"/>
      <c r="Y256" s="163"/>
      <c r="Z256" s="163"/>
      <c r="AA256" s="324"/>
      <c r="AB256" s="171"/>
      <c r="AC256" s="329"/>
      <c r="AD256" s="163"/>
      <c r="AE256" s="163" t="s">
        <v>1</v>
      </c>
      <c r="AF256" s="163"/>
      <c r="AG256" s="163"/>
      <c r="AH256" s="172"/>
      <c r="AI256" s="163"/>
      <c r="AJ256" s="163" t="s">
        <v>1</v>
      </c>
      <c r="AK256" s="163"/>
      <c r="AL256" s="163"/>
      <c r="AM256" s="173"/>
      <c r="AN256" s="163"/>
      <c r="AO256" s="163" t="s">
        <v>1</v>
      </c>
      <c r="AP256" s="163"/>
      <c r="AQ256" s="163"/>
      <c r="AS256" s="163"/>
      <c r="AT256" s="163" t="s">
        <v>1</v>
      </c>
      <c r="AU256" s="163"/>
      <c r="AV256" s="163"/>
    </row>
    <row r="257" spans="1:49" s="91" customFormat="1" ht="14.1" hidden="1" customHeight="1" x14ac:dyDescent="0.2">
      <c r="A257" s="76">
        <v>225</v>
      </c>
      <c r="B257" s="314" t="s">
        <v>32</v>
      </c>
      <c r="C257" s="315" t="s">
        <v>36</v>
      </c>
      <c r="D257" s="316" t="s">
        <v>96</v>
      </c>
      <c r="E257" s="326"/>
      <c r="F257" s="327"/>
      <c r="G257" s="319" t="s">
        <v>289</v>
      </c>
      <c r="H257" s="320">
        <v>1</v>
      </c>
      <c r="I257" s="321"/>
      <c r="J257" s="321"/>
      <c r="K257" s="321"/>
      <c r="L257" s="321"/>
      <c r="M257" s="322"/>
      <c r="N257" s="332"/>
      <c r="O257" s="322"/>
      <c r="P257" s="322"/>
      <c r="Q257" s="328"/>
      <c r="R257" s="163"/>
      <c r="S257" s="163"/>
      <c r="T257" s="163"/>
      <c r="U257" s="163"/>
      <c r="V257" s="175" t="s">
        <v>1</v>
      </c>
      <c r="W257" s="175"/>
      <c r="X257" s="163"/>
      <c r="Y257" s="163"/>
      <c r="Z257" s="163"/>
      <c r="AA257" s="324"/>
      <c r="AB257" s="171"/>
      <c r="AC257" s="329"/>
      <c r="AD257" s="163"/>
      <c r="AE257" s="163" t="s">
        <v>1</v>
      </c>
      <c r="AF257" s="163"/>
      <c r="AG257" s="163"/>
      <c r="AH257" s="172"/>
      <c r="AI257" s="163"/>
      <c r="AJ257" s="163" t="s">
        <v>1</v>
      </c>
      <c r="AK257" s="163"/>
      <c r="AL257" s="163"/>
      <c r="AM257" s="173"/>
      <c r="AN257" s="163"/>
      <c r="AO257" s="163" t="s">
        <v>1</v>
      </c>
      <c r="AP257" s="163"/>
      <c r="AQ257" s="163"/>
      <c r="AS257" s="163"/>
      <c r="AT257" s="163" t="s">
        <v>1</v>
      </c>
      <c r="AU257" s="163"/>
      <c r="AV257" s="163"/>
    </row>
    <row r="258" spans="1:49" s="91" customFormat="1" ht="14.1" hidden="1" customHeight="1" x14ac:dyDescent="0.2">
      <c r="A258" s="76">
        <v>226</v>
      </c>
      <c r="B258" s="314" t="s">
        <v>32</v>
      </c>
      <c r="C258" s="315" t="s">
        <v>36</v>
      </c>
      <c r="D258" s="316" t="s">
        <v>290</v>
      </c>
      <c r="E258" s="326"/>
      <c r="F258" s="327"/>
      <c r="G258" s="319" t="s">
        <v>291</v>
      </c>
      <c r="H258" s="320">
        <v>1</v>
      </c>
      <c r="I258" s="321"/>
      <c r="J258" s="321"/>
      <c r="K258" s="321"/>
      <c r="L258" s="321"/>
      <c r="M258" s="322"/>
      <c r="N258" s="332"/>
      <c r="O258" s="322"/>
      <c r="P258" s="322"/>
      <c r="Q258" s="328"/>
      <c r="R258" s="163"/>
      <c r="S258" s="163"/>
      <c r="T258" s="163"/>
      <c r="U258" s="163"/>
      <c r="V258" s="175" t="s">
        <v>1</v>
      </c>
      <c r="W258" s="175">
        <v>1</v>
      </c>
      <c r="X258" s="163"/>
      <c r="Y258" s="163"/>
      <c r="Z258" s="163"/>
      <c r="AA258" s="324"/>
      <c r="AB258" s="171"/>
      <c r="AC258" s="329"/>
      <c r="AD258" s="163"/>
      <c r="AE258" s="163" t="s">
        <v>1</v>
      </c>
      <c r="AF258" s="163"/>
      <c r="AG258" s="163"/>
      <c r="AH258" s="172"/>
      <c r="AI258" s="163"/>
      <c r="AJ258" s="163" t="s">
        <v>1</v>
      </c>
      <c r="AK258" s="163"/>
      <c r="AL258" s="163"/>
      <c r="AM258" s="173"/>
      <c r="AN258" s="163"/>
      <c r="AO258" s="163" t="s">
        <v>1</v>
      </c>
      <c r="AP258" s="163"/>
      <c r="AQ258" s="163"/>
      <c r="AS258" s="163"/>
      <c r="AT258" s="163" t="s">
        <v>1</v>
      </c>
      <c r="AU258" s="163"/>
      <c r="AV258" s="163"/>
    </row>
    <row r="259" spans="1:49" s="91" customFormat="1" ht="14.1" customHeight="1" x14ac:dyDescent="0.2">
      <c r="A259" s="76">
        <v>227</v>
      </c>
      <c r="B259" s="314" t="s">
        <v>32</v>
      </c>
      <c r="C259" s="315" t="s">
        <v>36</v>
      </c>
      <c r="D259" s="316" t="s">
        <v>292</v>
      </c>
      <c r="E259" s="326"/>
      <c r="F259" s="327"/>
      <c r="G259" s="319" t="s">
        <v>293</v>
      </c>
      <c r="H259" s="320">
        <v>1</v>
      </c>
      <c r="I259" s="321"/>
      <c r="J259" s="321"/>
      <c r="K259" s="321"/>
      <c r="L259" s="321"/>
      <c r="M259" s="322"/>
      <c r="N259" s="332" t="s">
        <v>1</v>
      </c>
      <c r="O259" s="322"/>
      <c r="P259" s="322"/>
      <c r="Q259" s="328"/>
      <c r="R259" s="163"/>
      <c r="S259" s="163"/>
      <c r="T259" s="163"/>
      <c r="U259" s="163"/>
      <c r="V259" s="175" t="s">
        <v>1</v>
      </c>
      <c r="W259" s="175"/>
      <c r="X259" s="163"/>
      <c r="Y259" s="163"/>
      <c r="Z259" s="163"/>
      <c r="AA259" s="324"/>
      <c r="AB259" s="171"/>
      <c r="AC259" s="329"/>
      <c r="AD259" s="163"/>
      <c r="AE259" s="163" t="s">
        <v>1</v>
      </c>
      <c r="AF259" s="163"/>
      <c r="AG259" s="163"/>
      <c r="AH259" s="172"/>
      <c r="AI259" s="163"/>
      <c r="AJ259" s="163" t="s">
        <v>1</v>
      </c>
      <c r="AK259" s="163"/>
      <c r="AL259" s="163"/>
      <c r="AM259" s="173"/>
      <c r="AN259" s="163"/>
      <c r="AO259" s="163" t="s">
        <v>1</v>
      </c>
      <c r="AP259" s="163"/>
      <c r="AQ259" s="163"/>
      <c r="AS259" s="163"/>
      <c r="AT259" s="163" t="s">
        <v>1</v>
      </c>
      <c r="AU259" s="163"/>
      <c r="AV259" s="163"/>
    </row>
    <row r="260" spans="1:49" s="91" customFormat="1" ht="14.1" hidden="1" customHeight="1" x14ac:dyDescent="0.2">
      <c r="A260" s="76">
        <v>228</v>
      </c>
      <c r="B260" s="314" t="s">
        <v>32</v>
      </c>
      <c r="C260" s="315" t="s">
        <v>36</v>
      </c>
      <c r="D260" s="316" t="s">
        <v>294</v>
      </c>
      <c r="E260" s="326"/>
      <c r="F260" s="327"/>
      <c r="G260" s="319" t="s">
        <v>295</v>
      </c>
      <c r="H260" s="320">
        <v>1</v>
      </c>
      <c r="I260" s="321"/>
      <c r="J260" s="321"/>
      <c r="K260" s="321"/>
      <c r="L260" s="321"/>
      <c r="M260" s="322"/>
      <c r="N260" s="332"/>
      <c r="O260" s="322"/>
      <c r="P260" s="322"/>
      <c r="Q260" s="328"/>
      <c r="R260" s="163"/>
      <c r="S260" s="163"/>
      <c r="T260" s="163"/>
      <c r="U260" s="163"/>
      <c r="V260" s="175" t="s">
        <v>1</v>
      </c>
      <c r="W260" s="175">
        <v>1</v>
      </c>
      <c r="X260" s="163"/>
      <c r="Y260" s="163"/>
      <c r="Z260" s="163"/>
      <c r="AA260" s="324"/>
      <c r="AB260" s="171"/>
      <c r="AC260" s="329"/>
      <c r="AD260" s="163"/>
      <c r="AE260" s="163" t="s">
        <v>1</v>
      </c>
      <c r="AF260" s="163"/>
      <c r="AG260" s="163"/>
      <c r="AH260" s="172"/>
      <c r="AI260" s="163"/>
      <c r="AJ260" s="163" t="s">
        <v>1</v>
      </c>
      <c r="AK260" s="163"/>
      <c r="AL260" s="163"/>
      <c r="AM260" s="173"/>
      <c r="AN260" s="163"/>
      <c r="AO260" s="163" t="s">
        <v>1</v>
      </c>
      <c r="AP260" s="163"/>
      <c r="AQ260" s="163"/>
      <c r="AS260" s="163"/>
      <c r="AT260" s="163" t="s">
        <v>1</v>
      </c>
      <c r="AU260" s="163"/>
      <c r="AV260" s="163"/>
    </row>
    <row r="261" spans="1:49" s="91" customFormat="1" ht="14.1" customHeight="1" x14ac:dyDescent="0.2">
      <c r="A261" s="76">
        <v>229</v>
      </c>
      <c r="B261" s="314" t="s">
        <v>32</v>
      </c>
      <c r="C261" s="315" t="s">
        <v>36</v>
      </c>
      <c r="D261" s="316" t="s">
        <v>296</v>
      </c>
      <c r="E261" s="326"/>
      <c r="F261" s="327"/>
      <c r="G261" s="319" t="s">
        <v>297</v>
      </c>
      <c r="H261" s="320" t="s">
        <v>276</v>
      </c>
      <c r="I261" s="321"/>
      <c r="J261" s="321">
        <v>1</v>
      </c>
      <c r="K261" s="321">
        <v>1</v>
      </c>
      <c r="L261" s="321">
        <v>1</v>
      </c>
      <c r="M261" s="322" t="s">
        <v>0</v>
      </c>
      <c r="N261" s="332"/>
      <c r="O261" s="322"/>
      <c r="P261" s="322"/>
      <c r="Q261" s="328"/>
      <c r="R261" s="163"/>
      <c r="S261" s="163"/>
      <c r="T261" s="163"/>
      <c r="U261" s="163"/>
      <c r="V261" s="175" t="s">
        <v>1</v>
      </c>
      <c r="W261" s="175">
        <v>1</v>
      </c>
      <c r="X261" s="163"/>
      <c r="Y261" s="163"/>
      <c r="Z261" s="163"/>
      <c r="AA261" s="324"/>
      <c r="AB261" s="171"/>
      <c r="AC261" s="329"/>
      <c r="AD261" s="163"/>
      <c r="AE261" s="163" t="s">
        <v>1</v>
      </c>
      <c r="AF261" s="163"/>
      <c r="AG261" s="163"/>
      <c r="AH261" s="172"/>
      <c r="AI261" s="163"/>
      <c r="AJ261" s="163" t="s">
        <v>1</v>
      </c>
      <c r="AK261" s="163"/>
      <c r="AL261" s="163"/>
      <c r="AM261" s="173"/>
      <c r="AN261" s="163"/>
      <c r="AO261" s="163" t="s">
        <v>1</v>
      </c>
      <c r="AP261" s="163"/>
      <c r="AQ261" s="163"/>
      <c r="AS261" s="163"/>
      <c r="AT261" s="163" t="s">
        <v>1</v>
      </c>
      <c r="AU261" s="163"/>
      <c r="AV261" s="163"/>
    </row>
    <row r="262" spans="1:49" s="91" customFormat="1" ht="14.1" hidden="1" customHeight="1" x14ac:dyDescent="0.2">
      <c r="A262" s="76">
        <v>230</v>
      </c>
      <c r="B262" s="314" t="s">
        <v>32</v>
      </c>
      <c r="C262" s="315" t="s">
        <v>36</v>
      </c>
      <c r="D262" s="316" t="s">
        <v>298</v>
      </c>
      <c r="E262" s="326"/>
      <c r="F262" s="327"/>
      <c r="G262" s="319" t="s">
        <v>299</v>
      </c>
      <c r="H262" s="320">
        <v>1</v>
      </c>
      <c r="I262" s="321"/>
      <c r="J262" s="321"/>
      <c r="K262" s="321"/>
      <c r="L262" s="321"/>
      <c r="M262" s="322"/>
      <c r="N262" s="332"/>
      <c r="O262" s="322"/>
      <c r="P262" s="322"/>
      <c r="Q262" s="328"/>
      <c r="R262" s="163"/>
      <c r="S262" s="163"/>
      <c r="T262" s="163"/>
      <c r="U262" s="163"/>
      <c r="V262" s="175" t="s">
        <v>1</v>
      </c>
      <c r="W262" s="175">
        <v>1</v>
      </c>
      <c r="X262" s="163"/>
      <c r="Y262" s="163"/>
      <c r="Z262" s="163"/>
      <c r="AA262" s="324"/>
      <c r="AB262" s="171"/>
      <c r="AC262" s="329"/>
      <c r="AD262" s="163"/>
      <c r="AE262" s="163" t="s">
        <v>1</v>
      </c>
      <c r="AF262" s="163"/>
      <c r="AG262" s="163"/>
      <c r="AH262" s="172"/>
      <c r="AI262" s="163"/>
      <c r="AJ262" s="163" t="s">
        <v>1</v>
      </c>
      <c r="AK262" s="163"/>
      <c r="AL262" s="163"/>
      <c r="AM262" s="173"/>
      <c r="AN262" s="163"/>
      <c r="AO262" s="163" t="s">
        <v>1</v>
      </c>
      <c r="AP262" s="163"/>
      <c r="AQ262" s="163"/>
      <c r="AS262" s="163"/>
      <c r="AT262" s="163" t="s">
        <v>1</v>
      </c>
      <c r="AU262" s="163"/>
      <c r="AV262" s="163"/>
    </row>
    <row r="263" spans="1:49" s="59" customFormat="1" ht="14.1" customHeight="1" x14ac:dyDescent="0.25">
      <c r="B263" s="302" t="s">
        <v>34</v>
      </c>
      <c r="C263" s="334"/>
      <c r="D263" s="304"/>
      <c r="E263" s="305" t="s">
        <v>300</v>
      </c>
      <c r="F263" s="306"/>
      <c r="G263" s="307"/>
      <c r="H263" s="308"/>
      <c r="I263" s="309"/>
      <c r="J263" s="309"/>
      <c r="K263" s="309"/>
      <c r="L263" s="309"/>
      <c r="M263" s="310">
        <f>M264</f>
        <v>2</v>
      </c>
      <c r="N263" s="310">
        <f>N264</f>
        <v>3</v>
      </c>
      <c r="O263" s="310">
        <f>O264</f>
        <v>0</v>
      </c>
      <c r="P263" s="310">
        <f>P264</f>
        <v>0</v>
      </c>
      <c r="Q263" s="323"/>
      <c r="R263" s="73"/>
      <c r="S263" s="73">
        <f>S264</f>
        <v>1</v>
      </c>
      <c r="T263" s="73"/>
      <c r="U263" s="73"/>
      <c r="V263" s="73">
        <f>V264</f>
        <v>5</v>
      </c>
      <c r="W263" s="73"/>
      <c r="X263" s="73">
        <f>X264</f>
        <v>0</v>
      </c>
      <c r="Y263" s="73"/>
      <c r="Z263" s="73">
        <f>Z264</f>
        <v>0</v>
      </c>
      <c r="AA263" s="331"/>
      <c r="AB263" s="165"/>
      <c r="AC263" s="325"/>
      <c r="AD263" s="75">
        <f>AD264</f>
        <v>0</v>
      </c>
      <c r="AE263" s="75">
        <f>AE264</f>
        <v>6</v>
      </c>
      <c r="AF263" s="75">
        <f>AF264</f>
        <v>0</v>
      </c>
      <c r="AG263" s="75">
        <f>AG264</f>
        <v>0</v>
      </c>
      <c r="AH263" s="166"/>
      <c r="AI263" s="75">
        <f>AI264</f>
        <v>0</v>
      </c>
      <c r="AJ263" s="75">
        <f>AJ264</f>
        <v>5</v>
      </c>
      <c r="AK263" s="75">
        <f>AK264</f>
        <v>1</v>
      </c>
      <c r="AL263" s="75">
        <f>AL264</f>
        <v>0</v>
      </c>
      <c r="AM263" s="167"/>
      <c r="AN263" s="75">
        <f>AN264</f>
        <v>0</v>
      </c>
      <c r="AO263" s="75">
        <f>AO264</f>
        <v>4</v>
      </c>
      <c r="AP263" s="75">
        <f>AP264</f>
        <v>1</v>
      </c>
      <c r="AQ263" s="75">
        <f>AQ264</f>
        <v>1</v>
      </c>
      <c r="AS263" s="75">
        <f>AS264</f>
        <v>0</v>
      </c>
      <c r="AT263" s="75">
        <f>AT264</f>
        <v>6</v>
      </c>
      <c r="AU263" s="75">
        <f>AU264</f>
        <v>0</v>
      </c>
      <c r="AV263" s="75">
        <f>AV264</f>
        <v>0</v>
      </c>
    </row>
    <row r="264" spans="1:49" s="59" customFormat="1" ht="14.1" customHeight="1" x14ac:dyDescent="0.25">
      <c r="B264" s="302" t="s">
        <v>34</v>
      </c>
      <c r="C264" s="303" t="s">
        <v>38</v>
      </c>
      <c r="D264" s="304"/>
      <c r="E264" s="305"/>
      <c r="F264" s="306" t="s">
        <v>301</v>
      </c>
      <c r="G264" s="307"/>
      <c r="H264" s="308"/>
      <c r="I264" s="309"/>
      <c r="J264" s="309"/>
      <c r="K264" s="309"/>
      <c r="L264" s="309"/>
      <c r="M264" s="310">
        <f>COUNTIF(M265:M270,"WTP")</f>
        <v>2</v>
      </c>
      <c r="N264" s="310">
        <f>COUNTIF(N265:N270,"WDP")</f>
        <v>3</v>
      </c>
      <c r="O264" s="310">
        <f>COUNTIF(O265:O270,"TW")</f>
        <v>0</v>
      </c>
      <c r="P264" s="310">
        <f>COUNTIF(P265:P270,"TMP")</f>
        <v>0</v>
      </c>
      <c r="Q264" s="311">
        <f>SUM(H264:P264)</f>
        <v>5</v>
      </c>
      <c r="R264" s="73"/>
      <c r="S264" s="73">
        <f>COUNTIF(S265:S270,"WTP")</f>
        <v>1</v>
      </c>
      <c r="T264" s="73"/>
      <c r="U264" s="73"/>
      <c r="V264" s="73">
        <f>COUNTIF(V265:V270,"WDP")</f>
        <v>5</v>
      </c>
      <c r="W264" s="73"/>
      <c r="X264" s="73">
        <f>COUNTIF(X265:X270,"TW")</f>
        <v>0</v>
      </c>
      <c r="Y264" s="73"/>
      <c r="Z264" s="73">
        <f>COUNTIF(Z265:Z270,"TMP")</f>
        <v>0</v>
      </c>
      <c r="AA264" s="331"/>
      <c r="AB264" s="152">
        <f>SUM(S264:Z264)</f>
        <v>6</v>
      </c>
      <c r="AC264" s="313"/>
      <c r="AD264" s="75">
        <f>COUNTIF(AD265:AD270,"WTP")</f>
        <v>0</v>
      </c>
      <c r="AE264" s="75">
        <f>COUNTIF(AE265:AE270,"WDP")</f>
        <v>6</v>
      </c>
      <c r="AF264" s="75">
        <f>COUNTIF(AF265:AF270,"TW")</f>
        <v>0</v>
      </c>
      <c r="AG264" s="75">
        <f>COUNTIF(AG265:AG270,"TMP")</f>
        <v>0</v>
      </c>
      <c r="AH264" s="153">
        <f>SUM(AD264:AG264)</f>
        <v>6</v>
      </c>
      <c r="AI264" s="75">
        <f>COUNTIF(AI265:AI270,"WTP")</f>
        <v>0</v>
      </c>
      <c r="AJ264" s="75">
        <f>COUNTIF(AJ265:AJ270,"WDP")</f>
        <v>5</v>
      </c>
      <c r="AK264" s="75">
        <f>COUNTIF(AK265:AK270,"TW")</f>
        <v>1</v>
      </c>
      <c r="AL264" s="75">
        <f>COUNTIF(AL265:AL270,"TMP")</f>
        <v>0</v>
      </c>
      <c r="AM264" s="154">
        <f>SUM(AI264:AL264)</f>
        <v>6</v>
      </c>
      <c r="AN264" s="75">
        <f>COUNTIF(AN265:AN270,"WTP")</f>
        <v>0</v>
      </c>
      <c r="AO264" s="75">
        <f>COUNTIF(AO265:AO270,"WDP")</f>
        <v>4</v>
      </c>
      <c r="AP264" s="75">
        <f>COUNTIF(AP265:AP270,"TW")</f>
        <v>1</v>
      </c>
      <c r="AQ264" s="75">
        <f>COUNTIF(AQ265:AQ270,"TMP")</f>
        <v>1</v>
      </c>
      <c r="AR264" s="155">
        <f>SUM(AN264:AQ264)</f>
        <v>6</v>
      </c>
      <c r="AS264" s="75">
        <f>COUNTIF(AS265:AS270,"WTP")</f>
        <v>0</v>
      </c>
      <c r="AT264" s="75">
        <f>COUNTIF(AT265:AT270,"WDP")</f>
        <v>6</v>
      </c>
      <c r="AU264" s="75">
        <f>COUNTIF(AU265:AU270,"TW")</f>
        <v>0</v>
      </c>
      <c r="AV264" s="75">
        <f>COUNTIF(AV265:AV270,"TMP")</f>
        <v>0</v>
      </c>
      <c r="AW264" s="155">
        <f>SUM(AS264:AV264)</f>
        <v>6</v>
      </c>
    </row>
    <row r="265" spans="1:49" s="91" customFormat="1" ht="14.1" customHeight="1" x14ac:dyDescent="0.2">
      <c r="A265" s="76">
        <v>231</v>
      </c>
      <c r="B265" s="314" t="s">
        <v>34</v>
      </c>
      <c r="C265" s="315" t="s">
        <v>38</v>
      </c>
      <c r="D265" s="316" t="s">
        <v>8</v>
      </c>
      <c r="E265" s="317"/>
      <c r="F265" s="318"/>
      <c r="G265" s="319" t="s">
        <v>302</v>
      </c>
      <c r="H265" s="320"/>
      <c r="I265" s="321"/>
      <c r="J265" s="321"/>
      <c r="K265" s="321"/>
      <c r="L265" s="321"/>
      <c r="M265" s="322" t="s">
        <v>0</v>
      </c>
      <c r="N265" s="322"/>
      <c r="O265" s="322"/>
      <c r="P265" s="322"/>
      <c r="Q265" s="328"/>
      <c r="R265" s="163"/>
      <c r="S265" s="163"/>
      <c r="T265" s="163"/>
      <c r="U265" s="163"/>
      <c r="V265" s="163" t="s">
        <v>1</v>
      </c>
      <c r="W265" s="163">
        <v>1</v>
      </c>
      <c r="X265" s="163"/>
      <c r="Y265" s="163"/>
      <c r="Z265" s="163"/>
      <c r="AA265" s="324"/>
      <c r="AB265" s="171"/>
      <c r="AC265" s="329"/>
      <c r="AD265" s="163"/>
      <c r="AE265" s="163" t="s">
        <v>1</v>
      </c>
      <c r="AF265" s="163"/>
      <c r="AG265" s="163"/>
      <c r="AH265" s="172"/>
      <c r="AI265" s="163"/>
      <c r="AJ265" s="163" t="s">
        <v>1</v>
      </c>
      <c r="AK265" s="163"/>
      <c r="AL265" s="163"/>
      <c r="AM265" s="173"/>
      <c r="AN265" s="163"/>
      <c r="AO265" s="163" t="s">
        <v>1</v>
      </c>
      <c r="AP265" s="163"/>
      <c r="AQ265" s="163"/>
      <c r="AS265" s="163"/>
      <c r="AT265" s="163" t="s">
        <v>1</v>
      </c>
      <c r="AU265" s="163"/>
      <c r="AV265" s="163"/>
    </row>
    <row r="266" spans="1:49" s="91" customFormat="1" ht="14.1" customHeight="1" x14ac:dyDescent="0.2">
      <c r="A266" s="76">
        <v>232</v>
      </c>
      <c r="B266" s="314" t="s">
        <v>34</v>
      </c>
      <c r="C266" s="315" t="s">
        <v>38</v>
      </c>
      <c r="D266" s="316" t="s">
        <v>12</v>
      </c>
      <c r="E266" s="326"/>
      <c r="F266" s="327"/>
      <c r="G266" s="319" t="s">
        <v>303</v>
      </c>
      <c r="H266" s="320">
        <v>1</v>
      </c>
      <c r="I266" s="321"/>
      <c r="J266" s="321"/>
      <c r="K266" s="321"/>
      <c r="L266" s="321"/>
      <c r="M266" s="322"/>
      <c r="N266" s="322" t="s">
        <v>1</v>
      </c>
      <c r="O266" s="322"/>
      <c r="P266" s="322"/>
      <c r="Q266" s="328"/>
      <c r="R266" s="163"/>
      <c r="S266" s="163"/>
      <c r="T266" s="163">
        <v>1</v>
      </c>
      <c r="U266" s="163"/>
      <c r="V266" s="163" t="s">
        <v>1</v>
      </c>
      <c r="W266" s="163">
        <v>1</v>
      </c>
      <c r="X266" s="163"/>
      <c r="Y266" s="163"/>
      <c r="Z266" s="163"/>
      <c r="AA266" s="324"/>
      <c r="AB266" s="171"/>
      <c r="AC266" s="329"/>
      <c r="AD266" s="163"/>
      <c r="AE266" s="163" t="s">
        <v>1</v>
      </c>
      <c r="AF266" s="163"/>
      <c r="AG266" s="163"/>
      <c r="AH266" s="172"/>
      <c r="AI266" s="163"/>
      <c r="AJ266" s="163" t="s">
        <v>1</v>
      </c>
      <c r="AK266" s="163"/>
      <c r="AL266" s="163"/>
      <c r="AM266" s="173"/>
      <c r="AN266" s="163"/>
      <c r="AO266" s="163" t="s">
        <v>1</v>
      </c>
      <c r="AP266" s="163"/>
      <c r="AQ266" s="163"/>
      <c r="AS266" s="163"/>
      <c r="AT266" s="163" t="s">
        <v>1</v>
      </c>
      <c r="AU266" s="163"/>
      <c r="AV266" s="163"/>
    </row>
    <row r="267" spans="1:49" s="91" customFormat="1" ht="14.1" customHeight="1" x14ac:dyDescent="0.2">
      <c r="A267" s="76">
        <v>233</v>
      </c>
      <c r="B267" s="314" t="s">
        <v>34</v>
      </c>
      <c r="C267" s="315" t="s">
        <v>38</v>
      </c>
      <c r="D267" s="316" t="s">
        <v>14</v>
      </c>
      <c r="E267" s="326"/>
      <c r="F267" s="327"/>
      <c r="G267" s="319" t="s">
        <v>304</v>
      </c>
      <c r="H267" s="320"/>
      <c r="I267" s="321"/>
      <c r="J267" s="321"/>
      <c r="K267" s="321"/>
      <c r="L267" s="321"/>
      <c r="M267" s="322"/>
      <c r="N267" s="322" t="s">
        <v>1</v>
      </c>
      <c r="O267" s="322"/>
      <c r="P267" s="322"/>
      <c r="Q267" s="328"/>
      <c r="R267" s="163"/>
      <c r="S267" s="163"/>
      <c r="T267" s="163"/>
      <c r="U267" s="163"/>
      <c r="V267" s="163" t="s">
        <v>1</v>
      </c>
      <c r="W267" s="163"/>
      <c r="X267" s="163"/>
      <c r="Y267" s="163"/>
      <c r="Z267" s="163"/>
      <c r="AA267" s="324"/>
      <c r="AB267" s="171"/>
      <c r="AC267" s="329"/>
      <c r="AD267" s="163"/>
      <c r="AE267" s="163" t="s">
        <v>1</v>
      </c>
      <c r="AF267" s="163"/>
      <c r="AG267" s="163"/>
      <c r="AH267" s="172"/>
      <c r="AI267" s="163"/>
      <c r="AJ267" s="163"/>
      <c r="AK267" s="163" t="s">
        <v>2</v>
      </c>
      <c r="AL267" s="163"/>
      <c r="AM267" s="173"/>
      <c r="AN267" s="163"/>
      <c r="AO267" s="163"/>
      <c r="AP267" s="163" t="s">
        <v>2</v>
      </c>
      <c r="AQ267" s="163"/>
      <c r="AS267" s="163"/>
      <c r="AT267" s="163" t="s">
        <v>1</v>
      </c>
      <c r="AU267" s="163"/>
      <c r="AV267" s="163"/>
    </row>
    <row r="268" spans="1:49" s="91" customFormat="1" ht="14.1" customHeight="1" x14ac:dyDescent="0.2">
      <c r="A268" s="76">
        <v>234</v>
      </c>
      <c r="B268" s="314" t="s">
        <v>34</v>
      </c>
      <c r="C268" s="315" t="s">
        <v>38</v>
      </c>
      <c r="D268" s="316" t="s">
        <v>16</v>
      </c>
      <c r="E268" s="326"/>
      <c r="F268" s="327"/>
      <c r="G268" s="319" t="s">
        <v>305</v>
      </c>
      <c r="H268" s="320"/>
      <c r="I268" s="321"/>
      <c r="J268" s="321"/>
      <c r="K268" s="321"/>
      <c r="L268" s="321"/>
      <c r="M268" s="322"/>
      <c r="N268" s="322" t="s">
        <v>1</v>
      </c>
      <c r="O268" s="322"/>
      <c r="P268" s="322"/>
      <c r="Q268" s="328"/>
      <c r="R268" s="163"/>
      <c r="S268" s="163"/>
      <c r="T268" s="163"/>
      <c r="U268" s="163"/>
      <c r="V268" s="163" t="s">
        <v>1</v>
      </c>
      <c r="W268" s="163"/>
      <c r="X268" s="163"/>
      <c r="Y268" s="163"/>
      <c r="Z268" s="163"/>
      <c r="AA268" s="324"/>
      <c r="AB268" s="171"/>
      <c r="AC268" s="329"/>
      <c r="AD268" s="163"/>
      <c r="AE268" s="163" t="s">
        <v>1</v>
      </c>
      <c r="AF268" s="163"/>
      <c r="AG268" s="163"/>
      <c r="AH268" s="172"/>
      <c r="AI268" s="163"/>
      <c r="AJ268" s="163" t="s">
        <v>1</v>
      </c>
      <c r="AK268" s="163"/>
      <c r="AL268" s="163"/>
      <c r="AM268" s="173"/>
      <c r="AN268" s="163"/>
      <c r="AO268" s="163"/>
      <c r="AP268" s="163"/>
      <c r="AQ268" s="163" t="s">
        <v>3</v>
      </c>
      <c r="AS268" s="163"/>
      <c r="AT268" s="163" t="s">
        <v>1</v>
      </c>
      <c r="AU268" s="163"/>
      <c r="AV268" s="163"/>
    </row>
    <row r="269" spans="1:49" s="91" customFormat="1" ht="14.1" hidden="1" customHeight="1" x14ac:dyDescent="0.2">
      <c r="A269" s="76">
        <v>235</v>
      </c>
      <c r="B269" s="314" t="s">
        <v>34</v>
      </c>
      <c r="C269" s="315" t="s">
        <v>38</v>
      </c>
      <c r="D269" s="316" t="s">
        <v>18</v>
      </c>
      <c r="E269" s="326"/>
      <c r="F269" s="327"/>
      <c r="G269" s="319" t="s">
        <v>306</v>
      </c>
      <c r="H269" s="320"/>
      <c r="I269" s="321"/>
      <c r="J269" s="321"/>
      <c r="K269" s="321"/>
      <c r="L269" s="321"/>
      <c r="M269" s="322"/>
      <c r="N269" s="322"/>
      <c r="O269" s="322"/>
      <c r="P269" s="322"/>
      <c r="Q269" s="328"/>
      <c r="R269" s="163"/>
      <c r="S269" s="163"/>
      <c r="T269" s="163"/>
      <c r="U269" s="163"/>
      <c r="V269" s="163" t="s">
        <v>1</v>
      </c>
      <c r="W269" s="163">
        <v>1</v>
      </c>
      <c r="X269" s="163"/>
      <c r="Y269" s="163"/>
      <c r="Z269" s="163"/>
      <c r="AA269" s="324"/>
      <c r="AB269" s="171"/>
      <c r="AC269" s="329"/>
      <c r="AD269" s="163"/>
      <c r="AE269" s="163" t="s">
        <v>1</v>
      </c>
      <c r="AF269" s="163"/>
      <c r="AG269" s="163"/>
      <c r="AH269" s="172"/>
      <c r="AI269" s="163"/>
      <c r="AJ269" s="163" t="s">
        <v>1</v>
      </c>
      <c r="AK269" s="163"/>
      <c r="AL269" s="163"/>
      <c r="AM269" s="173"/>
      <c r="AN269" s="163"/>
      <c r="AO269" s="163" t="s">
        <v>1</v>
      </c>
      <c r="AP269" s="163"/>
      <c r="AQ269" s="163"/>
      <c r="AS269" s="163"/>
      <c r="AT269" s="163" t="s">
        <v>1</v>
      </c>
      <c r="AU269" s="163"/>
      <c r="AV269" s="163"/>
    </row>
    <row r="270" spans="1:49" s="91" customFormat="1" ht="14.1" customHeight="1" x14ac:dyDescent="0.2">
      <c r="A270" s="76">
        <v>236</v>
      </c>
      <c r="B270" s="314" t="s">
        <v>34</v>
      </c>
      <c r="C270" s="315" t="s">
        <v>38</v>
      </c>
      <c r="D270" s="316" t="s">
        <v>20</v>
      </c>
      <c r="E270" s="326"/>
      <c r="F270" s="327"/>
      <c r="G270" s="319" t="s">
        <v>307</v>
      </c>
      <c r="H270" s="320">
        <v>1</v>
      </c>
      <c r="I270" s="321">
        <v>1</v>
      </c>
      <c r="J270" s="321"/>
      <c r="K270" s="321"/>
      <c r="L270" s="321"/>
      <c r="M270" s="322" t="s">
        <v>0</v>
      </c>
      <c r="N270" s="322"/>
      <c r="O270" s="322"/>
      <c r="P270" s="322"/>
      <c r="Q270" s="328"/>
      <c r="R270" s="163"/>
      <c r="S270" s="163" t="s">
        <v>0</v>
      </c>
      <c r="T270" s="163"/>
      <c r="U270" s="163">
        <v>1</v>
      </c>
      <c r="V270" s="163"/>
      <c r="W270" s="163"/>
      <c r="X270" s="163"/>
      <c r="Y270" s="163"/>
      <c r="Z270" s="163"/>
      <c r="AA270" s="324"/>
      <c r="AB270" s="171"/>
      <c r="AC270" s="329"/>
      <c r="AD270" s="163"/>
      <c r="AE270" s="163" t="s">
        <v>1</v>
      </c>
      <c r="AF270" s="163"/>
      <c r="AG270" s="163"/>
      <c r="AH270" s="172"/>
      <c r="AI270" s="163"/>
      <c r="AJ270" s="163" t="s">
        <v>1</v>
      </c>
      <c r="AK270" s="163"/>
      <c r="AL270" s="163"/>
      <c r="AM270" s="173"/>
      <c r="AN270" s="163"/>
      <c r="AO270" s="163" t="s">
        <v>1</v>
      </c>
      <c r="AP270" s="163"/>
      <c r="AQ270" s="163"/>
      <c r="AS270" s="163"/>
      <c r="AT270" s="163" t="s">
        <v>1</v>
      </c>
      <c r="AU270" s="163"/>
      <c r="AV270" s="163"/>
    </row>
    <row r="271" spans="1:49" s="59" customFormat="1" ht="14.1" customHeight="1" x14ac:dyDescent="0.25">
      <c r="B271" s="302" t="s">
        <v>36</v>
      </c>
      <c r="C271" s="334"/>
      <c r="D271" s="304"/>
      <c r="E271" s="305" t="s">
        <v>308</v>
      </c>
      <c r="F271" s="306"/>
      <c r="G271" s="307"/>
      <c r="H271" s="308"/>
      <c r="I271" s="309"/>
      <c r="J271" s="309"/>
      <c r="K271" s="309"/>
      <c r="L271" s="309"/>
      <c r="M271" s="310">
        <f>M272</f>
        <v>6</v>
      </c>
      <c r="N271" s="310">
        <f>N272</f>
        <v>0</v>
      </c>
      <c r="O271" s="310">
        <f>O272</f>
        <v>0</v>
      </c>
      <c r="P271" s="310">
        <f>P272</f>
        <v>0</v>
      </c>
      <c r="Q271" s="323"/>
      <c r="R271" s="73"/>
      <c r="S271" s="73">
        <f>S272</f>
        <v>0</v>
      </c>
      <c r="T271" s="73"/>
      <c r="U271" s="73"/>
      <c r="V271" s="73">
        <f>V272</f>
        <v>36</v>
      </c>
      <c r="W271" s="73"/>
      <c r="X271" s="73">
        <f>X272</f>
        <v>1</v>
      </c>
      <c r="Y271" s="73"/>
      <c r="Z271" s="73">
        <f>Z272</f>
        <v>2</v>
      </c>
      <c r="AA271" s="331"/>
      <c r="AB271" s="165"/>
      <c r="AC271" s="325"/>
      <c r="AD271" s="75">
        <f>AD272</f>
        <v>0</v>
      </c>
      <c r="AE271" s="75">
        <f>AE272</f>
        <v>28</v>
      </c>
      <c r="AF271" s="75">
        <f>AF272</f>
        <v>5</v>
      </c>
      <c r="AG271" s="75">
        <f>AG272</f>
        <v>6</v>
      </c>
      <c r="AH271" s="166"/>
      <c r="AI271" s="75">
        <f>AI272</f>
        <v>0</v>
      </c>
      <c r="AJ271" s="75">
        <f>AJ272</f>
        <v>2</v>
      </c>
      <c r="AK271" s="75">
        <f>AK272</f>
        <v>37</v>
      </c>
      <c r="AL271" s="75">
        <f>AL272</f>
        <v>0</v>
      </c>
      <c r="AM271" s="167"/>
      <c r="AN271" s="75">
        <f>AN272</f>
        <v>1</v>
      </c>
      <c r="AO271" s="75">
        <f>AO272</f>
        <v>33</v>
      </c>
      <c r="AP271" s="75">
        <f>AP272</f>
        <v>5</v>
      </c>
      <c r="AQ271" s="75">
        <f>AQ272</f>
        <v>0</v>
      </c>
      <c r="AS271" s="75">
        <f>AS272</f>
        <v>1</v>
      </c>
      <c r="AT271" s="75">
        <f>AT272</f>
        <v>22</v>
      </c>
      <c r="AU271" s="75">
        <f>AU272</f>
        <v>3</v>
      </c>
      <c r="AV271" s="75">
        <f>AV272</f>
        <v>0</v>
      </c>
    </row>
    <row r="272" spans="1:49" s="59" customFormat="1" ht="14.1" customHeight="1" x14ac:dyDescent="0.25">
      <c r="B272" s="302" t="s">
        <v>36</v>
      </c>
      <c r="C272" s="303" t="s">
        <v>40</v>
      </c>
      <c r="D272" s="304"/>
      <c r="E272" s="335"/>
      <c r="F272" s="306" t="s">
        <v>309</v>
      </c>
      <c r="G272" s="336"/>
      <c r="H272" s="337"/>
      <c r="I272" s="338"/>
      <c r="J272" s="338"/>
      <c r="K272" s="338"/>
      <c r="L272" s="338"/>
      <c r="M272" s="310">
        <f>COUNTIF(M273:M311,"WTP")</f>
        <v>6</v>
      </c>
      <c r="N272" s="310">
        <f>COUNTIF(N273:N311,"WDP")</f>
        <v>0</v>
      </c>
      <c r="O272" s="310">
        <f>COUNTIF(O273:O311,"TW")</f>
        <v>0</v>
      </c>
      <c r="P272" s="310">
        <f>COUNTIF(P273:P311,"TMP")</f>
        <v>0</v>
      </c>
      <c r="Q272" s="311">
        <f>SUM(H272:P272)</f>
        <v>6</v>
      </c>
      <c r="R272" s="73"/>
      <c r="S272" s="73">
        <f>COUNTIF(S273:S311,"WTP")</f>
        <v>0</v>
      </c>
      <c r="T272" s="73"/>
      <c r="U272" s="73"/>
      <c r="V272" s="73">
        <f>COUNTIF(V273:V311,"WDP")</f>
        <v>36</v>
      </c>
      <c r="W272" s="73"/>
      <c r="X272" s="73">
        <f>COUNTIF(X273:X311,"TW")</f>
        <v>1</v>
      </c>
      <c r="Y272" s="73"/>
      <c r="Z272" s="73">
        <f>COUNTIF(Z273:Z311,"TMP")</f>
        <v>2</v>
      </c>
      <c r="AA272" s="331"/>
      <c r="AB272" s="152">
        <f>SUM(S272:Z272)</f>
        <v>39</v>
      </c>
      <c r="AC272" s="313"/>
      <c r="AD272" s="75">
        <f>COUNTIF(AD273:AD311,"WTP")</f>
        <v>0</v>
      </c>
      <c r="AE272" s="75">
        <f>COUNTIF(AE273:AE311,"WDP")</f>
        <v>28</v>
      </c>
      <c r="AF272" s="75">
        <f>COUNTIF(AF273:AF311,"TW")</f>
        <v>5</v>
      </c>
      <c r="AG272" s="75">
        <f>COUNTIF(AG273:AG311,"TMP")</f>
        <v>6</v>
      </c>
      <c r="AH272" s="153">
        <f>SUM(AD272:AG272)</f>
        <v>39</v>
      </c>
      <c r="AI272" s="75">
        <f>COUNTIF(AI273:AI311,"WTP")</f>
        <v>0</v>
      </c>
      <c r="AJ272" s="75">
        <f>COUNTIF(AJ273:AJ311,"WDP")</f>
        <v>2</v>
      </c>
      <c r="AK272" s="75">
        <f>COUNTIF(AK273:AK311,"TW")</f>
        <v>37</v>
      </c>
      <c r="AL272" s="75">
        <f>COUNTIF(AL273:AL311,"TMP")</f>
        <v>0</v>
      </c>
      <c r="AM272" s="154">
        <f>SUM(AI272:AL272)</f>
        <v>39</v>
      </c>
      <c r="AN272" s="75">
        <f>COUNTIF(AN273:AN311,"WTP")</f>
        <v>1</v>
      </c>
      <c r="AO272" s="75">
        <f>COUNTIF(AO273:AO311,"WDP")</f>
        <v>33</v>
      </c>
      <c r="AP272" s="75">
        <f>COUNTIF(AP273:AP311,"TW")</f>
        <v>5</v>
      </c>
      <c r="AQ272" s="75">
        <f>COUNTIF(AQ273:AQ311,"TMP")</f>
        <v>0</v>
      </c>
      <c r="AR272" s="155">
        <f>SUM(AN272:AQ272)</f>
        <v>39</v>
      </c>
      <c r="AS272" s="75">
        <f>COUNTIF(AS273:AS311,"WTP")</f>
        <v>1</v>
      </c>
      <c r="AT272" s="75">
        <f>COUNTIF(AT273:AT311,"WDP")</f>
        <v>22</v>
      </c>
      <c r="AU272" s="75">
        <f>COUNTIF(AU273:AU311,"TW")</f>
        <v>3</v>
      </c>
      <c r="AV272" s="75">
        <f>COUNTIF(AV273:AV311,"TMP")</f>
        <v>0</v>
      </c>
      <c r="AW272" s="155">
        <f>SUM(AS272:AV272)</f>
        <v>26</v>
      </c>
    </row>
    <row r="273" spans="1:48" s="91" customFormat="1" ht="14.1" customHeight="1" x14ac:dyDescent="0.2">
      <c r="A273" s="76">
        <v>237</v>
      </c>
      <c r="B273" s="314" t="s">
        <v>36</v>
      </c>
      <c r="C273" s="315" t="s">
        <v>40</v>
      </c>
      <c r="D273" s="316" t="s">
        <v>8</v>
      </c>
      <c r="E273" s="317"/>
      <c r="F273" s="318"/>
      <c r="G273" s="319" t="s">
        <v>310</v>
      </c>
      <c r="H273" s="320" t="s">
        <v>276</v>
      </c>
      <c r="I273" s="321"/>
      <c r="J273" s="321"/>
      <c r="K273" s="321"/>
      <c r="L273" s="321"/>
      <c r="M273" s="322" t="s">
        <v>0</v>
      </c>
      <c r="N273" s="322"/>
      <c r="O273" s="322"/>
      <c r="P273" s="322"/>
      <c r="Q273" s="328"/>
      <c r="R273" s="163"/>
      <c r="S273" s="163"/>
      <c r="T273" s="163"/>
      <c r="U273" s="163"/>
      <c r="V273" s="163" t="s">
        <v>1</v>
      </c>
      <c r="W273" s="163">
        <v>1</v>
      </c>
      <c r="X273" s="163"/>
      <c r="Y273" s="163"/>
      <c r="Z273" s="163"/>
      <c r="AA273" s="324"/>
      <c r="AB273" s="171"/>
      <c r="AC273" s="329"/>
      <c r="AD273" s="163"/>
      <c r="AE273" s="163" t="s">
        <v>1</v>
      </c>
      <c r="AF273" s="163"/>
      <c r="AG273" s="163"/>
      <c r="AH273" s="172"/>
      <c r="AI273" s="163"/>
      <c r="AJ273" s="163"/>
      <c r="AK273" s="163" t="s">
        <v>2</v>
      </c>
      <c r="AL273" s="163"/>
      <c r="AM273" s="173"/>
      <c r="AN273" s="163"/>
      <c r="AO273" s="163" t="s">
        <v>1</v>
      </c>
      <c r="AP273" s="163"/>
      <c r="AQ273" s="163"/>
      <c r="AS273" s="163"/>
      <c r="AT273" s="163" t="s">
        <v>1</v>
      </c>
      <c r="AU273" s="163"/>
      <c r="AV273" s="163"/>
    </row>
    <row r="274" spans="1:48" s="91" customFormat="1" ht="14.1" customHeight="1" x14ac:dyDescent="0.2">
      <c r="A274" s="76">
        <v>238</v>
      </c>
      <c r="B274" s="314" t="s">
        <v>36</v>
      </c>
      <c r="C274" s="315" t="s">
        <v>40</v>
      </c>
      <c r="D274" s="316" t="s">
        <v>12</v>
      </c>
      <c r="E274" s="326"/>
      <c r="F274" s="327"/>
      <c r="G274" s="319" t="s">
        <v>311</v>
      </c>
      <c r="H274" s="320">
        <v>1</v>
      </c>
      <c r="I274" s="321"/>
      <c r="J274" s="321"/>
      <c r="K274" s="321"/>
      <c r="L274" s="321"/>
      <c r="M274" s="322" t="s">
        <v>0</v>
      </c>
      <c r="N274" s="322"/>
      <c r="O274" s="322"/>
      <c r="P274" s="322"/>
      <c r="Q274" s="328"/>
      <c r="R274" s="163"/>
      <c r="S274" s="163"/>
      <c r="T274" s="163">
        <v>1</v>
      </c>
      <c r="U274" s="163"/>
      <c r="V274" s="163" t="s">
        <v>1</v>
      </c>
      <c r="W274" s="163">
        <v>1</v>
      </c>
      <c r="X274" s="163"/>
      <c r="Y274" s="163"/>
      <c r="Z274" s="163"/>
      <c r="AA274" s="324"/>
      <c r="AB274" s="171"/>
      <c r="AC274" s="329"/>
      <c r="AD274" s="163"/>
      <c r="AE274" s="163" t="s">
        <v>1</v>
      </c>
      <c r="AF274" s="163"/>
      <c r="AG274" s="163"/>
      <c r="AH274" s="172"/>
      <c r="AI274" s="163"/>
      <c r="AJ274" s="163"/>
      <c r="AK274" s="163" t="s">
        <v>2</v>
      </c>
      <c r="AL274" s="163"/>
      <c r="AM274" s="173"/>
      <c r="AN274" s="163"/>
      <c r="AO274" s="163" t="s">
        <v>1</v>
      </c>
      <c r="AP274" s="163"/>
      <c r="AQ274" s="163"/>
      <c r="AS274" s="163"/>
      <c r="AT274" s="163"/>
      <c r="AU274" s="163"/>
      <c r="AV274" s="163"/>
    </row>
    <row r="275" spans="1:48" s="91" customFormat="1" ht="14.1" hidden="1" customHeight="1" x14ac:dyDescent="0.2">
      <c r="A275" s="76">
        <v>239</v>
      </c>
      <c r="B275" s="314" t="s">
        <v>36</v>
      </c>
      <c r="C275" s="315" t="s">
        <v>40</v>
      </c>
      <c r="D275" s="316" t="s">
        <v>14</v>
      </c>
      <c r="E275" s="326"/>
      <c r="F275" s="327"/>
      <c r="G275" s="319" t="s">
        <v>312</v>
      </c>
      <c r="H275" s="320">
        <v>1</v>
      </c>
      <c r="I275" s="321"/>
      <c r="J275" s="321"/>
      <c r="K275" s="321"/>
      <c r="L275" s="321"/>
      <c r="M275" s="322"/>
      <c r="N275" s="322"/>
      <c r="O275" s="322"/>
      <c r="P275" s="322"/>
      <c r="Q275" s="328"/>
      <c r="R275" s="163"/>
      <c r="S275" s="163"/>
      <c r="T275" s="163"/>
      <c r="U275" s="163"/>
      <c r="V275" s="163" t="s">
        <v>1</v>
      </c>
      <c r="W275" s="163">
        <v>1</v>
      </c>
      <c r="X275" s="163"/>
      <c r="Y275" s="163"/>
      <c r="Z275" s="163"/>
      <c r="AA275" s="324"/>
      <c r="AB275" s="171"/>
      <c r="AC275" s="329"/>
      <c r="AD275" s="163"/>
      <c r="AE275" s="163"/>
      <c r="AF275" s="163"/>
      <c r="AG275" s="163" t="s">
        <v>3</v>
      </c>
      <c r="AH275" s="172"/>
      <c r="AI275" s="163"/>
      <c r="AJ275" s="163"/>
      <c r="AK275" s="163" t="s">
        <v>2</v>
      </c>
      <c r="AL275" s="163"/>
      <c r="AM275" s="173"/>
      <c r="AN275" s="163"/>
      <c r="AO275" s="163"/>
      <c r="AP275" s="163" t="s">
        <v>2</v>
      </c>
      <c r="AQ275" s="163"/>
      <c r="AS275" s="163"/>
      <c r="AT275" s="163"/>
      <c r="AU275" s="163"/>
      <c r="AV275" s="163"/>
    </row>
    <row r="276" spans="1:48" s="91" customFormat="1" ht="14.1" hidden="1" customHeight="1" x14ac:dyDescent="0.2">
      <c r="A276" s="76">
        <v>240</v>
      </c>
      <c r="B276" s="314" t="s">
        <v>36</v>
      </c>
      <c r="C276" s="315" t="s">
        <v>40</v>
      </c>
      <c r="D276" s="316" t="s">
        <v>16</v>
      </c>
      <c r="E276" s="326"/>
      <c r="F276" s="327"/>
      <c r="G276" s="319" t="s">
        <v>313</v>
      </c>
      <c r="H276" s="320">
        <v>1</v>
      </c>
      <c r="I276" s="321"/>
      <c r="J276" s="321"/>
      <c r="K276" s="321"/>
      <c r="L276" s="321"/>
      <c r="M276" s="322"/>
      <c r="N276" s="322"/>
      <c r="O276" s="322"/>
      <c r="P276" s="322"/>
      <c r="Q276" s="328"/>
      <c r="R276" s="163"/>
      <c r="S276" s="163"/>
      <c r="T276" s="163"/>
      <c r="U276" s="163"/>
      <c r="V276" s="163" t="s">
        <v>1</v>
      </c>
      <c r="W276" s="163">
        <v>1</v>
      </c>
      <c r="X276" s="163"/>
      <c r="Y276" s="163"/>
      <c r="Z276" s="163"/>
      <c r="AA276" s="324"/>
      <c r="AB276" s="171"/>
      <c r="AC276" s="329"/>
      <c r="AD276" s="163"/>
      <c r="AE276" s="163" t="s">
        <v>1</v>
      </c>
      <c r="AF276" s="163"/>
      <c r="AG276" s="163"/>
      <c r="AH276" s="172"/>
      <c r="AI276" s="163"/>
      <c r="AJ276" s="163"/>
      <c r="AK276" s="163" t="s">
        <v>2</v>
      </c>
      <c r="AL276" s="163"/>
      <c r="AM276" s="173"/>
      <c r="AN276" s="163"/>
      <c r="AO276" s="163" t="s">
        <v>1</v>
      </c>
      <c r="AP276" s="163"/>
      <c r="AQ276" s="163"/>
      <c r="AS276" s="163"/>
      <c r="AT276" s="163" t="s">
        <v>1</v>
      </c>
      <c r="AU276" s="163"/>
      <c r="AV276" s="163"/>
    </row>
    <row r="277" spans="1:48" s="91" customFormat="1" ht="14.1" hidden="1" customHeight="1" x14ac:dyDescent="0.2">
      <c r="A277" s="76">
        <v>241</v>
      </c>
      <c r="B277" s="314" t="s">
        <v>36</v>
      </c>
      <c r="C277" s="315" t="s">
        <v>40</v>
      </c>
      <c r="D277" s="316" t="s">
        <v>18</v>
      </c>
      <c r="E277" s="326"/>
      <c r="F277" s="327"/>
      <c r="G277" s="319" t="s">
        <v>314</v>
      </c>
      <c r="H277" s="320">
        <v>1</v>
      </c>
      <c r="I277" s="321"/>
      <c r="J277" s="321"/>
      <c r="K277" s="321"/>
      <c r="L277" s="321"/>
      <c r="M277" s="322"/>
      <c r="N277" s="322"/>
      <c r="O277" s="322"/>
      <c r="P277" s="322"/>
      <c r="Q277" s="328"/>
      <c r="R277" s="163"/>
      <c r="S277" s="163"/>
      <c r="T277" s="163"/>
      <c r="U277" s="163"/>
      <c r="V277" s="163" t="s">
        <v>1</v>
      </c>
      <c r="W277" s="163">
        <v>1</v>
      </c>
      <c r="X277" s="163"/>
      <c r="Y277" s="163"/>
      <c r="Z277" s="163"/>
      <c r="AA277" s="324"/>
      <c r="AB277" s="171"/>
      <c r="AC277" s="329"/>
      <c r="AD277" s="163"/>
      <c r="AE277" s="163"/>
      <c r="AF277" s="163" t="s">
        <v>2</v>
      </c>
      <c r="AG277" s="163"/>
      <c r="AH277" s="172"/>
      <c r="AI277" s="163"/>
      <c r="AJ277" s="163"/>
      <c r="AK277" s="163" t="s">
        <v>2</v>
      </c>
      <c r="AL277" s="163"/>
      <c r="AM277" s="173"/>
      <c r="AN277" s="163"/>
      <c r="AO277" s="163" t="s">
        <v>1</v>
      </c>
      <c r="AP277" s="163"/>
      <c r="AQ277" s="163"/>
      <c r="AS277" s="163"/>
      <c r="AT277" s="163"/>
      <c r="AU277" s="163"/>
      <c r="AV277" s="163"/>
    </row>
    <row r="278" spans="1:48" s="91" customFormat="1" ht="14.1" hidden="1" customHeight="1" x14ac:dyDescent="0.2">
      <c r="A278" s="76">
        <v>242</v>
      </c>
      <c r="B278" s="314" t="s">
        <v>36</v>
      </c>
      <c r="C278" s="315" t="s">
        <v>40</v>
      </c>
      <c r="D278" s="316" t="s">
        <v>20</v>
      </c>
      <c r="E278" s="326"/>
      <c r="F278" s="327"/>
      <c r="G278" s="319" t="s">
        <v>315</v>
      </c>
      <c r="H278" s="320">
        <v>1</v>
      </c>
      <c r="I278" s="321"/>
      <c r="J278" s="321"/>
      <c r="K278" s="321"/>
      <c r="L278" s="321"/>
      <c r="M278" s="322"/>
      <c r="N278" s="322"/>
      <c r="O278" s="322"/>
      <c r="P278" s="322"/>
      <c r="Q278" s="328"/>
      <c r="R278" s="163"/>
      <c r="S278" s="163"/>
      <c r="T278" s="163">
        <v>1</v>
      </c>
      <c r="U278" s="163"/>
      <c r="V278" s="163" t="s">
        <v>1</v>
      </c>
      <c r="W278" s="163">
        <v>1</v>
      </c>
      <c r="X278" s="163"/>
      <c r="Y278" s="163"/>
      <c r="Z278" s="163"/>
      <c r="AA278" s="324"/>
      <c r="AB278" s="171"/>
      <c r="AC278" s="329"/>
      <c r="AD278" s="163"/>
      <c r="AE278" s="163" t="s">
        <v>1</v>
      </c>
      <c r="AF278" s="163"/>
      <c r="AG278" s="163"/>
      <c r="AH278" s="172"/>
      <c r="AI278" s="163"/>
      <c r="AJ278" s="163"/>
      <c r="AK278" s="163" t="s">
        <v>2</v>
      </c>
      <c r="AL278" s="163"/>
      <c r="AM278" s="173"/>
      <c r="AN278" s="163"/>
      <c r="AO278" s="163" t="s">
        <v>1</v>
      </c>
      <c r="AP278" s="163"/>
      <c r="AQ278" s="163"/>
      <c r="AS278" s="163"/>
      <c r="AT278" s="163"/>
      <c r="AU278" s="163"/>
      <c r="AV278" s="163"/>
    </row>
    <row r="279" spans="1:48" s="91" customFormat="1" ht="14.1" hidden="1" customHeight="1" x14ac:dyDescent="0.2">
      <c r="A279" s="76">
        <v>243</v>
      </c>
      <c r="B279" s="314" t="s">
        <v>36</v>
      </c>
      <c r="C279" s="315" t="s">
        <v>40</v>
      </c>
      <c r="D279" s="316" t="s">
        <v>22</v>
      </c>
      <c r="E279" s="326"/>
      <c r="F279" s="327"/>
      <c r="G279" s="319" t="s">
        <v>316</v>
      </c>
      <c r="H279" s="320" t="s">
        <v>276</v>
      </c>
      <c r="I279" s="321"/>
      <c r="J279" s="321"/>
      <c r="K279" s="321"/>
      <c r="L279" s="321"/>
      <c r="M279" s="322"/>
      <c r="N279" s="322"/>
      <c r="O279" s="322"/>
      <c r="P279" s="322"/>
      <c r="Q279" s="328"/>
      <c r="R279" s="163"/>
      <c r="S279" s="163"/>
      <c r="T279" s="163">
        <v>1</v>
      </c>
      <c r="U279" s="163"/>
      <c r="V279" s="163" t="s">
        <v>1</v>
      </c>
      <c r="W279" s="163">
        <v>1</v>
      </c>
      <c r="X279" s="163"/>
      <c r="Y279" s="163"/>
      <c r="Z279" s="163"/>
      <c r="AA279" s="324"/>
      <c r="AB279" s="171"/>
      <c r="AC279" s="329"/>
      <c r="AD279" s="163"/>
      <c r="AE279" s="163" t="s">
        <v>1</v>
      </c>
      <c r="AF279" s="163"/>
      <c r="AG279" s="163"/>
      <c r="AH279" s="172"/>
      <c r="AI279" s="163"/>
      <c r="AJ279" s="163"/>
      <c r="AK279" s="163" t="s">
        <v>2</v>
      </c>
      <c r="AL279" s="163"/>
      <c r="AM279" s="173"/>
      <c r="AN279" s="163"/>
      <c r="AO279" s="163" t="s">
        <v>1</v>
      </c>
      <c r="AP279" s="163"/>
      <c r="AQ279" s="163"/>
      <c r="AS279" s="163"/>
      <c r="AT279" s="163"/>
      <c r="AU279" s="163"/>
      <c r="AV279" s="163"/>
    </row>
    <row r="280" spans="1:48" s="91" customFormat="1" ht="14.1" hidden="1" customHeight="1" x14ac:dyDescent="0.2">
      <c r="A280" s="76">
        <v>244</v>
      </c>
      <c r="B280" s="314" t="s">
        <v>36</v>
      </c>
      <c r="C280" s="315" t="s">
        <v>40</v>
      </c>
      <c r="D280" s="316" t="s">
        <v>24</v>
      </c>
      <c r="E280" s="326"/>
      <c r="F280" s="327"/>
      <c r="G280" s="319" t="s">
        <v>317</v>
      </c>
      <c r="H280" s="320">
        <v>1</v>
      </c>
      <c r="I280" s="321"/>
      <c r="J280" s="321"/>
      <c r="K280" s="321"/>
      <c r="L280" s="321"/>
      <c r="M280" s="322"/>
      <c r="N280" s="322"/>
      <c r="O280" s="322"/>
      <c r="P280" s="322"/>
      <c r="Q280" s="328"/>
      <c r="R280" s="163"/>
      <c r="S280" s="163"/>
      <c r="T280" s="163"/>
      <c r="U280" s="163"/>
      <c r="V280" s="163" t="s">
        <v>1</v>
      </c>
      <c r="W280" s="163">
        <v>1</v>
      </c>
      <c r="X280" s="163"/>
      <c r="Y280" s="163"/>
      <c r="Z280" s="163"/>
      <c r="AA280" s="324"/>
      <c r="AB280" s="171"/>
      <c r="AC280" s="329"/>
      <c r="AD280" s="163"/>
      <c r="AE280" s="163"/>
      <c r="AF280" s="163" t="s">
        <v>2</v>
      </c>
      <c r="AG280" s="163"/>
      <c r="AH280" s="172"/>
      <c r="AI280" s="163"/>
      <c r="AJ280" s="163"/>
      <c r="AK280" s="163" t="s">
        <v>2</v>
      </c>
      <c r="AL280" s="163"/>
      <c r="AM280" s="173"/>
      <c r="AN280" s="163"/>
      <c r="AO280" s="163"/>
      <c r="AP280" s="163" t="s">
        <v>2</v>
      </c>
      <c r="AQ280" s="163"/>
      <c r="AS280" s="163"/>
      <c r="AT280" s="163"/>
      <c r="AU280" s="163" t="s">
        <v>2</v>
      </c>
      <c r="AV280" s="163"/>
    </row>
    <row r="281" spans="1:48" s="91" customFormat="1" ht="14.1" hidden="1" customHeight="1" x14ac:dyDescent="0.2">
      <c r="A281" s="76">
        <v>245</v>
      </c>
      <c r="B281" s="314" t="s">
        <v>36</v>
      </c>
      <c r="C281" s="315" t="s">
        <v>40</v>
      </c>
      <c r="D281" s="316" t="s">
        <v>26</v>
      </c>
      <c r="E281" s="326"/>
      <c r="F281" s="327"/>
      <c r="G281" s="319" t="s">
        <v>318</v>
      </c>
      <c r="H281" s="320">
        <v>1</v>
      </c>
      <c r="I281" s="321"/>
      <c r="J281" s="321"/>
      <c r="K281" s="321"/>
      <c r="L281" s="321"/>
      <c r="M281" s="322"/>
      <c r="N281" s="322"/>
      <c r="O281" s="322"/>
      <c r="P281" s="322"/>
      <c r="Q281" s="328"/>
      <c r="R281" s="163"/>
      <c r="S281" s="163"/>
      <c r="T281" s="163">
        <v>1</v>
      </c>
      <c r="U281" s="163"/>
      <c r="V281" s="163" t="s">
        <v>1</v>
      </c>
      <c r="W281" s="163">
        <v>1</v>
      </c>
      <c r="X281" s="163"/>
      <c r="Y281" s="163"/>
      <c r="Z281" s="163"/>
      <c r="AA281" s="324"/>
      <c r="AB281" s="171"/>
      <c r="AC281" s="329"/>
      <c r="AD281" s="163"/>
      <c r="AE281" s="163" t="s">
        <v>1</v>
      </c>
      <c r="AF281" s="163"/>
      <c r="AG281" s="163"/>
      <c r="AH281" s="172"/>
      <c r="AI281" s="163"/>
      <c r="AJ281" s="163" t="s">
        <v>1</v>
      </c>
      <c r="AK281" s="163"/>
      <c r="AL281" s="163"/>
      <c r="AM281" s="173"/>
      <c r="AN281" s="163"/>
      <c r="AO281" s="163" t="s">
        <v>1</v>
      </c>
      <c r="AP281" s="163"/>
      <c r="AQ281" s="163"/>
      <c r="AS281" s="163"/>
      <c r="AT281" s="163" t="s">
        <v>1</v>
      </c>
      <c r="AU281" s="163"/>
      <c r="AV281" s="163"/>
    </row>
    <row r="282" spans="1:48" s="91" customFormat="1" ht="14.1" hidden="1" customHeight="1" x14ac:dyDescent="0.2">
      <c r="A282" s="76">
        <v>246</v>
      </c>
      <c r="B282" s="314" t="s">
        <v>36</v>
      </c>
      <c r="C282" s="315" t="s">
        <v>40</v>
      </c>
      <c r="D282" s="316" t="s">
        <v>28</v>
      </c>
      <c r="E282" s="326"/>
      <c r="F282" s="327"/>
      <c r="G282" s="319" t="s">
        <v>319</v>
      </c>
      <c r="H282" s="320">
        <v>1</v>
      </c>
      <c r="I282" s="321"/>
      <c r="J282" s="321"/>
      <c r="K282" s="321"/>
      <c r="L282" s="321"/>
      <c r="M282" s="322"/>
      <c r="N282" s="322"/>
      <c r="O282" s="322"/>
      <c r="P282" s="322"/>
      <c r="Q282" s="328"/>
      <c r="R282" s="163"/>
      <c r="S282" s="163"/>
      <c r="T282" s="163"/>
      <c r="U282" s="163"/>
      <c r="V282" s="163" t="s">
        <v>1</v>
      </c>
      <c r="W282" s="163">
        <v>1</v>
      </c>
      <c r="X282" s="163"/>
      <c r="Y282" s="163"/>
      <c r="Z282" s="163"/>
      <c r="AA282" s="324"/>
      <c r="AB282" s="171"/>
      <c r="AC282" s="329"/>
      <c r="AD282" s="163"/>
      <c r="AE282" s="163" t="s">
        <v>1</v>
      </c>
      <c r="AF282" s="163"/>
      <c r="AG282" s="163"/>
      <c r="AH282" s="172"/>
      <c r="AI282" s="163"/>
      <c r="AJ282" s="163"/>
      <c r="AK282" s="163" t="s">
        <v>2</v>
      </c>
      <c r="AL282" s="163"/>
      <c r="AM282" s="173"/>
      <c r="AN282" s="163"/>
      <c r="AO282" s="163" t="s">
        <v>1</v>
      </c>
      <c r="AP282" s="163"/>
      <c r="AQ282" s="163"/>
      <c r="AS282" s="163"/>
      <c r="AT282" s="163" t="s">
        <v>1</v>
      </c>
      <c r="AU282" s="163"/>
      <c r="AV282" s="163"/>
    </row>
    <row r="283" spans="1:48" s="91" customFormat="1" ht="14.1" hidden="1" customHeight="1" x14ac:dyDescent="0.2">
      <c r="A283" s="76">
        <v>247</v>
      </c>
      <c r="B283" s="314" t="s">
        <v>36</v>
      </c>
      <c r="C283" s="315" t="s">
        <v>40</v>
      </c>
      <c r="D283" s="316" t="s">
        <v>30</v>
      </c>
      <c r="E283" s="326"/>
      <c r="F283" s="327"/>
      <c r="G283" s="319" t="s">
        <v>320</v>
      </c>
      <c r="H283" s="320">
        <v>1</v>
      </c>
      <c r="I283" s="321"/>
      <c r="J283" s="321"/>
      <c r="K283" s="321"/>
      <c r="L283" s="321"/>
      <c r="M283" s="322"/>
      <c r="N283" s="322"/>
      <c r="O283" s="322"/>
      <c r="P283" s="322"/>
      <c r="Q283" s="328"/>
      <c r="R283" s="163"/>
      <c r="S283" s="163"/>
      <c r="T283" s="163"/>
      <c r="U283" s="163"/>
      <c r="V283" s="163" t="s">
        <v>1</v>
      </c>
      <c r="W283" s="163"/>
      <c r="X283" s="163"/>
      <c r="Y283" s="163"/>
      <c r="Z283" s="163"/>
      <c r="AA283" s="324"/>
      <c r="AB283" s="171"/>
      <c r="AC283" s="329"/>
      <c r="AD283" s="163"/>
      <c r="AE283" s="163" t="s">
        <v>1</v>
      </c>
      <c r="AF283" s="163"/>
      <c r="AG283" s="163"/>
      <c r="AH283" s="172"/>
      <c r="AI283" s="163"/>
      <c r="AJ283" s="163"/>
      <c r="AK283" s="163" t="s">
        <v>2</v>
      </c>
      <c r="AL283" s="163"/>
      <c r="AM283" s="173"/>
      <c r="AN283" s="163"/>
      <c r="AO283" s="163" t="s">
        <v>1</v>
      </c>
      <c r="AP283" s="163"/>
      <c r="AQ283" s="163"/>
      <c r="AS283" s="163"/>
      <c r="AT283" s="163" t="s">
        <v>1</v>
      </c>
      <c r="AU283" s="163"/>
      <c r="AV283" s="163"/>
    </row>
    <row r="284" spans="1:48" s="91" customFormat="1" ht="14.1" hidden="1" customHeight="1" x14ac:dyDescent="0.2">
      <c r="A284" s="76">
        <v>248</v>
      </c>
      <c r="B284" s="314" t="s">
        <v>36</v>
      </c>
      <c r="C284" s="315" t="s">
        <v>40</v>
      </c>
      <c r="D284" s="316" t="s">
        <v>32</v>
      </c>
      <c r="E284" s="326"/>
      <c r="F284" s="327"/>
      <c r="G284" s="319" t="s">
        <v>321</v>
      </c>
      <c r="H284" s="320">
        <v>1</v>
      </c>
      <c r="I284" s="321"/>
      <c r="J284" s="321"/>
      <c r="K284" s="321"/>
      <c r="L284" s="321"/>
      <c r="M284" s="322"/>
      <c r="N284" s="322"/>
      <c r="O284" s="322"/>
      <c r="P284" s="322"/>
      <c r="Q284" s="328"/>
      <c r="R284" s="163"/>
      <c r="S284" s="163"/>
      <c r="T284" s="163"/>
      <c r="U284" s="163"/>
      <c r="V284" s="163" t="s">
        <v>1</v>
      </c>
      <c r="W284" s="163"/>
      <c r="X284" s="163"/>
      <c r="Y284" s="163"/>
      <c r="Z284" s="163"/>
      <c r="AA284" s="324"/>
      <c r="AB284" s="171"/>
      <c r="AC284" s="329"/>
      <c r="AD284" s="163"/>
      <c r="AE284" s="163" t="s">
        <v>1</v>
      </c>
      <c r="AF284" s="163"/>
      <c r="AG284" s="163"/>
      <c r="AH284" s="172"/>
      <c r="AI284" s="163"/>
      <c r="AJ284" s="163"/>
      <c r="AK284" s="163" t="s">
        <v>2</v>
      </c>
      <c r="AL284" s="163"/>
      <c r="AM284" s="173"/>
      <c r="AN284" s="163"/>
      <c r="AO284" s="163" t="s">
        <v>1</v>
      </c>
      <c r="AP284" s="163"/>
      <c r="AQ284" s="163"/>
      <c r="AS284" s="163" t="s">
        <v>0</v>
      </c>
      <c r="AT284" s="163"/>
      <c r="AU284" s="163"/>
      <c r="AV284" s="163"/>
    </row>
    <row r="285" spans="1:48" s="91" customFormat="1" ht="14.1" hidden="1" customHeight="1" x14ac:dyDescent="0.2">
      <c r="A285" s="76">
        <v>249</v>
      </c>
      <c r="B285" s="314" t="s">
        <v>36</v>
      </c>
      <c r="C285" s="315" t="s">
        <v>40</v>
      </c>
      <c r="D285" s="316" t="s">
        <v>34</v>
      </c>
      <c r="E285" s="326"/>
      <c r="F285" s="327"/>
      <c r="G285" s="319" t="s">
        <v>322</v>
      </c>
      <c r="H285" s="320">
        <v>1</v>
      </c>
      <c r="I285" s="321"/>
      <c r="J285" s="321"/>
      <c r="K285" s="321"/>
      <c r="L285" s="321"/>
      <c r="M285" s="322"/>
      <c r="N285" s="322"/>
      <c r="O285" s="322"/>
      <c r="P285" s="322"/>
      <c r="Q285" s="328"/>
      <c r="R285" s="163"/>
      <c r="S285" s="163"/>
      <c r="T285" s="163"/>
      <c r="U285" s="163"/>
      <c r="V285" s="163" t="s">
        <v>1</v>
      </c>
      <c r="W285" s="163">
        <v>1</v>
      </c>
      <c r="X285" s="163"/>
      <c r="Y285" s="163"/>
      <c r="Z285" s="163"/>
      <c r="AA285" s="324"/>
      <c r="AB285" s="171"/>
      <c r="AC285" s="329"/>
      <c r="AD285" s="163"/>
      <c r="AE285" s="163" t="s">
        <v>1</v>
      </c>
      <c r="AF285" s="163"/>
      <c r="AG285" s="163"/>
      <c r="AH285" s="172"/>
      <c r="AI285" s="163"/>
      <c r="AJ285" s="163"/>
      <c r="AK285" s="163" t="s">
        <v>2</v>
      </c>
      <c r="AL285" s="163"/>
      <c r="AM285" s="173"/>
      <c r="AN285" s="163"/>
      <c r="AO285" s="163" t="s">
        <v>1</v>
      </c>
      <c r="AP285" s="163"/>
      <c r="AQ285" s="163"/>
      <c r="AS285" s="163"/>
      <c r="AT285" s="163" t="s">
        <v>1</v>
      </c>
      <c r="AU285" s="163"/>
      <c r="AV285" s="163"/>
    </row>
    <row r="286" spans="1:48" s="91" customFormat="1" ht="14.1" hidden="1" customHeight="1" x14ac:dyDescent="0.2">
      <c r="A286" s="76">
        <v>250</v>
      </c>
      <c r="B286" s="314" t="s">
        <v>36</v>
      </c>
      <c r="C286" s="315" t="s">
        <v>40</v>
      </c>
      <c r="D286" s="316" t="s">
        <v>36</v>
      </c>
      <c r="E286" s="326"/>
      <c r="F286" s="327"/>
      <c r="G286" s="319" t="s">
        <v>323</v>
      </c>
      <c r="H286" s="320">
        <v>1</v>
      </c>
      <c r="I286" s="321"/>
      <c r="J286" s="321"/>
      <c r="K286" s="321"/>
      <c r="L286" s="321"/>
      <c r="M286" s="322"/>
      <c r="N286" s="322"/>
      <c r="O286" s="322"/>
      <c r="P286" s="322"/>
      <c r="Q286" s="328"/>
      <c r="R286" s="163"/>
      <c r="S286" s="163"/>
      <c r="T286" s="163"/>
      <c r="U286" s="163"/>
      <c r="V286" s="163" t="s">
        <v>1</v>
      </c>
      <c r="W286" s="163">
        <v>1</v>
      </c>
      <c r="X286" s="163"/>
      <c r="Y286" s="163"/>
      <c r="Z286" s="163"/>
      <c r="AA286" s="324"/>
      <c r="AB286" s="171"/>
      <c r="AC286" s="329"/>
      <c r="AD286" s="163"/>
      <c r="AE286" s="163" t="s">
        <v>1</v>
      </c>
      <c r="AF286" s="163"/>
      <c r="AG286" s="163"/>
      <c r="AH286" s="172"/>
      <c r="AI286" s="163"/>
      <c r="AJ286" s="163"/>
      <c r="AK286" s="163" t="s">
        <v>2</v>
      </c>
      <c r="AL286" s="163"/>
      <c r="AM286" s="173"/>
      <c r="AN286" s="163"/>
      <c r="AO286" s="163" t="s">
        <v>1</v>
      </c>
      <c r="AP286" s="163"/>
      <c r="AQ286" s="163"/>
      <c r="AS286" s="163"/>
      <c r="AT286" s="163" t="s">
        <v>1</v>
      </c>
      <c r="AU286" s="163"/>
      <c r="AV286" s="163"/>
    </row>
    <row r="287" spans="1:48" s="91" customFormat="1" ht="14.1" hidden="1" customHeight="1" x14ac:dyDescent="0.2">
      <c r="A287" s="76">
        <v>251</v>
      </c>
      <c r="B287" s="314" t="s">
        <v>36</v>
      </c>
      <c r="C287" s="315" t="s">
        <v>40</v>
      </c>
      <c r="D287" s="316" t="s">
        <v>38</v>
      </c>
      <c r="E287" s="326"/>
      <c r="F287" s="327"/>
      <c r="G287" s="319" t="s">
        <v>324</v>
      </c>
      <c r="H287" s="320">
        <v>1</v>
      </c>
      <c r="I287" s="321"/>
      <c r="J287" s="321"/>
      <c r="K287" s="321"/>
      <c r="L287" s="321"/>
      <c r="M287" s="322"/>
      <c r="N287" s="322"/>
      <c r="O287" s="322"/>
      <c r="P287" s="322"/>
      <c r="Q287" s="328"/>
      <c r="R287" s="163"/>
      <c r="S287" s="163"/>
      <c r="T287" s="163"/>
      <c r="U287" s="163"/>
      <c r="V287" s="163" t="s">
        <v>1</v>
      </c>
      <c r="W287" s="163">
        <v>1</v>
      </c>
      <c r="X287" s="163"/>
      <c r="Y287" s="163"/>
      <c r="Z287" s="163"/>
      <c r="AA287" s="324"/>
      <c r="AB287" s="171"/>
      <c r="AC287" s="329"/>
      <c r="AD287" s="163"/>
      <c r="AE287" s="163" t="s">
        <v>1</v>
      </c>
      <c r="AF287" s="163"/>
      <c r="AG287" s="163"/>
      <c r="AH287" s="172"/>
      <c r="AI287" s="163"/>
      <c r="AJ287" s="163"/>
      <c r="AK287" s="163" t="s">
        <v>2</v>
      </c>
      <c r="AL287" s="163"/>
      <c r="AM287" s="173"/>
      <c r="AN287" s="163"/>
      <c r="AO287" s="163" t="s">
        <v>1</v>
      </c>
      <c r="AP287" s="163"/>
      <c r="AQ287" s="163"/>
      <c r="AS287" s="163"/>
      <c r="AT287" s="163" t="s">
        <v>1</v>
      </c>
      <c r="AU287" s="163"/>
      <c r="AV287" s="163"/>
    </row>
    <row r="288" spans="1:48" s="91" customFormat="1" ht="14.1" hidden="1" customHeight="1" x14ac:dyDescent="0.2">
      <c r="A288" s="76">
        <v>252</v>
      </c>
      <c r="B288" s="314" t="s">
        <v>36</v>
      </c>
      <c r="C288" s="315" t="s">
        <v>40</v>
      </c>
      <c r="D288" s="316" t="s">
        <v>40</v>
      </c>
      <c r="E288" s="326"/>
      <c r="F288" s="327"/>
      <c r="G288" s="319" t="s">
        <v>325</v>
      </c>
      <c r="H288" s="320" t="s">
        <v>276</v>
      </c>
      <c r="I288" s="321"/>
      <c r="J288" s="321"/>
      <c r="K288" s="321"/>
      <c r="L288" s="321"/>
      <c r="M288" s="322"/>
      <c r="N288" s="322"/>
      <c r="O288" s="322"/>
      <c r="P288" s="322"/>
      <c r="Q288" s="328"/>
      <c r="R288" s="163"/>
      <c r="S288" s="163"/>
      <c r="T288" s="163">
        <v>1</v>
      </c>
      <c r="U288" s="163"/>
      <c r="V288" s="163" t="s">
        <v>1</v>
      </c>
      <c r="W288" s="163">
        <v>1</v>
      </c>
      <c r="X288" s="163"/>
      <c r="Y288" s="163"/>
      <c r="Z288" s="163"/>
      <c r="AA288" s="324"/>
      <c r="AB288" s="171"/>
      <c r="AC288" s="329"/>
      <c r="AD288" s="163"/>
      <c r="AE288" s="163" t="s">
        <v>1</v>
      </c>
      <c r="AF288" s="163"/>
      <c r="AG288" s="163"/>
      <c r="AH288" s="172"/>
      <c r="AI288" s="163"/>
      <c r="AJ288" s="163"/>
      <c r="AK288" s="163" t="s">
        <v>2</v>
      </c>
      <c r="AL288" s="163"/>
      <c r="AM288" s="173"/>
      <c r="AN288" s="163"/>
      <c r="AO288" s="163" t="s">
        <v>1</v>
      </c>
      <c r="AP288" s="163"/>
      <c r="AQ288" s="163"/>
      <c r="AS288" s="163"/>
      <c r="AT288" s="163" t="s">
        <v>1</v>
      </c>
      <c r="AU288" s="163"/>
      <c r="AV288" s="163"/>
    </row>
    <row r="289" spans="1:48" s="91" customFormat="1" ht="14.1" hidden="1" customHeight="1" x14ac:dyDescent="0.2">
      <c r="A289" s="76">
        <v>253</v>
      </c>
      <c r="B289" s="314" t="s">
        <v>36</v>
      </c>
      <c r="C289" s="315" t="s">
        <v>40</v>
      </c>
      <c r="D289" s="316" t="s">
        <v>42</v>
      </c>
      <c r="E289" s="326"/>
      <c r="F289" s="327"/>
      <c r="G289" s="319" t="s">
        <v>326</v>
      </c>
      <c r="H289" s="320">
        <v>1</v>
      </c>
      <c r="I289" s="321"/>
      <c r="J289" s="321"/>
      <c r="K289" s="321"/>
      <c r="L289" s="321"/>
      <c r="M289" s="322"/>
      <c r="N289" s="322"/>
      <c r="O289" s="322"/>
      <c r="P289" s="322"/>
      <c r="Q289" s="328"/>
      <c r="R289" s="163"/>
      <c r="S289" s="163"/>
      <c r="T289" s="163">
        <v>1</v>
      </c>
      <c r="U289" s="163"/>
      <c r="V289" s="163" t="s">
        <v>1</v>
      </c>
      <c r="W289" s="163">
        <v>1</v>
      </c>
      <c r="X289" s="163"/>
      <c r="Y289" s="163"/>
      <c r="Z289" s="163"/>
      <c r="AA289" s="324"/>
      <c r="AB289" s="171"/>
      <c r="AC289" s="329"/>
      <c r="AD289" s="163"/>
      <c r="AE289" s="163" t="s">
        <v>1</v>
      </c>
      <c r="AF289" s="163"/>
      <c r="AG289" s="163"/>
      <c r="AH289" s="172"/>
      <c r="AI289" s="163"/>
      <c r="AJ289" s="163"/>
      <c r="AK289" s="163" t="s">
        <v>2</v>
      </c>
      <c r="AL289" s="163"/>
      <c r="AM289" s="173"/>
      <c r="AN289" s="163"/>
      <c r="AO289" s="163" t="s">
        <v>1</v>
      </c>
      <c r="AP289" s="163"/>
      <c r="AQ289" s="163"/>
      <c r="AS289" s="163"/>
      <c r="AT289" s="163" t="s">
        <v>1</v>
      </c>
      <c r="AU289" s="163"/>
      <c r="AV289" s="163"/>
    </row>
    <row r="290" spans="1:48" s="91" customFormat="1" ht="14.1" hidden="1" customHeight="1" x14ac:dyDescent="0.2">
      <c r="A290" s="76">
        <v>254</v>
      </c>
      <c r="B290" s="314" t="s">
        <v>36</v>
      </c>
      <c r="C290" s="315" t="s">
        <v>40</v>
      </c>
      <c r="D290" s="316" t="s">
        <v>44</v>
      </c>
      <c r="E290" s="326"/>
      <c r="F290" s="327"/>
      <c r="G290" s="319" t="s">
        <v>327</v>
      </c>
      <c r="H290" s="320">
        <v>1</v>
      </c>
      <c r="I290" s="321"/>
      <c r="J290" s="321"/>
      <c r="K290" s="321"/>
      <c r="L290" s="321"/>
      <c r="M290" s="322"/>
      <c r="N290" s="322"/>
      <c r="O290" s="322"/>
      <c r="P290" s="322"/>
      <c r="Q290" s="328"/>
      <c r="R290" s="163"/>
      <c r="S290" s="163"/>
      <c r="T290" s="163"/>
      <c r="U290" s="163"/>
      <c r="V290" s="163" t="s">
        <v>1</v>
      </c>
      <c r="W290" s="163">
        <v>1</v>
      </c>
      <c r="X290" s="163"/>
      <c r="Y290" s="163"/>
      <c r="Z290" s="163"/>
      <c r="AA290" s="324"/>
      <c r="AB290" s="171"/>
      <c r="AC290" s="329"/>
      <c r="AD290" s="163"/>
      <c r="AE290" s="163" t="s">
        <v>1</v>
      </c>
      <c r="AF290" s="163"/>
      <c r="AG290" s="163"/>
      <c r="AH290" s="172"/>
      <c r="AI290" s="163"/>
      <c r="AJ290" s="163"/>
      <c r="AK290" s="163" t="s">
        <v>2</v>
      </c>
      <c r="AL290" s="163"/>
      <c r="AM290" s="173"/>
      <c r="AN290" s="163"/>
      <c r="AO290" s="163" t="s">
        <v>1</v>
      </c>
      <c r="AP290" s="163"/>
      <c r="AQ290" s="163"/>
      <c r="AS290" s="163"/>
      <c r="AT290" s="163" t="s">
        <v>1</v>
      </c>
      <c r="AU290" s="163"/>
      <c r="AV290" s="163"/>
    </row>
    <row r="291" spans="1:48" s="91" customFormat="1" ht="14.1" customHeight="1" x14ac:dyDescent="0.2">
      <c r="A291" s="76">
        <v>255</v>
      </c>
      <c r="B291" s="314" t="s">
        <v>36</v>
      </c>
      <c r="C291" s="315" t="s">
        <v>40</v>
      </c>
      <c r="D291" s="316" t="s">
        <v>46</v>
      </c>
      <c r="E291" s="326"/>
      <c r="F291" s="327"/>
      <c r="G291" s="319" t="s">
        <v>328</v>
      </c>
      <c r="H291" s="320"/>
      <c r="I291" s="321"/>
      <c r="J291" s="321"/>
      <c r="K291" s="321"/>
      <c r="L291" s="321"/>
      <c r="M291" s="322" t="s">
        <v>0</v>
      </c>
      <c r="N291" s="322"/>
      <c r="O291" s="322"/>
      <c r="P291" s="322"/>
      <c r="Q291" s="328"/>
      <c r="R291" s="163"/>
      <c r="S291" s="163"/>
      <c r="T291" s="163"/>
      <c r="U291" s="163"/>
      <c r="V291" s="163" t="s">
        <v>1</v>
      </c>
      <c r="W291" s="163"/>
      <c r="X291" s="163"/>
      <c r="Y291" s="163"/>
      <c r="Z291" s="163"/>
      <c r="AA291" s="324"/>
      <c r="AB291" s="171"/>
      <c r="AC291" s="329"/>
      <c r="AD291" s="163"/>
      <c r="AE291" s="163" t="s">
        <v>1</v>
      </c>
      <c r="AF291" s="163"/>
      <c r="AG291" s="163"/>
      <c r="AH291" s="172"/>
      <c r="AI291" s="163"/>
      <c r="AJ291" s="163" t="s">
        <v>1</v>
      </c>
      <c r="AK291" s="163"/>
      <c r="AL291" s="163"/>
      <c r="AM291" s="173"/>
      <c r="AN291" s="163"/>
      <c r="AO291" s="163" t="s">
        <v>1</v>
      </c>
      <c r="AP291" s="163"/>
      <c r="AQ291" s="163"/>
      <c r="AS291" s="163"/>
      <c r="AT291" s="163" t="s">
        <v>1</v>
      </c>
      <c r="AU291" s="163"/>
      <c r="AV291" s="163"/>
    </row>
    <row r="292" spans="1:48" s="91" customFormat="1" ht="14.1" hidden="1" customHeight="1" x14ac:dyDescent="0.2">
      <c r="A292" s="76">
        <v>256</v>
      </c>
      <c r="B292" s="314" t="s">
        <v>36</v>
      </c>
      <c r="C292" s="315" t="s">
        <v>40</v>
      </c>
      <c r="D292" s="316" t="s">
        <v>48</v>
      </c>
      <c r="E292" s="326"/>
      <c r="F292" s="327"/>
      <c r="G292" s="319" t="s">
        <v>329</v>
      </c>
      <c r="H292" s="320">
        <v>1</v>
      </c>
      <c r="I292" s="321"/>
      <c r="J292" s="321"/>
      <c r="K292" s="321"/>
      <c r="L292" s="321"/>
      <c r="M292" s="322"/>
      <c r="N292" s="322"/>
      <c r="O292" s="322"/>
      <c r="P292" s="322"/>
      <c r="Q292" s="328"/>
      <c r="R292" s="163"/>
      <c r="S292" s="163"/>
      <c r="T292" s="163"/>
      <c r="U292" s="163"/>
      <c r="V292" s="163" t="s">
        <v>1</v>
      </c>
      <c r="W292" s="163"/>
      <c r="X292" s="163"/>
      <c r="Y292" s="163"/>
      <c r="Z292" s="163"/>
      <c r="AA292" s="324"/>
      <c r="AB292" s="171"/>
      <c r="AC292" s="329"/>
      <c r="AD292" s="163"/>
      <c r="AE292" s="163" t="s">
        <v>1</v>
      </c>
      <c r="AF292" s="163"/>
      <c r="AG292" s="163"/>
      <c r="AH292" s="172"/>
      <c r="AI292" s="163"/>
      <c r="AJ292" s="163"/>
      <c r="AK292" s="163" t="s">
        <v>2</v>
      </c>
      <c r="AL292" s="163"/>
      <c r="AM292" s="173"/>
      <c r="AN292" s="163"/>
      <c r="AO292" s="163" t="s">
        <v>1</v>
      </c>
      <c r="AP292" s="163"/>
      <c r="AQ292" s="163"/>
      <c r="AS292" s="163"/>
      <c r="AT292" s="163"/>
      <c r="AU292" s="163"/>
      <c r="AV292" s="163"/>
    </row>
    <row r="293" spans="1:48" s="91" customFormat="1" ht="14.1" hidden="1" customHeight="1" x14ac:dyDescent="0.2">
      <c r="A293" s="76">
        <v>257</v>
      </c>
      <c r="B293" s="314" t="s">
        <v>36</v>
      </c>
      <c r="C293" s="315" t="s">
        <v>40</v>
      </c>
      <c r="D293" s="316" t="s">
        <v>50</v>
      </c>
      <c r="E293" s="326"/>
      <c r="F293" s="327"/>
      <c r="G293" s="319" t="s">
        <v>330</v>
      </c>
      <c r="H293" s="320">
        <v>1</v>
      </c>
      <c r="I293" s="321"/>
      <c r="J293" s="321"/>
      <c r="K293" s="321"/>
      <c r="L293" s="321"/>
      <c r="M293" s="322"/>
      <c r="N293" s="322"/>
      <c r="O293" s="322"/>
      <c r="P293" s="322"/>
      <c r="Q293" s="328"/>
      <c r="R293" s="163"/>
      <c r="S293" s="163"/>
      <c r="T293" s="163"/>
      <c r="U293" s="163"/>
      <c r="V293" s="163" t="s">
        <v>1</v>
      </c>
      <c r="W293" s="163">
        <v>1</v>
      </c>
      <c r="X293" s="163"/>
      <c r="Y293" s="163"/>
      <c r="Z293" s="163"/>
      <c r="AA293" s="324"/>
      <c r="AB293" s="171"/>
      <c r="AC293" s="329"/>
      <c r="AD293" s="163"/>
      <c r="AE293" s="163"/>
      <c r="AF293" s="163"/>
      <c r="AG293" s="163" t="s">
        <v>3</v>
      </c>
      <c r="AH293" s="172"/>
      <c r="AI293" s="163"/>
      <c r="AJ293" s="163"/>
      <c r="AK293" s="163" t="s">
        <v>2</v>
      </c>
      <c r="AL293" s="163"/>
      <c r="AM293" s="173"/>
      <c r="AN293" s="163"/>
      <c r="AO293" s="163"/>
      <c r="AP293" s="163" t="s">
        <v>2</v>
      </c>
      <c r="AQ293" s="163"/>
      <c r="AS293" s="163"/>
      <c r="AT293" s="163"/>
      <c r="AU293" s="163" t="s">
        <v>2</v>
      </c>
      <c r="AV293" s="163"/>
    </row>
    <row r="294" spans="1:48" s="91" customFormat="1" ht="14.1" hidden="1" customHeight="1" x14ac:dyDescent="0.2">
      <c r="A294" s="76">
        <v>258</v>
      </c>
      <c r="B294" s="314" t="s">
        <v>36</v>
      </c>
      <c r="C294" s="315" t="s">
        <v>40</v>
      </c>
      <c r="D294" s="316" t="s">
        <v>52</v>
      </c>
      <c r="E294" s="326"/>
      <c r="F294" s="327"/>
      <c r="G294" s="319" t="s">
        <v>331</v>
      </c>
      <c r="H294" s="320">
        <v>1</v>
      </c>
      <c r="I294" s="321"/>
      <c r="J294" s="321"/>
      <c r="K294" s="321"/>
      <c r="L294" s="321"/>
      <c r="M294" s="322"/>
      <c r="N294" s="322"/>
      <c r="O294" s="322"/>
      <c r="P294" s="322"/>
      <c r="Q294" s="328"/>
      <c r="R294" s="163"/>
      <c r="S294" s="163"/>
      <c r="T294" s="163">
        <v>1</v>
      </c>
      <c r="U294" s="163"/>
      <c r="V294" s="163" t="s">
        <v>1</v>
      </c>
      <c r="W294" s="163">
        <v>1</v>
      </c>
      <c r="X294" s="163"/>
      <c r="Y294" s="163"/>
      <c r="Z294" s="163"/>
      <c r="AA294" s="324"/>
      <c r="AB294" s="171"/>
      <c r="AC294" s="329"/>
      <c r="AD294" s="163"/>
      <c r="AE294" s="163"/>
      <c r="AF294" s="163"/>
      <c r="AG294" s="163" t="s">
        <v>3</v>
      </c>
      <c r="AH294" s="172"/>
      <c r="AI294" s="163"/>
      <c r="AJ294" s="163"/>
      <c r="AK294" s="163" t="s">
        <v>2</v>
      </c>
      <c r="AL294" s="163"/>
      <c r="AM294" s="173"/>
      <c r="AN294" s="163"/>
      <c r="AO294" s="163" t="s">
        <v>1</v>
      </c>
      <c r="AP294" s="163"/>
      <c r="AQ294" s="163"/>
      <c r="AS294" s="163"/>
      <c r="AT294" s="163" t="s">
        <v>1</v>
      </c>
      <c r="AU294" s="163"/>
      <c r="AV294" s="163"/>
    </row>
    <row r="295" spans="1:48" s="91" customFormat="1" ht="14.1" hidden="1" customHeight="1" x14ac:dyDescent="0.2">
      <c r="A295" s="76">
        <v>259</v>
      </c>
      <c r="B295" s="314" t="s">
        <v>36</v>
      </c>
      <c r="C295" s="315" t="s">
        <v>40</v>
      </c>
      <c r="D295" s="316" t="s">
        <v>54</v>
      </c>
      <c r="E295" s="326"/>
      <c r="F295" s="327"/>
      <c r="G295" s="319" t="s">
        <v>332</v>
      </c>
      <c r="H295" s="320" t="s">
        <v>276</v>
      </c>
      <c r="I295" s="321"/>
      <c r="J295" s="321"/>
      <c r="K295" s="321"/>
      <c r="L295" s="321"/>
      <c r="M295" s="322"/>
      <c r="N295" s="322"/>
      <c r="O295" s="322"/>
      <c r="P295" s="322"/>
      <c r="Q295" s="328"/>
      <c r="R295" s="163"/>
      <c r="S295" s="163"/>
      <c r="T295" s="163"/>
      <c r="U295" s="163"/>
      <c r="V295" s="163" t="s">
        <v>1</v>
      </c>
      <c r="W295" s="163">
        <v>1</v>
      </c>
      <c r="X295" s="163"/>
      <c r="Y295" s="163"/>
      <c r="Z295" s="163"/>
      <c r="AA295" s="324"/>
      <c r="AB295" s="171"/>
      <c r="AC295" s="329"/>
      <c r="AD295" s="163"/>
      <c r="AE295" s="163" t="s">
        <v>1</v>
      </c>
      <c r="AF295" s="163"/>
      <c r="AG295" s="163"/>
      <c r="AH295" s="172"/>
      <c r="AI295" s="163"/>
      <c r="AJ295" s="163"/>
      <c r="AK295" s="163" t="s">
        <v>2</v>
      </c>
      <c r="AL295" s="163"/>
      <c r="AM295" s="173"/>
      <c r="AN295" s="163"/>
      <c r="AO295" s="163" t="s">
        <v>1</v>
      </c>
      <c r="AP295" s="163"/>
      <c r="AQ295" s="163"/>
      <c r="AS295" s="163"/>
      <c r="AT295" s="163" t="s">
        <v>1</v>
      </c>
      <c r="AU295" s="163"/>
      <c r="AV295" s="163"/>
    </row>
    <row r="296" spans="1:48" s="91" customFormat="1" ht="14.1" hidden="1" customHeight="1" x14ac:dyDescent="0.2">
      <c r="A296" s="76">
        <v>260</v>
      </c>
      <c r="B296" s="314" t="s">
        <v>36</v>
      </c>
      <c r="C296" s="315" t="s">
        <v>40</v>
      </c>
      <c r="D296" s="316" t="s">
        <v>56</v>
      </c>
      <c r="E296" s="326"/>
      <c r="F296" s="327"/>
      <c r="G296" s="319" t="s">
        <v>333</v>
      </c>
      <c r="H296" s="320">
        <v>1</v>
      </c>
      <c r="I296" s="321"/>
      <c r="J296" s="321"/>
      <c r="K296" s="321"/>
      <c r="L296" s="321"/>
      <c r="M296" s="322"/>
      <c r="N296" s="322"/>
      <c r="O296" s="322"/>
      <c r="P296" s="322"/>
      <c r="Q296" s="328"/>
      <c r="R296" s="163"/>
      <c r="S296" s="163"/>
      <c r="T296" s="163"/>
      <c r="U296" s="163"/>
      <c r="V296" s="163" t="s">
        <v>1</v>
      </c>
      <c r="W296" s="163">
        <v>1</v>
      </c>
      <c r="X296" s="163"/>
      <c r="Y296" s="163"/>
      <c r="Z296" s="163"/>
      <c r="AA296" s="324"/>
      <c r="AB296" s="171"/>
      <c r="AC296" s="329"/>
      <c r="AD296" s="163"/>
      <c r="AE296" s="163"/>
      <c r="AF296" s="163" t="s">
        <v>2</v>
      </c>
      <c r="AG296" s="163"/>
      <c r="AH296" s="172"/>
      <c r="AI296" s="163"/>
      <c r="AJ296" s="163"/>
      <c r="AK296" s="163" t="s">
        <v>2</v>
      </c>
      <c r="AL296" s="163"/>
      <c r="AM296" s="173"/>
      <c r="AN296" s="163"/>
      <c r="AO296" s="163" t="s">
        <v>1</v>
      </c>
      <c r="AP296" s="163"/>
      <c r="AQ296" s="163"/>
      <c r="AS296" s="163"/>
      <c r="AT296" s="163" t="s">
        <v>1</v>
      </c>
      <c r="AU296" s="163"/>
      <c r="AV296" s="163"/>
    </row>
    <row r="297" spans="1:48" s="91" customFormat="1" ht="14.1" hidden="1" customHeight="1" x14ac:dyDescent="0.2">
      <c r="A297" s="76">
        <v>261</v>
      </c>
      <c r="B297" s="314" t="s">
        <v>36</v>
      </c>
      <c r="C297" s="315" t="s">
        <v>40</v>
      </c>
      <c r="D297" s="316" t="s">
        <v>84</v>
      </c>
      <c r="E297" s="326"/>
      <c r="F297" s="327"/>
      <c r="G297" s="319" t="s">
        <v>334</v>
      </c>
      <c r="H297" s="320">
        <v>1</v>
      </c>
      <c r="I297" s="321"/>
      <c r="J297" s="321"/>
      <c r="K297" s="321"/>
      <c r="L297" s="321"/>
      <c r="M297" s="322"/>
      <c r="N297" s="322"/>
      <c r="O297" s="322"/>
      <c r="P297" s="322"/>
      <c r="Q297" s="328"/>
      <c r="R297" s="330"/>
      <c r="S297" s="163"/>
      <c r="T297" s="163"/>
      <c r="U297" s="163"/>
      <c r="V297" s="163"/>
      <c r="W297" s="163"/>
      <c r="X297" s="163"/>
      <c r="Y297" s="163"/>
      <c r="Z297" s="163" t="s">
        <v>3</v>
      </c>
      <c r="AA297" s="324">
        <v>1</v>
      </c>
      <c r="AB297" s="171"/>
      <c r="AC297" s="329"/>
      <c r="AD297" s="163"/>
      <c r="AE297" s="163" t="s">
        <v>1</v>
      </c>
      <c r="AF297" s="163"/>
      <c r="AG297" s="163"/>
      <c r="AH297" s="172"/>
      <c r="AI297" s="163"/>
      <c r="AJ297" s="163"/>
      <c r="AK297" s="163" t="s">
        <v>2</v>
      </c>
      <c r="AL297" s="163"/>
      <c r="AM297" s="173"/>
      <c r="AN297" s="163"/>
      <c r="AO297" s="163" t="s">
        <v>1</v>
      </c>
      <c r="AP297" s="163"/>
      <c r="AQ297" s="163"/>
      <c r="AS297" s="163"/>
      <c r="AT297" s="163"/>
      <c r="AU297" s="163"/>
      <c r="AV297" s="163"/>
    </row>
    <row r="298" spans="1:48" s="91" customFormat="1" ht="14.1" hidden="1" customHeight="1" x14ac:dyDescent="0.2">
      <c r="A298" s="76">
        <v>262</v>
      </c>
      <c r="B298" s="314" t="s">
        <v>36</v>
      </c>
      <c r="C298" s="315" t="s">
        <v>40</v>
      </c>
      <c r="D298" s="316" t="s">
        <v>86</v>
      </c>
      <c r="E298" s="326"/>
      <c r="F298" s="327"/>
      <c r="G298" s="319" t="s">
        <v>335</v>
      </c>
      <c r="H298" s="320">
        <v>1</v>
      </c>
      <c r="I298" s="321"/>
      <c r="J298" s="321"/>
      <c r="K298" s="321"/>
      <c r="L298" s="321"/>
      <c r="M298" s="322"/>
      <c r="N298" s="322"/>
      <c r="O298" s="322"/>
      <c r="P298" s="322"/>
      <c r="Q298" s="328"/>
      <c r="R298" s="163"/>
      <c r="S298" s="163"/>
      <c r="T298" s="163"/>
      <c r="U298" s="163"/>
      <c r="V298" s="163" t="s">
        <v>1</v>
      </c>
      <c r="W298" s="163">
        <v>1</v>
      </c>
      <c r="X298" s="163"/>
      <c r="Y298" s="163"/>
      <c r="Z298" s="163"/>
      <c r="AA298" s="324"/>
      <c r="AB298" s="171"/>
      <c r="AC298" s="329"/>
      <c r="AD298" s="163"/>
      <c r="AE298" s="163"/>
      <c r="AF298" s="163" t="s">
        <v>2</v>
      </c>
      <c r="AG298" s="163"/>
      <c r="AH298" s="172"/>
      <c r="AI298" s="163"/>
      <c r="AJ298" s="163"/>
      <c r="AK298" s="163" t="s">
        <v>2</v>
      </c>
      <c r="AL298" s="163"/>
      <c r="AM298" s="173"/>
      <c r="AN298" s="163"/>
      <c r="AO298" s="163" t="s">
        <v>1</v>
      </c>
      <c r="AP298" s="163"/>
      <c r="AQ298" s="163"/>
      <c r="AS298" s="163"/>
      <c r="AT298" s="163" t="s">
        <v>1</v>
      </c>
      <c r="AU298" s="163"/>
      <c r="AV298" s="163"/>
    </row>
    <row r="299" spans="1:48" s="91" customFormat="1" ht="14.1" hidden="1" customHeight="1" x14ac:dyDescent="0.2">
      <c r="A299" s="76">
        <v>263</v>
      </c>
      <c r="B299" s="314" t="s">
        <v>36</v>
      </c>
      <c r="C299" s="315" t="s">
        <v>40</v>
      </c>
      <c r="D299" s="316" t="s">
        <v>88</v>
      </c>
      <c r="E299" s="326"/>
      <c r="F299" s="327"/>
      <c r="G299" s="319" t="s">
        <v>336</v>
      </c>
      <c r="H299" s="320">
        <v>1</v>
      </c>
      <c r="I299" s="321"/>
      <c r="J299" s="321"/>
      <c r="K299" s="321"/>
      <c r="L299" s="321"/>
      <c r="M299" s="322"/>
      <c r="N299" s="322"/>
      <c r="O299" s="322"/>
      <c r="P299" s="322"/>
      <c r="Q299" s="328"/>
      <c r="R299" s="163"/>
      <c r="S299" s="163"/>
      <c r="T299" s="163"/>
      <c r="U299" s="163"/>
      <c r="V299" s="163" t="s">
        <v>1</v>
      </c>
      <c r="W299" s="163">
        <v>1</v>
      </c>
      <c r="X299" s="163"/>
      <c r="Y299" s="163"/>
      <c r="Z299" s="163"/>
      <c r="AA299" s="324"/>
      <c r="AB299" s="171"/>
      <c r="AC299" s="329"/>
      <c r="AD299" s="163"/>
      <c r="AE299" s="163" t="s">
        <v>1</v>
      </c>
      <c r="AF299" s="163"/>
      <c r="AG299" s="163"/>
      <c r="AH299" s="172"/>
      <c r="AI299" s="163"/>
      <c r="AJ299" s="163"/>
      <c r="AK299" s="163" t="s">
        <v>2</v>
      </c>
      <c r="AL299" s="163"/>
      <c r="AM299" s="173"/>
      <c r="AN299" s="163"/>
      <c r="AO299" s="163" t="s">
        <v>1</v>
      </c>
      <c r="AP299" s="163"/>
      <c r="AQ299" s="163"/>
      <c r="AS299" s="163"/>
      <c r="AT299" s="163" t="s">
        <v>1</v>
      </c>
      <c r="AU299" s="163"/>
      <c r="AV299" s="163"/>
    </row>
    <row r="300" spans="1:48" s="91" customFormat="1" ht="14.1" hidden="1" customHeight="1" x14ac:dyDescent="0.2">
      <c r="A300" s="76">
        <v>264</v>
      </c>
      <c r="B300" s="314" t="s">
        <v>36</v>
      </c>
      <c r="C300" s="315" t="s">
        <v>40</v>
      </c>
      <c r="D300" s="316" t="s">
        <v>90</v>
      </c>
      <c r="E300" s="326"/>
      <c r="F300" s="327"/>
      <c r="G300" s="319" t="s">
        <v>337</v>
      </c>
      <c r="H300" s="320">
        <v>1</v>
      </c>
      <c r="I300" s="321"/>
      <c r="J300" s="321"/>
      <c r="K300" s="321"/>
      <c r="L300" s="321"/>
      <c r="M300" s="322"/>
      <c r="N300" s="322"/>
      <c r="O300" s="322"/>
      <c r="P300" s="322"/>
      <c r="Q300" s="328"/>
      <c r="R300" s="163"/>
      <c r="S300" s="163"/>
      <c r="T300" s="163">
        <v>1</v>
      </c>
      <c r="U300" s="163"/>
      <c r="V300" s="163" t="s">
        <v>1</v>
      </c>
      <c r="W300" s="163">
        <v>1</v>
      </c>
      <c r="X300" s="163"/>
      <c r="Y300" s="163"/>
      <c r="Z300" s="163"/>
      <c r="AA300" s="324"/>
      <c r="AB300" s="171"/>
      <c r="AC300" s="329"/>
      <c r="AD300" s="163"/>
      <c r="AE300" s="163"/>
      <c r="AF300" s="163"/>
      <c r="AG300" s="163" t="s">
        <v>3</v>
      </c>
      <c r="AH300" s="172"/>
      <c r="AI300" s="163"/>
      <c r="AJ300" s="163"/>
      <c r="AK300" s="163" t="s">
        <v>2</v>
      </c>
      <c r="AL300" s="163"/>
      <c r="AM300" s="173"/>
      <c r="AN300" s="163"/>
      <c r="AO300" s="163" t="s">
        <v>1</v>
      </c>
      <c r="AP300" s="163"/>
      <c r="AQ300" s="163"/>
      <c r="AS300" s="163"/>
      <c r="AT300" s="163" t="s">
        <v>1</v>
      </c>
      <c r="AU300" s="163"/>
      <c r="AV300" s="163"/>
    </row>
    <row r="301" spans="1:48" s="91" customFormat="1" ht="14.1" hidden="1" customHeight="1" x14ac:dyDescent="0.2">
      <c r="A301" s="76">
        <v>265</v>
      </c>
      <c r="B301" s="314" t="s">
        <v>36</v>
      </c>
      <c r="C301" s="315" t="s">
        <v>40</v>
      </c>
      <c r="D301" s="316" t="s">
        <v>92</v>
      </c>
      <c r="E301" s="326"/>
      <c r="F301" s="327"/>
      <c r="G301" s="319" t="s">
        <v>338</v>
      </c>
      <c r="H301" s="320">
        <v>1</v>
      </c>
      <c r="I301" s="321"/>
      <c r="J301" s="321"/>
      <c r="K301" s="321"/>
      <c r="L301" s="321"/>
      <c r="M301" s="322"/>
      <c r="N301" s="322"/>
      <c r="O301" s="322"/>
      <c r="P301" s="322"/>
      <c r="Q301" s="328"/>
      <c r="R301" s="163"/>
      <c r="S301" s="163"/>
      <c r="T301" s="163">
        <v>1</v>
      </c>
      <c r="U301" s="163"/>
      <c r="V301" s="163" t="s">
        <v>1</v>
      </c>
      <c r="W301" s="163">
        <v>1</v>
      </c>
      <c r="X301" s="163"/>
      <c r="Y301" s="163"/>
      <c r="Z301" s="163"/>
      <c r="AA301" s="324"/>
      <c r="AB301" s="171"/>
      <c r="AC301" s="329"/>
      <c r="AD301" s="163"/>
      <c r="AE301" s="163" t="s">
        <v>1</v>
      </c>
      <c r="AF301" s="163"/>
      <c r="AG301" s="163"/>
      <c r="AH301" s="172"/>
      <c r="AI301" s="163"/>
      <c r="AJ301" s="163"/>
      <c r="AK301" s="163" t="s">
        <v>2</v>
      </c>
      <c r="AL301" s="163"/>
      <c r="AM301" s="173"/>
      <c r="AN301" s="163"/>
      <c r="AO301" s="163"/>
      <c r="AP301" s="163" t="s">
        <v>2</v>
      </c>
      <c r="AQ301" s="163"/>
      <c r="AS301" s="163"/>
      <c r="AT301" s="163"/>
      <c r="AU301" s="163" t="s">
        <v>2</v>
      </c>
      <c r="AV301" s="163"/>
    </row>
    <row r="302" spans="1:48" s="91" customFormat="1" ht="14.1" customHeight="1" x14ac:dyDescent="0.2">
      <c r="A302" s="76">
        <v>266</v>
      </c>
      <c r="B302" s="314" t="s">
        <v>36</v>
      </c>
      <c r="C302" s="315" t="s">
        <v>40</v>
      </c>
      <c r="D302" s="316" t="s">
        <v>94</v>
      </c>
      <c r="E302" s="326"/>
      <c r="F302" s="327"/>
      <c r="G302" s="319" t="s">
        <v>339</v>
      </c>
      <c r="H302" s="320">
        <v>1</v>
      </c>
      <c r="I302" s="321"/>
      <c r="J302" s="321"/>
      <c r="K302" s="321"/>
      <c r="L302" s="321"/>
      <c r="M302" s="322" t="s">
        <v>0</v>
      </c>
      <c r="N302" s="322"/>
      <c r="O302" s="322"/>
      <c r="P302" s="322"/>
      <c r="Q302" s="328"/>
      <c r="R302" s="163"/>
      <c r="S302" s="163"/>
      <c r="T302" s="163"/>
      <c r="U302" s="163"/>
      <c r="V302" s="163" t="s">
        <v>1</v>
      </c>
      <c r="W302" s="163"/>
      <c r="X302" s="163"/>
      <c r="Y302" s="163"/>
      <c r="Z302" s="163"/>
      <c r="AA302" s="324"/>
      <c r="AB302" s="171"/>
      <c r="AC302" s="329"/>
      <c r="AD302" s="163"/>
      <c r="AE302" s="163" t="s">
        <v>1</v>
      </c>
      <c r="AF302" s="163"/>
      <c r="AG302" s="163"/>
      <c r="AH302" s="172"/>
      <c r="AI302" s="163"/>
      <c r="AJ302" s="163"/>
      <c r="AK302" s="163" t="s">
        <v>2</v>
      </c>
      <c r="AL302" s="163"/>
      <c r="AM302" s="173"/>
      <c r="AN302" s="163"/>
      <c r="AO302" s="163" t="s">
        <v>1</v>
      </c>
      <c r="AP302" s="163"/>
      <c r="AQ302" s="163"/>
      <c r="AS302" s="163"/>
      <c r="AT302" s="163" t="s">
        <v>1</v>
      </c>
      <c r="AU302" s="163"/>
      <c r="AV302" s="163"/>
    </row>
    <row r="303" spans="1:48" s="91" customFormat="1" ht="14.1" customHeight="1" x14ac:dyDescent="0.2">
      <c r="A303" s="76">
        <v>267</v>
      </c>
      <c r="B303" s="314" t="s">
        <v>36</v>
      </c>
      <c r="C303" s="315" t="s">
        <v>40</v>
      </c>
      <c r="D303" s="316" t="s">
        <v>96</v>
      </c>
      <c r="E303" s="326"/>
      <c r="F303" s="327"/>
      <c r="G303" s="319" t="s">
        <v>340</v>
      </c>
      <c r="H303" s="320">
        <v>1</v>
      </c>
      <c r="I303" s="321"/>
      <c r="J303" s="321"/>
      <c r="K303" s="321"/>
      <c r="L303" s="321"/>
      <c r="M303" s="322" t="s">
        <v>0</v>
      </c>
      <c r="N303" s="322"/>
      <c r="O303" s="322"/>
      <c r="P303" s="322"/>
      <c r="Q303" s="328"/>
      <c r="R303" s="163"/>
      <c r="S303" s="163"/>
      <c r="T303" s="163"/>
      <c r="U303" s="163"/>
      <c r="V303" s="163" t="s">
        <v>1</v>
      </c>
      <c r="W303" s="163">
        <v>1</v>
      </c>
      <c r="X303" s="163"/>
      <c r="Y303" s="163"/>
      <c r="Z303" s="163"/>
      <c r="AA303" s="324"/>
      <c r="AB303" s="171"/>
      <c r="AC303" s="329"/>
      <c r="AD303" s="163"/>
      <c r="AE303" s="163" t="s">
        <v>1</v>
      </c>
      <c r="AF303" s="163"/>
      <c r="AG303" s="163"/>
      <c r="AH303" s="172"/>
      <c r="AI303" s="163"/>
      <c r="AJ303" s="163"/>
      <c r="AK303" s="163" t="s">
        <v>2</v>
      </c>
      <c r="AL303" s="163"/>
      <c r="AM303" s="173"/>
      <c r="AN303" s="163"/>
      <c r="AO303" s="163" t="s">
        <v>1</v>
      </c>
      <c r="AP303" s="163"/>
      <c r="AQ303" s="163"/>
      <c r="AS303" s="163"/>
      <c r="AT303" s="163"/>
      <c r="AU303" s="163"/>
      <c r="AV303" s="163"/>
    </row>
    <row r="304" spans="1:48" s="91" customFormat="1" ht="14.1" hidden="1" customHeight="1" x14ac:dyDescent="0.2">
      <c r="A304" s="76">
        <v>268</v>
      </c>
      <c r="B304" s="314" t="s">
        <v>36</v>
      </c>
      <c r="C304" s="315" t="s">
        <v>40</v>
      </c>
      <c r="D304" s="316" t="s">
        <v>290</v>
      </c>
      <c r="E304" s="326"/>
      <c r="F304" s="327"/>
      <c r="G304" s="319" t="s">
        <v>341</v>
      </c>
      <c r="H304" s="320">
        <v>1</v>
      </c>
      <c r="I304" s="321"/>
      <c r="J304" s="321"/>
      <c r="K304" s="321"/>
      <c r="L304" s="321"/>
      <c r="M304" s="322"/>
      <c r="N304" s="322"/>
      <c r="O304" s="322"/>
      <c r="P304" s="322"/>
      <c r="Q304" s="328"/>
      <c r="R304" s="163"/>
      <c r="S304" s="163"/>
      <c r="T304" s="163"/>
      <c r="U304" s="163"/>
      <c r="V304" s="163" t="s">
        <v>1</v>
      </c>
      <c r="W304" s="163">
        <v>1</v>
      </c>
      <c r="X304" s="163"/>
      <c r="Y304" s="163"/>
      <c r="Z304" s="163"/>
      <c r="AA304" s="324"/>
      <c r="AB304" s="171"/>
      <c r="AC304" s="329"/>
      <c r="AD304" s="163"/>
      <c r="AE304" s="163"/>
      <c r="AF304" s="163" t="s">
        <v>2</v>
      </c>
      <c r="AG304" s="163"/>
      <c r="AH304" s="172"/>
      <c r="AI304" s="163"/>
      <c r="AJ304" s="163"/>
      <c r="AK304" s="163" t="s">
        <v>2</v>
      </c>
      <c r="AL304" s="163"/>
      <c r="AM304" s="173"/>
      <c r="AN304" s="163"/>
      <c r="AO304" s="163" t="s">
        <v>1</v>
      </c>
      <c r="AP304" s="163"/>
      <c r="AQ304" s="163"/>
      <c r="AS304" s="163"/>
      <c r="AT304" s="163"/>
      <c r="AU304" s="163"/>
      <c r="AV304" s="163"/>
    </row>
    <row r="305" spans="1:49" s="91" customFormat="1" ht="14.1" hidden="1" customHeight="1" x14ac:dyDescent="0.2">
      <c r="A305" s="76">
        <v>269</v>
      </c>
      <c r="B305" s="314" t="s">
        <v>36</v>
      </c>
      <c r="C305" s="315" t="s">
        <v>40</v>
      </c>
      <c r="D305" s="316" t="s">
        <v>292</v>
      </c>
      <c r="E305" s="326"/>
      <c r="F305" s="327"/>
      <c r="G305" s="319" t="s">
        <v>342</v>
      </c>
      <c r="H305" s="320" t="s">
        <v>276</v>
      </c>
      <c r="I305" s="321"/>
      <c r="J305" s="321"/>
      <c r="K305" s="321"/>
      <c r="L305" s="321"/>
      <c r="M305" s="322"/>
      <c r="N305" s="322"/>
      <c r="O305" s="322"/>
      <c r="P305" s="322"/>
      <c r="Q305" s="328"/>
      <c r="R305" s="163"/>
      <c r="S305" s="163"/>
      <c r="T305" s="163"/>
      <c r="U305" s="163"/>
      <c r="V305" s="163" t="s">
        <v>1</v>
      </c>
      <c r="W305" s="163"/>
      <c r="X305" s="163"/>
      <c r="Y305" s="163"/>
      <c r="Z305" s="163"/>
      <c r="AA305" s="324"/>
      <c r="AB305" s="171"/>
      <c r="AC305" s="329"/>
      <c r="AD305" s="163"/>
      <c r="AE305" s="163" t="s">
        <v>1</v>
      </c>
      <c r="AF305" s="163"/>
      <c r="AG305" s="163"/>
      <c r="AH305" s="172"/>
      <c r="AI305" s="163"/>
      <c r="AJ305" s="163"/>
      <c r="AK305" s="163" t="s">
        <v>2</v>
      </c>
      <c r="AL305" s="163"/>
      <c r="AM305" s="173"/>
      <c r="AN305" s="163"/>
      <c r="AO305" s="163" t="s">
        <v>1</v>
      </c>
      <c r="AP305" s="163"/>
      <c r="AQ305" s="163"/>
      <c r="AS305" s="163"/>
      <c r="AT305" s="163"/>
      <c r="AU305" s="163"/>
      <c r="AV305" s="163"/>
    </row>
    <row r="306" spans="1:49" s="91" customFormat="1" ht="14.1" hidden="1" customHeight="1" x14ac:dyDescent="0.2">
      <c r="A306" s="76">
        <v>270</v>
      </c>
      <c r="B306" s="314" t="s">
        <v>36</v>
      </c>
      <c r="C306" s="315" t="s">
        <v>40</v>
      </c>
      <c r="D306" s="316" t="s">
        <v>294</v>
      </c>
      <c r="E306" s="326"/>
      <c r="F306" s="327"/>
      <c r="G306" s="319" t="s">
        <v>343</v>
      </c>
      <c r="H306" s="320" t="s">
        <v>276</v>
      </c>
      <c r="I306" s="321"/>
      <c r="J306" s="321"/>
      <c r="K306" s="321"/>
      <c r="L306" s="321"/>
      <c r="M306" s="322"/>
      <c r="N306" s="322"/>
      <c r="O306" s="322"/>
      <c r="P306" s="322"/>
      <c r="Q306" s="328"/>
      <c r="R306" s="163"/>
      <c r="S306" s="163"/>
      <c r="T306" s="163"/>
      <c r="U306" s="163"/>
      <c r="V306" s="163" t="s">
        <v>1</v>
      </c>
      <c r="W306" s="163"/>
      <c r="X306" s="163"/>
      <c r="Y306" s="163"/>
      <c r="Z306" s="163"/>
      <c r="AA306" s="324"/>
      <c r="AB306" s="171"/>
      <c r="AC306" s="329"/>
      <c r="AD306" s="163"/>
      <c r="AE306" s="163" t="s">
        <v>1</v>
      </c>
      <c r="AF306" s="163"/>
      <c r="AG306" s="163"/>
      <c r="AH306" s="172"/>
      <c r="AI306" s="163"/>
      <c r="AJ306" s="163"/>
      <c r="AK306" s="163" t="s">
        <v>2</v>
      </c>
      <c r="AL306" s="163"/>
      <c r="AM306" s="173"/>
      <c r="AN306" s="163"/>
      <c r="AO306" s="163"/>
      <c r="AP306" s="163" t="s">
        <v>2</v>
      </c>
      <c r="AQ306" s="163"/>
      <c r="AS306" s="163"/>
      <c r="AT306" s="163"/>
      <c r="AU306" s="163"/>
      <c r="AV306" s="163"/>
    </row>
    <row r="307" spans="1:49" s="91" customFormat="1" ht="14.1" customHeight="1" x14ac:dyDescent="0.2">
      <c r="A307" s="76">
        <v>271</v>
      </c>
      <c r="B307" s="314" t="s">
        <v>36</v>
      </c>
      <c r="C307" s="315" t="s">
        <v>40</v>
      </c>
      <c r="D307" s="316" t="s">
        <v>296</v>
      </c>
      <c r="E307" s="326"/>
      <c r="F307" s="327"/>
      <c r="G307" s="319" t="s">
        <v>344</v>
      </c>
      <c r="H307" s="320">
        <v>1</v>
      </c>
      <c r="I307" s="321"/>
      <c r="J307" s="321"/>
      <c r="K307" s="321"/>
      <c r="L307" s="321"/>
      <c r="M307" s="322" t="s">
        <v>0</v>
      </c>
      <c r="N307" s="322"/>
      <c r="O307" s="322"/>
      <c r="P307" s="322"/>
      <c r="Q307" s="328"/>
      <c r="R307" s="163"/>
      <c r="S307" s="163"/>
      <c r="T307" s="163"/>
      <c r="U307" s="163"/>
      <c r="V307" s="163" t="s">
        <v>1</v>
      </c>
      <c r="W307" s="163">
        <v>1</v>
      </c>
      <c r="X307" s="163"/>
      <c r="Y307" s="163"/>
      <c r="Z307" s="163"/>
      <c r="AA307" s="324"/>
      <c r="AB307" s="171"/>
      <c r="AC307" s="329"/>
      <c r="AD307" s="163"/>
      <c r="AE307" s="163" t="s">
        <v>1</v>
      </c>
      <c r="AF307" s="163"/>
      <c r="AG307" s="163"/>
      <c r="AH307" s="172"/>
      <c r="AI307" s="163"/>
      <c r="AJ307" s="163"/>
      <c r="AK307" s="163" t="s">
        <v>2</v>
      </c>
      <c r="AL307" s="163"/>
      <c r="AM307" s="173"/>
      <c r="AN307" s="163"/>
      <c r="AO307" s="163" t="s">
        <v>1</v>
      </c>
      <c r="AP307" s="163"/>
      <c r="AQ307" s="163"/>
      <c r="AS307" s="163"/>
      <c r="AT307" s="163"/>
      <c r="AU307" s="163"/>
      <c r="AV307" s="163"/>
    </row>
    <row r="308" spans="1:49" s="91" customFormat="1" ht="14.1" hidden="1" customHeight="1" x14ac:dyDescent="0.2">
      <c r="A308" s="76">
        <v>272</v>
      </c>
      <c r="B308" s="314" t="s">
        <v>36</v>
      </c>
      <c r="C308" s="315" t="s">
        <v>40</v>
      </c>
      <c r="D308" s="316" t="s">
        <v>298</v>
      </c>
      <c r="E308" s="326"/>
      <c r="F308" s="327"/>
      <c r="G308" s="319" t="s">
        <v>345</v>
      </c>
      <c r="H308" s="320" t="s">
        <v>276</v>
      </c>
      <c r="I308" s="321"/>
      <c r="J308" s="321"/>
      <c r="K308" s="321"/>
      <c r="L308" s="321"/>
      <c r="M308" s="322"/>
      <c r="N308" s="322"/>
      <c r="O308" s="322"/>
      <c r="P308" s="322"/>
      <c r="Q308" s="328"/>
      <c r="R308" s="163"/>
      <c r="S308" s="163"/>
      <c r="T308" s="163"/>
      <c r="U308" s="163"/>
      <c r="V308" s="163" t="s">
        <v>1</v>
      </c>
      <c r="W308" s="163"/>
      <c r="X308" s="163"/>
      <c r="Y308" s="163"/>
      <c r="Z308" s="163"/>
      <c r="AA308" s="324"/>
      <c r="AB308" s="171"/>
      <c r="AC308" s="329"/>
      <c r="AD308" s="163"/>
      <c r="AE308" s="163" t="s">
        <v>1</v>
      </c>
      <c r="AF308" s="163"/>
      <c r="AG308" s="163"/>
      <c r="AH308" s="172"/>
      <c r="AI308" s="163"/>
      <c r="AJ308" s="163"/>
      <c r="AK308" s="163" t="s">
        <v>2</v>
      </c>
      <c r="AL308" s="163"/>
      <c r="AM308" s="173"/>
      <c r="AN308" s="163"/>
      <c r="AO308" s="163" t="s">
        <v>1</v>
      </c>
      <c r="AP308" s="163"/>
      <c r="AQ308" s="163"/>
      <c r="AS308" s="163"/>
      <c r="AT308" s="163" t="s">
        <v>1</v>
      </c>
      <c r="AU308" s="163"/>
      <c r="AV308" s="163"/>
    </row>
    <row r="309" spans="1:49" s="91" customFormat="1" ht="14.1" hidden="1" customHeight="1" x14ac:dyDescent="0.2">
      <c r="A309" s="76">
        <v>273</v>
      </c>
      <c r="B309" s="314" t="s">
        <v>36</v>
      </c>
      <c r="C309" s="315" t="s">
        <v>40</v>
      </c>
      <c r="D309" s="316" t="s">
        <v>346</v>
      </c>
      <c r="E309" s="326"/>
      <c r="F309" s="327"/>
      <c r="G309" s="319" t="s">
        <v>347</v>
      </c>
      <c r="H309" s="320">
        <v>1</v>
      </c>
      <c r="I309" s="321"/>
      <c r="J309" s="321"/>
      <c r="K309" s="321"/>
      <c r="L309" s="321"/>
      <c r="M309" s="322"/>
      <c r="N309" s="322"/>
      <c r="O309" s="322"/>
      <c r="P309" s="322"/>
      <c r="Q309" s="328"/>
      <c r="R309" s="163"/>
      <c r="S309" s="163"/>
      <c r="T309" s="163"/>
      <c r="U309" s="163"/>
      <c r="V309" s="163" t="s">
        <v>1</v>
      </c>
      <c r="W309" s="163">
        <v>1</v>
      </c>
      <c r="X309" s="163"/>
      <c r="Y309" s="163"/>
      <c r="Z309" s="163"/>
      <c r="AA309" s="324"/>
      <c r="AB309" s="171"/>
      <c r="AC309" s="329"/>
      <c r="AD309" s="163"/>
      <c r="AE309" s="163" t="s">
        <v>1</v>
      </c>
      <c r="AF309" s="163"/>
      <c r="AG309" s="163"/>
      <c r="AH309" s="172"/>
      <c r="AI309" s="163"/>
      <c r="AJ309" s="163"/>
      <c r="AK309" s="163" t="s">
        <v>2</v>
      </c>
      <c r="AL309" s="163"/>
      <c r="AM309" s="173"/>
      <c r="AN309" s="163"/>
      <c r="AO309" s="163" t="s">
        <v>1</v>
      </c>
      <c r="AP309" s="163"/>
      <c r="AQ309" s="163"/>
      <c r="AS309" s="163"/>
      <c r="AT309" s="163"/>
      <c r="AU309" s="163"/>
      <c r="AV309" s="163"/>
    </row>
    <row r="310" spans="1:49" s="91" customFormat="1" ht="14.1" hidden="1" customHeight="1" x14ac:dyDescent="0.2">
      <c r="A310" s="76">
        <v>274</v>
      </c>
      <c r="B310" s="314" t="s">
        <v>36</v>
      </c>
      <c r="C310" s="315" t="s">
        <v>40</v>
      </c>
      <c r="D310" s="316" t="s">
        <v>348</v>
      </c>
      <c r="E310" s="326"/>
      <c r="F310" s="327"/>
      <c r="G310" s="319" t="s">
        <v>349</v>
      </c>
      <c r="H310" s="320">
        <v>1</v>
      </c>
      <c r="I310" s="321"/>
      <c r="J310" s="321"/>
      <c r="K310" s="321"/>
      <c r="L310" s="321"/>
      <c r="M310" s="322"/>
      <c r="N310" s="322"/>
      <c r="O310" s="322"/>
      <c r="P310" s="322"/>
      <c r="Q310" s="328"/>
      <c r="R310" s="163"/>
      <c r="S310" s="163"/>
      <c r="T310" s="163"/>
      <c r="U310" s="163"/>
      <c r="V310" s="163"/>
      <c r="W310" s="163"/>
      <c r="X310" s="163" t="s">
        <v>2</v>
      </c>
      <c r="Y310" s="163">
        <v>1</v>
      </c>
      <c r="Z310" s="163"/>
      <c r="AA310" s="324"/>
      <c r="AB310" s="171"/>
      <c r="AC310" s="329"/>
      <c r="AD310" s="163"/>
      <c r="AE310" s="163"/>
      <c r="AF310" s="163"/>
      <c r="AG310" s="163" t="s">
        <v>3</v>
      </c>
      <c r="AH310" s="172"/>
      <c r="AI310" s="163"/>
      <c r="AJ310" s="163"/>
      <c r="AK310" s="163" t="s">
        <v>2</v>
      </c>
      <c r="AL310" s="163"/>
      <c r="AM310" s="173"/>
      <c r="AN310" s="163" t="s">
        <v>0</v>
      </c>
      <c r="AO310" s="163"/>
      <c r="AP310" s="163"/>
      <c r="AQ310" s="163"/>
      <c r="AS310" s="163"/>
      <c r="AT310" s="163" t="s">
        <v>1</v>
      </c>
      <c r="AU310" s="163"/>
      <c r="AV310" s="163"/>
    </row>
    <row r="311" spans="1:49" s="91" customFormat="1" ht="14.1" hidden="1" customHeight="1" x14ac:dyDescent="0.2">
      <c r="A311" s="76">
        <v>275</v>
      </c>
      <c r="B311" s="314" t="s">
        <v>36</v>
      </c>
      <c r="C311" s="315" t="s">
        <v>40</v>
      </c>
      <c r="D311" s="316" t="s">
        <v>350</v>
      </c>
      <c r="E311" s="326"/>
      <c r="F311" s="327"/>
      <c r="G311" s="319" t="s">
        <v>351</v>
      </c>
      <c r="H311" s="320">
        <v>1</v>
      </c>
      <c r="I311" s="321"/>
      <c r="J311" s="321"/>
      <c r="K311" s="321"/>
      <c r="L311" s="321"/>
      <c r="M311" s="322"/>
      <c r="N311" s="322"/>
      <c r="O311" s="322"/>
      <c r="P311" s="322"/>
      <c r="Q311" s="328"/>
      <c r="R311" s="330"/>
      <c r="S311" s="163"/>
      <c r="T311" s="163"/>
      <c r="U311" s="163"/>
      <c r="V311" s="163"/>
      <c r="W311" s="163"/>
      <c r="X311" s="163"/>
      <c r="Y311" s="163"/>
      <c r="Z311" s="163" t="s">
        <v>3</v>
      </c>
      <c r="AA311" s="324">
        <v>1</v>
      </c>
      <c r="AB311" s="171"/>
      <c r="AC311" s="329"/>
      <c r="AD311" s="163"/>
      <c r="AE311" s="163"/>
      <c r="AF311" s="163"/>
      <c r="AG311" s="163" t="s">
        <v>3</v>
      </c>
      <c r="AH311" s="172"/>
      <c r="AI311" s="163"/>
      <c r="AJ311" s="163"/>
      <c r="AK311" s="163" t="s">
        <v>2</v>
      </c>
      <c r="AL311" s="163"/>
      <c r="AM311" s="173"/>
      <c r="AN311" s="163"/>
      <c r="AO311" s="163" t="s">
        <v>1</v>
      </c>
      <c r="AP311" s="163"/>
      <c r="AQ311" s="163"/>
      <c r="AS311" s="163"/>
      <c r="AT311" s="163" t="s">
        <v>1</v>
      </c>
      <c r="AU311" s="163"/>
      <c r="AV311" s="163"/>
    </row>
    <row r="312" spans="1:49" s="59" customFormat="1" ht="14.1" customHeight="1" x14ac:dyDescent="0.25">
      <c r="B312" s="302" t="s">
        <v>38</v>
      </c>
      <c r="C312" s="334"/>
      <c r="D312" s="304"/>
      <c r="E312" s="305" t="s">
        <v>352</v>
      </c>
      <c r="F312" s="306"/>
      <c r="G312" s="307"/>
      <c r="H312" s="308"/>
      <c r="I312" s="309"/>
      <c r="J312" s="309"/>
      <c r="K312" s="309"/>
      <c r="L312" s="309"/>
      <c r="M312" s="310">
        <f>M313</f>
        <v>0</v>
      </c>
      <c r="N312" s="310">
        <f>N313</f>
        <v>2</v>
      </c>
      <c r="O312" s="310">
        <f>O313</f>
        <v>1</v>
      </c>
      <c r="P312" s="310">
        <f>P313</f>
        <v>0</v>
      </c>
      <c r="Q312" s="323"/>
      <c r="R312" s="73"/>
      <c r="S312" s="73">
        <f>S313</f>
        <v>0</v>
      </c>
      <c r="T312" s="73"/>
      <c r="U312" s="73"/>
      <c r="V312" s="73">
        <f>V313</f>
        <v>7</v>
      </c>
      <c r="W312" s="73"/>
      <c r="X312" s="73">
        <f>X313</f>
        <v>4</v>
      </c>
      <c r="Y312" s="73"/>
      <c r="Z312" s="73">
        <f>Z313</f>
        <v>4</v>
      </c>
      <c r="AA312" s="331"/>
      <c r="AB312" s="165"/>
      <c r="AC312" s="325"/>
      <c r="AD312" s="75">
        <f>AD313</f>
        <v>0</v>
      </c>
      <c r="AE312" s="75">
        <f>AE313</f>
        <v>6</v>
      </c>
      <c r="AF312" s="75">
        <f>AF313</f>
        <v>3</v>
      </c>
      <c r="AG312" s="75">
        <f>AG313</f>
        <v>5</v>
      </c>
      <c r="AH312" s="166"/>
      <c r="AI312" s="75">
        <f>AI313</f>
        <v>0</v>
      </c>
      <c r="AJ312" s="75">
        <f>AJ313</f>
        <v>6</v>
      </c>
      <c r="AK312" s="75">
        <f>AK313</f>
        <v>2</v>
      </c>
      <c r="AL312" s="75">
        <f>AL313</f>
        <v>5</v>
      </c>
      <c r="AM312" s="167"/>
      <c r="AN312" s="75">
        <f>AN313</f>
        <v>2</v>
      </c>
      <c r="AO312" s="75">
        <f>AO313</f>
        <v>7</v>
      </c>
      <c r="AP312" s="75">
        <f>AP313</f>
        <v>1</v>
      </c>
      <c r="AQ312" s="75">
        <f>AQ313</f>
        <v>3</v>
      </c>
      <c r="AS312" s="75">
        <f>AS313</f>
        <v>2</v>
      </c>
      <c r="AT312" s="75">
        <f>AT313</f>
        <v>5</v>
      </c>
      <c r="AU312" s="75">
        <f>AU313</f>
        <v>1</v>
      </c>
      <c r="AV312" s="75">
        <f>AV313</f>
        <v>3</v>
      </c>
    </row>
    <row r="313" spans="1:49" s="59" customFormat="1" ht="14.1" customHeight="1" x14ac:dyDescent="0.25">
      <c r="B313" s="302" t="s">
        <v>38</v>
      </c>
      <c r="C313" s="303" t="s">
        <v>42</v>
      </c>
      <c r="D313" s="304"/>
      <c r="E313" s="305"/>
      <c r="F313" s="306" t="s">
        <v>353</v>
      </c>
      <c r="G313" s="307"/>
      <c r="H313" s="308"/>
      <c r="I313" s="309"/>
      <c r="J313" s="309"/>
      <c r="K313" s="309"/>
      <c r="L313" s="309"/>
      <c r="M313" s="310">
        <f>COUNTIF(M314:M328,"WTP")</f>
        <v>0</v>
      </c>
      <c r="N313" s="310">
        <f>COUNTIF(N314:N328,"WDP")</f>
        <v>2</v>
      </c>
      <c r="O313" s="310">
        <f>COUNTIF(O314:O328,"TW")</f>
        <v>1</v>
      </c>
      <c r="P313" s="310">
        <f>COUNTIF(P314:P328,"TMP")</f>
        <v>0</v>
      </c>
      <c r="Q313" s="311">
        <f>SUM(H313:P313)</f>
        <v>3</v>
      </c>
      <c r="R313" s="73"/>
      <c r="S313" s="73">
        <f>COUNTIF(S314:S328,"WTP")</f>
        <v>0</v>
      </c>
      <c r="T313" s="73"/>
      <c r="U313" s="73"/>
      <c r="V313" s="73">
        <f>COUNTIF(V314:V328,"WDP")</f>
        <v>7</v>
      </c>
      <c r="W313" s="73"/>
      <c r="X313" s="73">
        <f>COUNTIF(X314:X328,"TW")</f>
        <v>4</v>
      </c>
      <c r="Y313" s="73"/>
      <c r="Z313" s="73">
        <f>COUNTIF(Z314:Z328,"TMP")</f>
        <v>4</v>
      </c>
      <c r="AA313" s="331"/>
      <c r="AB313" s="152">
        <f>SUM(S313:Z313)</f>
        <v>15</v>
      </c>
      <c r="AC313" s="313"/>
      <c r="AD313" s="75">
        <f>COUNTIF(AD314:AD328,"WTP")</f>
        <v>0</v>
      </c>
      <c r="AE313" s="75">
        <f>COUNTIF(AE314:AE328,"WDP")</f>
        <v>6</v>
      </c>
      <c r="AF313" s="75">
        <f>COUNTIF(AF314:AF328,"TW")</f>
        <v>3</v>
      </c>
      <c r="AG313" s="75">
        <f>COUNTIF(AG314:AG328,"TMP")</f>
        <v>5</v>
      </c>
      <c r="AH313" s="153">
        <f>SUM(AD313:AG313)</f>
        <v>14</v>
      </c>
      <c r="AI313" s="75">
        <f>COUNTIF(AI314:AI328,"WTP")</f>
        <v>0</v>
      </c>
      <c r="AJ313" s="75">
        <f>COUNTIF(AJ314:AJ328,"WDP")</f>
        <v>6</v>
      </c>
      <c r="AK313" s="75">
        <f>COUNTIF(AK314:AK328,"TW")</f>
        <v>2</v>
      </c>
      <c r="AL313" s="75">
        <f>COUNTIF(AL314:AL328,"TMP")</f>
        <v>5</v>
      </c>
      <c r="AM313" s="154">
        <f>SUM(AI313:AL313)</f>
        <v>13</v>
      </c>
      <c r="AN313" s="75">
        <f>COUNTIF(AN314:AN328,"WTP")</f>
        <v>2</v>
      </c>
      <c r="AO313" s="75">
        <f>COUNTIF(AO314:AO328,"WDP")</f>
        <v>7</v>
      </c>
      <c r="AP313" s="75">
        <f>COUNTIF(AP314:AP328,"TW")</f>
        <v>1</v>
      </c>
      <c r="AQ313" s="75">
        <f>COUNTIF(AQ314:AQ328,"TMP")</f>
        <v>3</v>
      </c>
      <c r="AR313" s="155">
        <f>SUM(AN313:AQ313)</f>
        <v>13</v>
      </c>
      <c r="AS313" s="75">
        <f>COUNTIF(AS314:AS328,"WTP")</f>
        <v>2</v>
      </c>
      <c r="AT313" s="75">
        <f>COUNTIF(AT314:AT328,"WDP")</f>
        <v>5</v>
      </c>
      <c r="AU313" s="75">
        <f>COUNTIF(AU314:AU328,"TW")</f>
        <v>1</v>
      </c>
      <c r="AV313" s="75">
        <f>COUNTIF(AV314:AV328,"TMP")</f>
        <v>3</v>
      </c>
      <c r="AW313" s="155">
        <f>SUM(AS313:AV313)</f>
        <v>11</v>
      </c>
    </row>
    <row r="314" spans="1:49" s="91" customFormat="1" ht="14.1" hidden="1" customHeight="1" x14ac:dyDescent="0.2">
      <c r="A314" s="76">
        <v>276</v>
      </c>
      <c r="B314" s="314" t="s">
        <v>38</v>
      </c>
      <c r="C314" s="315" t="s">
        <v>42</v>
      </c>
      <c r="D314" s="316" t="s">
        <v>8</v>
      </c>
      <c r="E314" s="317"/>
      <c r="F314" s="318"/>
      <c r="G314" s="319" t="s">
        <v>354</v>
      </c>
      <c r="H314" s="320">
        <v>1</v>
      </c>
      <c r="I314" s="321"/>
      <c r="J314" s="321"/>
      <c r="K314" s="321"/>
      <c r="L314" s="321"/>
      <c r="M314" s="322"/>
      <c r="N314" s="322"/>
      <c r="O314" s="322"/>
      <c r="P314" s="322"/>
      <c r="Q314" s="328"/>
      <c r="R314" s="163"/>
      <c r="S314" s="163"/>
      <c r="T314" s="163">
        <v>1</v>
      </c>
      <c r="U314" s="163"/>
      <c r="V314" s="163" t="s">
        <v>1</v>
      </c>
      <c r="W314" s="163">
        <v>1</v>
      </c>
      <c r="X314" s="163"/>
      <c r="Y314" s="163"/>
      <c r="Z314" s="163"/>
      <c r="AA314" s="324"/>
      <c r="AB314" s="171"/>
      <c r="AC314" s="329"/>
      <c r="AD314" s="163"/>
      <c r="AE314" s="163"/>
      <c r="AF314" s="163"/>
      <c r="AG314" s="163" t="s">
        <v>3</v>
      </c>
      <c r="AH314" s="172"/>
      <c r="AI314" s="163"/>
      <c r="AJ314" s="163"/>
      <c r="AK314" s="163"/>
      <c r="AL314" s="163" t="s">
        <v>3</v>
      </c>
      <c r="AM314" s="173"/>
      <c r="AN314" s="163"/>
      <c r="AO314" s="163"/>
      <c r="AP314" s="163" t="s">
        <v>2</v>
      </c>
      <c r="AQ314" s="163"/>
      <c r="AS314" s="163"/>
      <c r="AT314" s="163"/>
      <c r="AU314" s="163"/>
      <c r="AV314" s="163" t="s">
        <v>3</v>
      </c>
    </row>
    <row r="315" spans="1:49" s="91" customFormat="1" ht="14.1" hidden="1" customHeight="1" x14ac:dyDescent="0.2">
      <c r="A315" s="76">
        <v>277</v>
      </c>
      <c r="B315" s="314" t="s">
        <v>38</v>
      </c>
      <c r="C315" s="315" t="s">
        <v>42</v>
      </c>
      <c r="D315" s="316" t="s">
        <v>12</v>
      </c>
      <c r="E315" s="326"/>
      <c r="F315" s="327"/>
      <c r="G315" s="319" t="s">
        <v>355</v>
      </c>
      <c r="H315" s="320">
        <v>1</v>
      </c>
      <c r="I315" s="321"/>
      <c r="J315" s="321"/>
      <c r="K315" s="321"/>
      <c r="L315" s="321"/>
      <c r="M315" s="322"/>
      <c r="N315" s="322"/>
      <c r="O315" s="322"/>
      <c r="P315" s="322"/>
      <c r="Q315" s="328"/>
      <c r="R315" s="330"/>
      <c r="S315" s="163"/>
      <c r="T315" s="163"/>
      <c r="U315" s="163"/>
      <c r="V315" s="163"/>
      <c r="W315" s="163"/>
      <c r="X315" s="163"/>
      <c r="Y315" s="163"/>
      <c r="Z315" s="163" t="s">
        <v>3</v>
      </c>
      <c r="AA315" s="324">
        <v>1</v>
      </c>
      <c r="AB315" s="171"/>
      <c r="AC315" s="329"/>
      <c r="AD315" s="163"/>
      <c r="AE315" s="163"/>
      <c r="AF315" s="163" t="s">
        <v>2</v>
      </c>
      <c r="AG315" s="163"/>
      <c r="AH315" s="172"/>
      <c r="AI315" s="163"/>
      <c r="AJ315" s="163"/>
      <c r="AK315" s="163"/>
      <c r="AL315" s="163" t="s">
        <v>3</v>
      </c>
      <c r="AM315" s="173"/>
      <c r="AN315" s="163"/>
      <c r="AO315" s="163"/>
      <c r="AP315" s="163"/>
      <c r="AQ315" s="163" t="s">
        <v>3</v>
      </c>
      <c r="AS315" s="163"/>
      <c r="AT315" s="163"/>
      <c r="AU315" s="163"/>
      <c r="AV315" s="163" t="s">
        <v>3</v>
      </c>
    </row>
    <row r="316" spans="1:49" s="91" customFormat="1" ht="14.1" hidden="1" customHeight="1" x14ac:dyDescent="0.2">
      <c r="A316" s="76">
        <v>278</v>
      </c>
      <c r="B316" s="314" t="s">
        <v>38</v>
      </c>
      <c r="C316" s="315" t="s">
        <v>42</v>
      </c>
      <c r="D316" s="316" t="s">
        <v>14</v>
      </c>
      <c r="E316" s="326"/>
      <c r="F316" s="327"/>
      <c r="G316" s="319" t="s">
        <v>356</v>
      </c>
      <c r="H316" s="320">
        <v>1</v>
      </c>
      <c r="I316" s="321"/>
      <c r="J316" s="321"/>
      <c r="K316" s="321"/>
      <c r="L316" s="321"/>
      <c r="M316" s="322"/>
      <c r="N316" s="322"/>
      <c r="O316" s="322"/>
      <c r="P316" s="322"/>
      <c r="Q316" s="328"/>
      <c r="R316" s="163"/>
      <c r="S316" s="163"/>
      <c r="T316" s="163"/>
      <c r="U316" s="163"/>
      <c r="V316" s="163"/>
      <c r="W316" s="163"/>
      <c r="X316" s="163" t="s">
        <v>2</v>
      </c>
      <c r="Y316" s="163">
        <v>1</v>
      </c>
      <c r="Z316" s="163"/>
      <c r="AA316" s="324"/>
      <c r="AB316" s="171"/>
      <c r="AC316" s="329"/>
      <c r="AD316" s="163"/>
      <c r="AE316" s="163"/>
      <c r="AF316" s="163" t="s">
        <v>2</v>
      </c>
      <c r="AG316" s="163"/>
      <c r="AH316" s="172"/>
      <c r="AI316" s="163"/>
      <c r="AJ316" s="163"/>
      <c r="AK316" s="163" t="s">
        <v>2</v>
      </c>
      <c r="AL316" s="163"/>
      <c r="AM316" s="173"/>
      <c r="AN316" s="163"/>
      <c r="AO316" s="163" t="s">
        <v>1</v>
      </c>
      <c r="AP316" s="163"/>
      <c r="AQ316" s="163"/>
      <c r="AS316" s="163"/>
      <c r="AT316" s="163"/>
      <c r="AU316" s="163" t="s">
        <v>2</v>
      </c>
      <c r="AV316" s="163"/>
    </row>
    <row r="317" spans="1:49" s="91" customFormat="1" ht="14.1" hidden="1" customHeight="1" x14ac:dyDescent="0.2">
      <c r="A317" s="76">
        <v>279</v>
      </c>
      <c r="B317" s="314" t="s">
        <v>38</v>
      </c>
      <c r="C317" s="315" t="s">
        <v>42</v>
      </c>
      <c r="D317" s="316" t="s">
        <v>16</v>
      </c>
      <c r="E317" s="326"/>
      <c r="F317" s="327"/>
      <c r="G317" s="319" t="s">
        <v>357</v>
      </c>
      <c r="H317" s="320"/>
      <c r="I317" s="321"/>
      <c r="J317" s="321"/>
      <c r="K317" s="321"/>
      <c r="L317" s="321"/>
      <c r="M317" s="322"/>
      <c r="N317" s="322"/>
      <c r="O317" s="322"/>
      <c r="P317" s="322"/>
      <c r="Q317" s="328"/>
      <c r="R317" s="163"/>
      <c r="S317" s="163"/>
      <c r="T317" s="163"/>
      <c r="U317" s="163"/>
      <c r="V317" s="163"/>
      <c r="W317" s="163"/>
      <c r="X317" s="163"/>
      <c r="Y317" s="163"/>
      <c r="Z317" s="163" t="s">
        <v>3</v>
      </c>
      <c r="AA317" s="324"/>
      <c r="AB317" s="171"/>
      <c r="AC317" s="329"/>
      <c r="AD317" s="163"/>
      <c r="AE317" s="163"/>
      <c r="AF317" s="163" t="s">
        <v>2</v>
      </c>
      <c r="AG317" s="163"/>
      <c r="AH317" s="172"/>
      <c r="AI317" s="163"/>
      <c r="AJ317" s="163"/>
      <c r="AK317" s="163" t="s">
        <v>2</v>
      </c>
      <c r="AL317" s="163"/>
      <c r="AM317" s="173"/>
      <c r="AN317" s="163"/>
      <c r="AO317" s="163" t="s">
        <v>1</v>
      </c>
      <c r="AP317" s="163"/>
      <c r="AQ317" s="163"/>
      <c r="AS317" s="163"/>
      <c r="AT317" s="163" t="s">
        <v>1</v>
      </c>
      <c r="AU317" s="163"/>
      <c r="AV317" s="163"/>
    </row>
    <row r="318" spans="1:49" s="91" customFormat="1" ht="14.1" hidden="1" customHeight="1" x14ac:dyDescent="0.2">
      <c r="A318" s="76">
        <v>280</v>
      </c>
      <c r="B318" s="314" t="s">
        <v>38</v>
      </c>
      <c r="C318" s="315" t="s">
        <v>42</v>
      </c>
      <c r="D318" s="316" t="s">
        <v>18</v>
      </c>
      <c r="E318" s="326"/>
      <c r="F318" s="327"/>
      <c r="G318" s="319" t="s">
        <v>358</v>
      </c>
      <c r="H318" s="320">
        <v>1</v>
      </c>
      <c r="I318" s="321"/>
      <c r="J318" s="321"/>
      <c r="K318" s="321"/>
      <c r="L318" s="321"/>
      <c r="M318" s="322"/>
      <c r="N318" s="332"/>
      <c r="O318" s="322"/>
      <c r="P318" s="322"/>
      <c r="Q318" s="328"/>
      <c r="R318" s="163"/>
      <c r="S318" s="163"/>
      <c r="T318" s="163"/>
      <c r="U318" s="163"/>
      <c r="V318" s="175" t="s">
        <v>1</v>
      </c>
      <c r="W318" s="175"/>
      <c r="X318" s="163"/>
      <c r="Y318" s="163"/>
      <c r="Z318" s="163"/>
      <c r="AA318" s="324"/>
      <c r="AB318" s="171"/>
      <c r="AC318" s="329"/>
      <c r="AD318" s="163"/>
      <c r="AE318" s="163" t="s">
        <v>1</v>
      </c>
      <c r="AF318" s="163"/>
      <c r="AG318" s="163"/>
      <c r="AH318" s="172"/>
      <c r="AI318" s="163"/>
      <c r="AJ318" s="163" t="s">
        <v>1</v>
      </c>
      <c r="AK318" s="163"/>
      <c r="AL318" s="163"/>
      <c r="AM318" s="173"/>
      <c r="AN318" s="163"/>
      <c r="AO318" s="163" t="s">
        <v>1</v>
      </c>
      <c r="AP318" s="163"/>
      <c r="AQ318" s="163"/>
      <c r="AS318" s="163"/>
      <c r="AT318" s="163" t="s">
        <v>1</v>
      </c>
      <c r="AU318" s="163"/>
      <c r="AV318" s="163"/>
    </row>
    <row r="319" spans="1:49" s="91" customFormat="1" ht="14.1" hidden="1" customHeight="1" x14ac:dyDescent="0.2">
      <c r="A319" s="76">
        <v>281</v>
      </c>
      <c r="B319" s="314" t="s">
        <v>38</v>
      </c>
      <c r="C319" s="315" t="s">
        <v>42</v>
      </c>
      <c r="D319" s="316" t="s">
        <v>20</v>
      </c>
      <c r="E319" s="326"/>
      <c r="F319" s="327"/>
      <c r="G319" s="319" t="s">
        <v>359</v>
      </c>
      <c r="H319" s="320">
        <v>1</v>
      </c>
      <c r="I319" s="321"/>
      <c r="J319" s="321"/>
      <c r="K319" s="321"/>
      <c r="L319" s="321"/>
      <c r="M319" s="322"/>
      <c r="N319" s="332"/>
      <c r="O319" s="322"/>
      <c r="P319" s="322"/>
      <c r="Q319" s="328"/>
      <c r="R319" s="163"/>
      <c r="S319" s="163"/>
      <c r="T319" s="163"/>
      <c r="U319" s="163"/>
      <c r="V319" s="175" t="s">
        <v>1</v>
      </c>
      <c r="W319" s="175"/>
      <c r="X319" s="163"/>
      <c r="Y319" s="163"/>
      <c r="Z319" s="163"/>
      <c r="AA319" s="324"/>
      <c r="AB319" s="171"/>
      <c r="AC319" s="329"/>
      <c r="AD319" s="163"/>
      <c r="AE319" s="163" t="s">
        <v>1</v>
      </c>
      <c r="AF319" s="163"/>
      <c r="AG319" s="163"/>
      <c r="AH319" s="172"/>
      <c r="AI319" s="163"/>
      <c r="AJ319" s="163" t="s">
        <v>1</v>
      </c>
      <c r="AK319" s="163"/>
      <c r="AL319" s="163"/>
      <c r="AM319" s="173"/>
      <c r="AN319" s="163" t="s">
        <v>0</v>
      </c>
      <c r="AO319" s="163"/>
      <c r="AP319" s="163"/>
      <c r="AQ319" s="163"/>
      <c r="AS319" s="163" t="s">
        <v>0</v>
      </c>
      <c r="AT319" s="163"/>
      <c r="AU319" s="163"/>
      <c r="AV319" s="163"/>
    </row>
    <row r="320" spans="1:49" s="91" customFormat="1" ht="14.1" customHeight="1" x14ac:dyDescent="0.2">
      <c r="A320" s="76">
        <v>282</v>
      </c>
      <c r="B320" s="314" t="s">
        <v>38</v>
      </c>
      <c r="C320" s="315" t="s">
        <v>42</v>
      </c>
      <c r="D320" s="316" t="s">
        <v>22</v>
      </c>
      <c r="E320" s="326"/>
      <c r="F320" s="327"/>
      <c r="G320" s="319" t="s">
        <v>360</v>
      </c>
      <c r="H320" s="320">
        <v>1</v>
      </c>
      <c r="I320" s="321"/>
      <c r="J320" s="321"/>
      <c r="K320" s="321"/>
      <c r="L320" s="321"/>
      <c r="M320" s="322"/>
      <c r="N320" s="322" t="s">
        <v>1</v>
      </c>
      <c r="O320" s="322"/>
      <c r="P320" s="322"/>
      <c r="Q320" s="328"/>
      <c r="R320" s="163"/>
      <c r="S320" s="163"/>
      <c r="T320" s="163"/>
      <c r="U320" s="163"/>
      <c r="V320" s="163" t="s">
        <v>1</v>
      </c>
      <c r="W320" s="163"/>
      <c r="X320" s="163"/>
      <c r="Y320" s="163"/>
      <c r="Z320" s="163"/>
      <c r="AA320" s="324"/>
      <c r="AB320" s="171"/>
      <c r="AC320" s="329"/>
      <c r="AD320" s="163"/>
      <c r="AE320" s="163" t="s">
        <v>1</v>
      </c>
      <c r="AF320" s="163"/>
      <c r="AG320" s="163"/>
      <c r="AH320" s="172"/>
      <c r="AI320" s="163"/>
      <c r="AJ320" s="163"/>
      <c r="AK320" s="163"/>
      <c r="AL320" s="163" t="s">
        <v>3</v>
      </c>
      <c r="AM320" s="173"/>
      <c r="AN320" s="163" t="s">
        <v>0</v>
      </c>
      <c r="AO320" s="163"/>
      <c r="AP320" s="163"/>
      <c r="AQ320" s="163"/>
      <c r="AS320" s="163"/>
      <c r="AT320" s="163" t="s">
        <v>1</v>
      </c>
      <c r="AU320" s="163"/>
      <c r="AV320" s="163"/>
    </row>
    <row r="321" spans="1:49" s="91" customFormat="1" ht="14.1" hidden="1" customHeight="1" x14ac:dyDescent="0.2">
      <c r="A321" s="76">
        <v>283</v>
      </c>
      <c r="B321" s="314" t="s">
        <v>38</v>
      </c>
      <c r="C321" s="315" t="s">
        <v>42</v>
      </c>
      <c r="D321" s="316" t="s">
        <v>24</v>
      </c>
      <c r="E321" s="326"/>
      <c r="F321" s="327"/>
      <c r="G321" s="319" t="s">
        <v>361</v>
      </c>
      <c r="H321" s="320">
        <v>1</v>
      </c>
      <c r="I321" s="321"/>
      <c r="J321" s="321"/>
      <c r="K321" s="321"/>
      <c r="L321" s="321"/>
      <c r="M321" s="322"/>
      <c r="N321" s="322"/>
      <c r="O321" s="322"/>
      <c r="P321" s="322"/>
      <c r="Q321" s="328"/>
      <c r="R321" s="163"/>
      <c r="S321" s="163"/>
      <c r="T321" s="163"/>
      <c r="U321" s="163"/>
      <c r="V321" s="163" t="s">
        <v>1</v>
      </c>
      <c r="W321" s="163">
        <v>1</v>
      </c>
      <c r="X321" s="163"/>
      <c r="Y321" s="163"/>
      <c r="Z321" s="163"/>
      <c r="AA321" s="324"/>
      <c r="AB321" s="171"/>
      <c r="AC321" s="329"/>
      <c r="AD321" s="163"/>
      <c r="AE321" s="163" t="s">
        <v>1</v>
      </c>
      <c r="AF321" s="163"/>
      <c r="AG321" s="163"/>
      <c r="AH321" s="172"/>
      <c r="AI321" s="163"/>
      <c r="AJ321" s="163" t="s">
        <v>1</v>
      </c>
      <c r="AK321" s="163"/>
      <c r="AL321" s="163"/>
      <c r="AM321" s="173"/>
      <c r="AN321" s="163"/>
      <c r="AO321" s="163" t="s">
        <v>1</v>
      </c>
      <c r="AP321" s="163"/>
      <c r="AQ321" s="163"/>
      <c r="AS321" s="163" t="s">
        <v>0</v>
      </c>
      <c r="AT321" s="163"/>
      <c r="AU321" s="163"/>
      <c r="AV321" s="163"/>
    </row>
    <row r="322" spans="1:49" s="91" customFormat="1" ht="14.1" hidden="1" customHeight="1" x14ac:dyDescent="0.2">
      <c r="A322" s="76">
        <v>284</v>
      </c>
      <c r="B322" s="314" t="s">
        <v>38</v>
      </c>
      <c r="C322" s="315" t="s">
        <v>42</v>
      </c>
      <c r="D322" s="316" t="s">
        <v>26</v>
      </c>
      <c r="E322" s="326"/>
      <c r="F322" s="327"/>
      <c r="G322" s="319" t="s">
        <v>362</v>
      </c>
      <c r="H322" s="320">
        <v>1</v>
      </c>
      <c r="I322" s="321"/>
      <c r="J322" s="321"/>
      <c r="K322" s="321"/>
      <c r="L322" s="321"/>
      <c r="M322" s="322"/>
      <c r="N322" s="322"/>
      <c r="O322" s="322"/>
      <c r="P322" s="322"/>
      <c r="Q322" s="328"/>
      <c r="R322" s="163"/>
      <c r="S322" s="163"/>
      <c r="T322" s="163"/>
      <c r="U322" s="163"/>
      <c r="V322" s="163" t="s">
        <v>1</v>
      </c>
      <c r="W322" s="163">
        <v>1</v>
      </c>
      <c r="X322" s="163"/>
      <c r="Y322" s="163"/>
      <c r="Z322" s="163"/>
      <c r="AA322" s="324"/>
      <c r="AB322" s="171"/>
      <c r="AC322" s="329"/>
      <c r="AD322" s="163"/>
      <c r="AE322" s="163" t="s">
        <v>1</v>
      </c>
      <c r="AF322" s="163"/>
      <c r="AG322" s="163"/>
      <c r="AH322" s="172"/>
      <c r="AI322" s="163"/>
      <c r="AJ322" s="163" t="s">
        <v>1</v>
      </c>
      <c r="AK322" s="163"/>
      <c r="AL322" s="163"/>
      <c r="AM322" s="173"/>
      <c r="AN322" s="163"/>
      <c r="AO322" s="163"/>
      <c r="AP322" s="163"/>
      <c r="AQ322" s="163" t="s">
        <v>3</v>
      </c>
      <c r="AS322" s="163"/>
      <c r="AT322" s="163"/>
      <c r="AU322" s="163"/>
      <c r="AV322" s="163" t="s">
        <v>3</v>
      </c>
    </row>
    <row r="323" spans="1:49" s="91" customFormat="1" ht="14.1" customHeight="1" x14ac:dyDescent="0.2">
      <c r="A323" s="76">
        <v>285</v>
      </c>
      <c r="B323" s="314" t="s">
        <v>38</v>
      </c>
      <c r="C323" s="315" t="s">
        <v>42</v>
      </c>
      <c r="D323" s="316" t="s">
        <v>28</v>
      </c>
      <c r="E323" s="326"/>
      <c r="F323" s="327"/>
      <c r="G323" s="319" t="s">
        <v>363</v>
      </c>
      <c r="H323" s="320">
        <v>1</v>
      </c>
      <c r="I323" s="321"/>
      <c r="J323" s="321"/>
      <c r="K323" s="321"/>
      <c r="L323" s="321"/>
      <c r="M323" s="322"/>
      <c r="N323" s="322" t="s">
        <v>1</v>
      </c>
      <c r="O323" s="322"/>
      <c r="P323" s="322"/>
      <c r="Q323" s="328"/>
      <c r="R323" s="163"/>
      <c r="S323" s="163"/>
      <c r="T323" s="163">
        <v>1</v>
      </c>
      <c r="U323" s="163"/>
      <c r="V323" s="163" t="s">
        <v>1</v>
      </c>
      <c r="W323" s="163"/>
      <c r="X323" s="163"/>
      <c r="Y323" s="163"/>
      <c r="Z323" s="163"/>
      <c r="AA323" s="324"/>
      <c r="AB323" s="171"/>
      <c r="AC323" s="329"/>
      <c r="AD323" s="163"/>
      <c r="AE323" s="163"/>
      <c r="AF323" s="163"/>
      <c r="AG323" s="163" t="s">
        <v>3</v>
      </c>
      <c r="AH323" s="172"/>
      <c r="AI323" s="163"/>
      <c r="AJ323" s="163" t="s">
        <v>1</v>
      </c>
      <c r="AK323" s="163"/>
      <c r="AL323" s="163"/>
      <c r="AM323" s="173"/>
      <c r="AN323" s="163"/>
      <c r="AO323" s="163" t="s">
        <v>1</v>
      </c>
      <c r="AP323" s="163"/>
      <c r="AQ323" s="163"/>
      <c r="AS323" s="163"/>
      <c r="AT323" s="163" t="s">
        <v>1</v>
      </c>
      <c r="AU323" s="163"/>
      <c r="AV323" s="163"/>
    </row>
    <row r="324" spans="1:49" s="91" customFormat="1" ht="14.1" hidden="1" customHeight="1" x14ac:dyDescent="0.2">
      <c r="A324" s="76">
        <v>286</v>
      </c>
      <c r="B324" s="314" t="s">
        <v>38</v>
      </c>
      <c r="C324" s="315" t="s">
        <v>42</v>
      </c>
      <c r="D324" s="316" t="s">
        <v>30</v>
      </c>
      <c r="E324" s="326"/>
      <c r="F324" s="327"/>
      <c r="G324" s="319" t="s">
        <v>364</v>
      </c>
      <c r="H324" s="320">
        <v>1</v>
      </c>
      <c r="I324" s="321"/>
      <c r="J324" s="321"/>
      <c r="K324" s="321"/>
      <c r="L324" s="321"/>
      <c r="M324" s="322"/>
      <c r="N324" s="322"/>
      <c r="O324" s="322"/>
      <c r="P324" s="322"/>
      <c r="Q324" s="328"/>
      <c r="R324" s="163"/>
      <c r="S324" s="163"/>
      <c r="T324" s="163"/>
      <c r="U324" s="163"/>
      <c r="V324" s="163"/>
      <c r="W324" s="163"/>
      <c r="X324" s="163" t="s">
        <v>2</v>
      </c>
      <c r="Y324" s="163">
        <v>1</v>
      </c>
      <c r="Z324" s="163"/>
      <c r="AA324" s="324"/>
      <c r="AB324" s="171"/>
      <c r="AC324" s="329"/>
      <c r="AD324" s="163"/>
      <c r="AE324" s="163" t="s">
        <v>1</v>
      </c>
      <c r="AF324" s="163"/>
      <c r="AG324" s="163"/>
      <c r="AH324" s="172"/>
      <c r="AI324" s="163"/>
      <c r="AJ324" s="163" t="s">
        <v>1</v>
      </c>
      <c r="AK324" s="163"/>
      <c r="AL324" s="163"/>
      <c r="AM324" s="173"/>
      <c r="AN324" s="163"/>
      <c r="AO324" s="163" t="s">
        <v>1</v>
      </c>
      <c r="AP324" s="163"/>
      <c r="AQ324" s="163"/>
      <c r="AS324" s="163"/>
      <c r="AT324" s="163" t="s">
        <v>1</v>
      </c>
      <c r="AU324" s="163"/>
      <c r="AV324" s="163"/>
    </row>
    <row r="325" spans="1:49" s="91" customFormat="1" ht="14.1" hidden="1" customHeight="1" x14ac:dyDescent="0.2">
      <c r="A325" s="76">
        <v>287</v>
      </c>
      <c r="B325" s="314" t="s">
        <v>38</v>
      </c>
      <c r="C325" s="315" t="s">
        <v>42</v>
      </c>
      <c r="D325" s="316" t="s">
        <v>32</v>
      </c>
      <c r="E325" s="326"/>
      <c r="F325" s="327"/>
      <c r="G325" s="319" t="s">
        <v>365</v>
      </c>
      <c r="H325" s="320">
        <v>1</v>
      </c>
      <c r="I325" s="321"/>
      <c r="J325" s="321"/>
      <c r="K325" s="321"/>
      <c r="L325" s="321"/>
      <c r="M325" s="322"/>
      <c r="N325" s="322"/>
      <c r="O325" s="322"/>
      <c r="P325" s="322"/>
      <c r="Q325" s="328"/>
      <c r="R325" s="330"/>
      <c r="S325" s="163"/>
      <c r="T325" s="163"/>
      <c r="U325" s="163"/>
      <c r="V325" s="163"/>
      <c r="W325" s="163"/>
      <c r="X325" s="163"/>
      <c r="Y325" s="163"/>
      <c r="Z325" s="163" t="s">
        <v>3</v>
      </c>
      <c r="AA325" s="324">
        <v>1</v>
      </c>
      <c r="AB325" s="171"/>
      <c r="AC325" s="329"/>
      <c r="AD325" s="163"/>
      <c r="AE325" s="163"/>
      <c r="AF325" s="163"/>
      <c r="AG325" s="163" t="s">
        <v>3</v>
      </c>
      <c r="AH325" s="172"/>
      <c r="AI325" s="163"/>
      <c r="AJ325" s="163"/>
      <c r="AK325" s="163"/>
      <c r="AL325" s="163" t="s">
        <v>3</v>
      </c>
      <c r="AM325" s="173"/>
      <c r="AN325" s="163"/>
      <c r="AO325" s="163" t="s">
        <v>1</v>
      </c>
      <c r="AP325" s="163"/>
      <c r="AQ325" s="163"/>
      <c r="AS325" s="163"/>
      <c r="AT325" s="163"/>
      <c r="AU325" s="163"/>
      <c r="AV325" s="163"/>
    </row>
    <row r="326" spans="1:49" s="91" customFormat="1" ht="14.1" customHeight="1" x14ac:dyDescent="0.2">
      <c r="A326" s="76">
        <v>288</v>
      </c>
      <c r="B326" s="314" t="s">
        <v>38</v>
      </c>
      <c r="C326" s="315" t="s">
        <v>42</v>
      </c>
      <c r="D326" s="316" t="s">
        <v>34</v>
      </c>
      <c r="E326" s="326"/>
      <c r="F326" s="327"/>
      <c r="G326" s="319" t="s">
        <v>366</v>
      </c>
      <c r="H326" s="320">
        <v>1</v>
      </c>
      <c r="I326" s="321"/>
      <c r="J326" s="321"/>
      <c r="K326" s="321"/>
      <c r="L326" s="321"/>
      <c r="M326" s="322"/>
      <c r="N326" s="322"/>
      <c r="O326" s="322" t="s">
        <v>2</v>
      </c>
      <c r="P326" s="322"/>
      <c r="Q326" s="328"/>
      <c r="R326" s="163"/>
      <c r="S326" s="163"/>
      <c r="T326" s="163"/>
      <c r="U326" s="163"/>
      <c r="V326" s="163"/>
      <c r="W326" s="163"/>
      <c r="X326" s="163" t="s">
        <v>2</v>
      </c>
      <c r="Y326" s="163">
        <v>1</v>
      </c>
      <c r="Z326" s="163"/>
      <c r="AA326" s="324"/>
      <c r="AB326" s="171"/>
      <c r="AC326" s="329"/>
      <c r="AD326" s="163"/>
      <c r="AE326" s="163"/>
      <c r="AF326" s="163"/>
      <c r="AG326" s="163" t="s">
        <v>3</v>
      </c>
      <c r="AH326" s="172"/>
      <c r="AI326" s="163"/>
      <c r="AJ326" s="163"/>
      <c r="AK326" s="163"/>
      <c r="AL326" s="163" t="s">
        <v>3</v>
      </c>
      <c r="AM326" s="173"/>
      <c r="AN326" s="163"/>
      <c r="AO326" s="163"/>
      <c r="AP326" s="163"/>
      <c r="AQ326" s="163" t="s">
        <v>3</v>
      </c>
      <c r="AS326" s="163"/>
      <c r="AT326" s="163"/>
      <c r="AU326" s="163"/>
      <c r="AV326" s="163"/>
    </row>
    <row r="327" spans="1:49" s="91" customFormat="1" ht="14.1" hidden="1" customHeight="1" x14ac:dyDescent="0.2">
      <c r="A327" s="76">
        <v>289</v>
      </c>
      <c r="B327" s="314" t="s">
        <v>38</v>
      </c>
      <c r="C327" s="315" t="s">
        <v>42</v>
      </c>
      <c r="D327" s="316" t="s">
        <v>36</v>
      </c>
      <c r="E327" s="326"/>
      <c r="F327" s="327"/>
      <c r="G327" s="319" t="s">
        <v>367</v>
      </c>
      <c r="H327" s="320">
        <v>1</v>
      </c>
      <c r="I327" s="321"/>
      <c r="J327" s="321"/>
      <c r="K327" s="321"/>
      <c r="L327" s="321"/>
      <c r="M327" s="322"/>
      <c r="N327" s="322"/>
      <c r="O327" s="322"/>
      <c r="P327" s="322"/>
      <c r="Q327" s="328"/>
      <c r="R327" s="330"/>
      <c r="S327" s="163"/>
      <c r="T327" s="163"/>
      <c r="U327" s="163"/>
      <c r="V327" s="163"/>
      <c r="W327" s="163"/>
      <c r="X327" s="163"/>
      <c r="Y327" s="163"/>
      <c r="Z327" s="163" t="s">
        <v>3</v>
      </c>
      <c r="AA327" s="324">
        <v>1</v>
      </c>
      <c r="AB327" s="171"/>
      <c r="AC327" s="329"/>
      <c r="AD327" s="163"/>
      <c r="AE327" s="163"/>
      <c r="AF327" s="163"/>
      <c r="AG327" s="163" t="s">
        <v>3</v>
      </c>
      <c r="AH327" s="172"/>
      <c r="AI327" s="163"/>
      <c r="AJ327" s="163"/>
      <c r="AK327" s="163"/>
      <c r="AL327" s="163"/>
      <c r="AM327" s="173"/>
      <c r="AN327" s="163"/>
      <c r="AO327" s="163"/>
      <c r="AP327" s="163"/>
      <c r="AQ327" s="163"/>
      <c r="AS327" s="163"/>
      <c r="AT327" s="163"/>
      <c r="AU327" s="163"/>
      <c r="AV327" s="163"/>
    </row>
    <row r="328" spans="1:49" s="91" customFormat="1" ht="14.1" hidden="1" customHeight="1" x14ac:dyDescent="0.2">
      <c r="A328" s="76">
        <v>290</v>
      </c>
      <c r="B328" s="314" t="s">
        <v>38</v>
      </c>
      <c r="C328" s="315" t="s">
        <v>42</v>
      </c>
      <c r="D328" s="316" t="s">
        <v>38</v>
      </c>
      <c r="E328" s="326"/>
      <c r="F328" s="327"/>
      <c r="G328" s="319" t="s">
        <v>368</v>
      </c>
      <c r="H328" s="320">
        <v>1</v>
      </c>
      <c r="I328" s="321"/>
      <c r="J328" s="321"/>
      <c r="K328" s="321"/>
      <c r="L328" s="321"/>
      <c r="M328" s="322"/>
      <c r="N328" s="322"/>
      <c r="O328" s="332"/>
      <c r="P328" s="322"/>
      <c r="Q328" s="328"/>
      <c r="R328" s="163"/>
      <c r="S328" s="163"/>
      <c r="T328" s="163"/>
      <c r="U328" s="163"/>
      <c r="V328" s="163"/>
      <c r="W328" s="163"/>
      <c r="X328" s="175" t="s">
        <v>2</v>
      </c>
      <c r="Y328" s="175">
        <v>1</v>
      </c>
      <c r="Z328" s="163"/>
      <c r="AA328" s="324"/>
      <c r="AB328" s="171"/>
      <c r="AC328" s="329"/>
      <c r="AD328" s="163"/>
      <c r="AE328" s="163"/>
      <c r="AF328" s="163"/>
      <c r="AG328" s="163"/>
      <c r="AH328" s="172"/>
      <c r="AI328" s="163"/>
      <c r="AJ328" s="163"/>
      <c r="AK328" s="163"/>
      <c r="AL328" s="163"/>
      <c r="AM328" s="173"/>
      <c r="AN328" s="163"/>
      <c r="AO328" s="163"/>
      <c r="AP328" s="163"/>
      <c r="AQ328" s="163"/>
      <c r="AS328" s="163"/>
      <c r="AT328" s="163"/>
      <c r="AU328" s="163"/>
      <c r="AV328" s="163"/>
    </row>
    <row r="329" spans="1:49" s="59" customFormat="1" ht="14.1" customHeight="1" x14ac:dyDescent="0.25">
      <c r="B329" s="302" t="s">
        <v>40</v>
      </c>
      <c r="C329" s="334"/>
      <c r="D329" s="304"/>
      <c r="E329" s="305" t="s">
        <v>369</v>
      </c>
      <c r="F329" s="306"/>
      <c r="G329" s="307"/>
      <c r="H329" s="308"/>
      <c r="I329" s="309"/>
      <c r="J329" s="309"/>
      <c r="K329" s="309"/>
      <c r="L329" s="309"/>
      <c r="M329" s="310">
        <f>M330+M346</f>
        <v>0</v>
      </c>
      <c r="N329" s="310">
        <f>N330+N346</f>
        <v>1</v>
      </c>
      <c r="O329" s="310">
        <f>O330+O346</f>
        <v>0</v>
      </c>
      <c r="P329" s="310">
        <f>P330+P346</f>
        <v>0</v>
      </c>
      <c r="Q329" s="323"/>
      <c r="R329" s="73"/>
      <c r="S329" s="73">
        <f>S330+S346</f>
        <v>0</v>
      </c>
      <c r="T329" s="73"/>
      <c r="U329" s="73"/>
      <c r="V329" s="73">
        <f>V330+V346</f>
        <v>14</v>
      </c>
      <c r="W329" s="73"/>
      <c r="X329" s="73">
        <f>X330+X346</f>
        <v>14</v>
      </c>
      <c r="Y329" s="73"/>
      <c r="Z329" s="73">
        <f>Z330+Z346</f>
        <v>1</v>
      </c>
      <c r="AA329" s="331"/>
      <c r="AB329" s="165"/>
      <c r="AC329" s="325"/>
      <c r="AD329" s="75">
        <f>AD330+AD346</f>
        <v>0</v>
      </c>
      <c r="AE329" s="75">
        <f>AE330+AE346</f>
        <v>17</v>
      </c>
      <c r="AF329" s="75">
        <f>AF330+AF346</f>
        <v>10</v>
      </c>
      <c r="AG329" s="75">
        <f>AG330+AG346</f>
        <v>2</v>
      </c>
      <c r="AH329" s="166"/>
      <c r="AI329" s="75">
        <f>AI330+AI346</f>
        <v>0</v>
      </c>
      <c r="AJ329" s="75">
        <f>AJ330+AJ346</f>
        <v>14</v>
      </c>
      <c r="AK329" s="75">
        <f>AK330+AK346</f>
        <v>10</v>
      </c>
      <c r="AL329" s="75">
        <f>AL330+AL346</f>
        <v>5</v>
      </c>
      <c r="AM329" s="167"/>
      <c r="AN329" s="75">
        <f>AN330+AN346</f>
        <v>0</v>
      </c>
      <c r="AO329" s="75">
        <f>AO330+AO346</f>
        <v>18</v>
      </c>
      <c r="AP329" s="75">
        <f>AP330+AP346</f>
        <v>7</v>
      </c>
      <c r="AQ329" s="75">
        <f>AQ330+AQ346</f>
        <v>4</v>
      </c>
      <c r="AS329" s="75">
        <f>AS330+AS346</f>
        <v>0</v>
      </c>
      <c r="AT329" s="75">
        <f>AT330+AT346</f>
        <v>23</v>
      </c>
      <c r="AU329" s="75">
        <f>AU330+AU346</f>
        <v>1</v>
      </c>
      <c r="AV329" s="75">
        <f>AV330+AV346</f>
        <v>4</v>
      </c>
    </row>
    <row r="330" spans="1:49" s="59" customFormat="1" ht="14.1" customHeight="1" x14ac:dyDescent="0.25">
      <c r="B330" s="302" t="s">
        <v>40</v>
      </c>
      <c r="C330" s="303" t="s">
        <v>44</v>
      </c>
      <c r="D330" s="304"/>
      <c r="E330" s="305"/>
      <c r="F330" s="306" t="s">
        <v>370</v>
      </c>
      <c r="G330" s="307"/>
      <c r="H330" s="308"/>
      <c r="I330" s="309"/>
      <c r="J330" s="309"/>
      <c r="K330" s="309"/>
      <c r="L330" s="309"/>
      <c r="M330" s="310">
        <f>COUNTIF(M331:M345,"WTP")</f>
        <v>0</v>
      </c>
      <c r="N330" s="310">
        <f>COUNTIF(N331:N345,"WDP")</f>
        <v>0</v>
      </c>
      <c r="O330" s="310">
        <f>COUNTIF(O331:O345,"TW")</f>
        <v>0</v>
      </c>
      <c r="P330" s="310">
        <f>COUNTIF(P331:P345,"TMP")</f>
        <v>0</v>
      </c>
      <c r="Q330" s="311">
        <f>SUM(H330:P330)</f>
        <v>0</v>
      </c>
      <c r="R330" s="73"/>
      <c r="S330" s="73">
        <f>COUNTIF(S331:S345,"WTP")</f>
        <v>0</v>
      </c>
      <c r="T330" s="73"/>
      <c r="U330" s="73"/>
      <c r="V330" s="73">
        <f>COUNTIF(V331:V345,"WDP")</f>
        <v>2</v>
      </c>
      <c r="W330" s="73"/>
      <c r="X330" s="73">
        <f>COUNTIF(X331:X345,"TW")</f>
        <v>12</v>
      </c>
      <c r="Y330" s="73"/>
      <c r="Z330" s="73">
        <f>COUNTIF(Z331:Z345,"TMP")</f>
        <v>1</v>
      </c>
      <c r="AA330" s="331"/>
      <c r="AB330" s="152">
        <f>SUM(S330:Z330)</f>
        <v>15</v>
      </c>
      <c r="AC330" s="313"/>
      <c r="AD330" s="75">
        <f>COUNTIF(AD331:AD345,"WTP")</f>
        <v>0</v>
      </c>
      <c r="AE330" s="75">
        <f>COUNTIF(AE331:AE345,"WDP")</f>
        <v>5</v>
      </c>
      <c r="AF330" s="75">
        <f>COUNTIF(AF331:AF345,"TW")</f>
        <v>8</v>
      </c>
      <c r="AG330" s="75">
        <f>COUNTIF(AG331:AG345,"TMP")</f>
        <v>2</v>
      </c>
      <c r="AH330" s="153">
        <f>SUM(AD330:AG330)</f>
        <v>15</v>
      </c>
      <c r="AI330" s="75">
        <f>COUNTIF(AI331:AI345,"WTP")</f>
        <v>0</v>
      </c>
      <c r="AJ330" s="75">
        <f>COUNTIF(AJ331:AJ345,"WDP")</f>
        <v>5</v>
      </c>
      <c r="AK330" s="75">
        <f>COUNTIF(AK331:AK345,"TW")</f>
        <v>6</v>
      </c>
      <c r="AL330" s="75">
        <f>COUNTIF(AL331:AL345,"TMP")</f>
        <v>4</v>
      </c>
      <c r="AM330" s="154">
        <f>SUM(AI330:AL330)</f>
        <v>15</v>
      </c>
      <c r="AN330" s="75">
        <f>COUNTIF(AN331:AN345,"WTP")</f>
        <v>0</v>
      </c>
      <c r="AO330" s="75">
        <f>COUNTIF(AO331:AO345,"WDP")</f>
        <v>8</v>
      </c>
      <c r="AP330" s="75">
        <f>COUNTIF(AP331:AP345,"TW")</f>
        <v>4</v>
      </c>
      <c r="AQ330" s="75">
        <f>COUNTIF(AQ331:AQ345,"TMP")</f>
        <v>3</v>
      </c>
      <c r="AR330" s="155">
        <f>SUM(AN330:AQ330)</f>
        <v>15</v>
      </c>
      <c r="AS330" s="75">
        <f>COUNTIF(AS331:AS345,"WTP")</f>
        <v>0</v>
      </c>
      <c r="AT330" s="75">
        <f>COUNTIF(AT331:AT345,"WDP")</f>
        <v>12</v>
      </c>
      <c r="AU330" s="75">
        <f>COUNTIF(AU331:AU345,"TW")</f>
        <v>0</v>
      </c>
      <c r="AV330" s="75">
        <f>COUNTIF(AV331:AV345,"TMP")</f>
        <v>3</v>
      </c>
      <c r="AW330" s="155">
        <f>SUM(AS330:AV330)</f>
        <v>15</v>
      </c>
    </row>
    <row r="331" spans="1:49" s="91" customFormat="1" ht="14.1" hidden="1" customHeight="1" x14ac:dyDescent="0.2">
      <c r="A331" s="76">
        <v>291</v>
      </c>
      <c r="B331" s="314" t="s">
        <v>40</v>
      </c>
      <c r="C331" s="315" t="s">
        <v>44</v>
      </c>
      <c r="D331" s="316" t="s">
        <v>8</v>
      </c>
      <c r="E331" s="317"/>
      <c r="F331" s="318"/>
      <c r="G331" s="319" t="s">
        <v>371</v>
      </c>
      <c r="H331" s="320"/>
      <c r="I331" s="321"/>
      <c r="J331" s="321"/>
      <c r="K331" s="321"/>
      <c r="L331" s="321"/>
      <c r="M331" s="322"/>
      <c r="N331" s="322"/>
      <c r="O331" s="332"/>
      <c r="P331" s="322"/>
      <c r="Q331" s="328"/>
      <c r="R331" s="163"/>
      <c r="S331" s="163"/>
      <c r="T331" s="163"/>
      <c r="U331" s="163"/>
      <c r="V331" s="163"/>
      <c r="W331" s="163"/>
      <c r="X331" s="175" t="s">
        <v>2</v>
      </c>
      <c r="Y331" s="175"/>
      <c r="Z331" s="163"/>
      <c r="AA331" s="324"/>
      <c r="AB331" s="171"/>
      <c r="AC331" s="329"/>
      <c r="AD331" s="163"/>
      <c r="AE331" s="163" t="s">
        <v>1</v>
      </c>
      <c r="AF331" s="163"/>
      <c r="AG331" s="163"/>
      <c r="AH331" s="172"/>
      <c r="AI331" s="163"/>
      <c r="AJ331" s="163"/>
      <c r="AK331" s="163" t="s">
        <v>2</v>
      </c>
      <c r="AL331" s="163"/>
      <c r="AM331" s="173"/>
      <c r="AN331" s="163"/>
      <c r="AO331" s="163"/>
      <c r="AP331" s="163" t="s">
        <v>2</v>
      </c>
      <c r="AQ331" s="163"/>
      <c r="AS331" s="163"/>
      <c r="AT331" s="163" t="s">
        <v>1</v>
      </c>
      <c r="AU331" s="163"/>
      <c r="AV331" s="163"/>
    </row>
    <row r="332" spans="1:49" s="91" customFormat="1" ht="14.1" hidden="1" customHeight="1" x14ac:dyDescent="0.2">
      <c r="A332" s="76">
        <v>292</v>
      </c>
      <c r="B332" s="314" t="s">
        <v>40</v>
      </c>
      <c r="C332" s="315" t="s">
        <v>44</v>
      </c>
      <c r="D332" s="316" t="s">
        <v>12</v>
      </c>
      <c r="E332" s="326"/>
      <c r="F332" s="327"/>
      <c r="G332" s="319" t="s">
        <v>372</v>
      </c>
      <c r="H332" s="320"/>
      <c r="I332" s="321"/>
      <c r="J332" s="321"/>
      <c r="K332" s="321"/>
      <c r="L332" s="321"/>
      <c r="M332" s="322"/>
      <c r="N332" s="322"/>
      <c r="O332" s="332"/>
      <c r="P332" s="322"/>
      <c r="Q332" s="328"/>
      <c r="R332" s="163"/>
      <c r="S332" s="163"/>
      <c r="T332" s="163"/>
      <c r="U332" s="163"/>
      <c r="V332" s="163"/>
      <c r="W332" s="163"/>
      <c r="X332" s="175" t="s">
        <v>2</v>
      </c>
      <c r="Y332" s="175">
        <v>1</v>
      </c>
      <c r="Z332" s="163"/>
      <c r="AA332" s="324"/>
      <c r="AB332" s="171"/>
      <c r="AC332" s="329"/>
      <c r="AD332" s="163"/>
      <c r="AE332" s="163"/>
      <c r="AF332" s="163" t="s">
        <v>2</v>
      </c>
      <c r="AG332" s="163"/>
      <c r="AH332" s="172"/>
      <c r="AI332" s="163"/>
      <c r="AJ332" s="163"/>
      <c r="AK332" s="163"/>
      <c r="AL332" s="163" t="s">
        <v>3</v>
      </c>
      <c r="AM332" s="173"/>
      <c r="AN332" s="163"/>
      <c r="AO332" s="163" t="s">
        <v>1</v>
      </c>
      <c r="AP332" s="163"/>
      <c r="AQ332" s="163"/>
      <c r="AS332" s="163"/>
      <c r="AT332" s="163" t="s">
        <v>1</v>
      </c>
      <c r="AU332" s="163"/>
      <c r="AV332" s="163"/>
    </row>
    <row r="333" spans="1:49" s="91" customFormat="1" ht="14.1" hidden="1" customHeight="1" x14ac:dyDescent="0.2">
      <c r="A333" s="76">
        <v>293</v>
      </c>
      <c r="B333" s="314" t="s">
        <v>40</v>
      </c>
      <c r="C333" s="315" t="s">
        <v>44</v>
      </c>
      <c r="D333" s="316" t="s">
        <v>14</v>
      </c>
      <c r="E333" s="326"/>
      <c r="F333" s="327"/>
      <c r="G333" s="319" t="s">
        <v>373</v>
      </c>
      <c r="H333" s="320"/>
      <c r="I333" s="321"/>
      <c r="J333" s="321"/>
      <c r="K333" s="321"/>
      <c r="L333" s="321"/>
      <c r="M333" s="322"/>
      <c r="N333" s="322"/>
      <c r="O333" s="322"/>
      <c r="P333" s="322"/>
      <c r="Q333" s="328"/>
      <c r="R333" s="163"/>
      <c r="S333" s="163"/>
      <c r="T333" s="163"/>
      <c r="U333" s="163"/>
      <c r="V333" s="163"/>
      <c r="W333" s="163"/>
      <c r="X333" s="163" t="s">
        <v>2</v>
      </c>
      <c r="Y333" s="163">
        <v>1</v>
      </c>
      <c r="Z333" s="163"/>
      <c r="AA333" s="324"/>
      <c r="AB333" s="171"/>
      <c r="AC333" s="329"/>
      <c r="AD333" s="163"/>
      <c r="AE333" s="163"/>
      <c r="AF333" s="163" t="s">
        <v>2</v>
      </c>
      <c r="AG333" s="163"/>
      <c r="AH333" s="172"/>
      <c r="AI333" s="163"/>
      <c r="AJ333" s="163"/>
      <c r="AK333" s="163" t="s">
        <v>2</v>
      </c>
      <c r="AL333" s="163"/>
      <c r="AM333" s="173"/>
      <c r="AN333" s="163"/>
      <c r="AO333" s="163" t="s">
        <v>1</v>
      </c>
      <c r="AP333" s="163"/>
      <c r="AQ333" s="163"/>
      <c r="AS333" s="163"/>
      <c r="AT333" s="163" t="s">
        <v>1</v>
      </c>
      <c r="AU333" s="163"/>
      <c r="AV333" s="163"/>
    </row>
    <row r="334" spans="1:49" s="91" customFormat="1" ht="14.1" hidden="1" customHeight="1" x14ac:dyDescent="0.2">
      <c r="A334" s="76">
        <v>294</v>
      </c>
      <c r="B334" s="314" t="s">
        <v>40</v>
      </c>
      <c r="C334" s="315" t="s">
        <v>44</v>
      </c>
      <c r="D334" s="316" t="s">
        <v>16</v>
      </c>
      <c r="E334" s="326"/>
      <c r="F334" s="327"/>
      <c r="G334" s="319" t="s">
        <v>374</v>
      </c>
      <c r="H334" s="320"/>
      <c r="I334" s="321"/>
      <c r="J334" s="321"/>
      <c r="K334" s="321"/>
      <c r="L334" s="321"/>
      <c r="M334" s="322"/>
      <c r="N334" s="322"/>
      <c r="O334" s="322"/>
      <c r="P334" s="322"/>
      <c r="Q334" s="328"/>
      <c r="R334" s="163"/>
      <c r="S334" s="163"/>
      <c r="T334" s="163">
        <v>1</v>
      </c>
      <c r="U334" s="163"/>
      <c r="V334" s="163" t="s">
        <v>1</v>
      </c>
      <c r="W334" s="163">
        <v>1</v>
      </c>
      <c r="X334" s="163"/>
      <c r="Y334" s="163"/>
      <c r="Z334" s="163"/>
      <c r="AA334" s="324"/>
      <c r="AB334" s="171"/>
      <c r="AC334" s="329"/>
      <c r="AD334" s="163"/>
      <c r="AE334" s="163"/>
      <c r="AF334" s="163" t="s">
        <v>2</v>
      </c>
      <c r="AG334" s="163"/>
      <c r="AH334" s="172"/>
      <c r="AI334" s="163"/>
      <c r="AJ334" s="163"/>
      <c r="AK334" s="163" t="s">
        <v>2</v>
      </c>
      <c r="AL334" s="163"/>
      <c r="AM334" s="173"/>
      <c r="AN334" s="163"/>
      <c r="AO334" s="163"/>
      <c r="AP334" s="163"/>
      <c r="AQ334" s="163" t="s">
        <v>3</v>
      </c>
      <c r="AS334" s="163"/>
      <c r="AT334" s="163" t="s">
        <v>1</v>
      </c>
      <c r="AU334" s="163"/>
      <c r="AV334" s="163"/>
    </row>
    <row r="335" spans="1:49" s="91" customFormat="1" ht="14.1" hidden="1" customHeight="1" x14ac:dyDescent="0.2">
      <c r="A335" s="76">
        <v>295</v>
      </c>
      <c r="B335" s="314" t="s">
        <v>40</v>
      </c>
      <c r="C335" s="315" t="s">
        <v>44</v>
      </c>
      <c r="D335" s="316" t="s">
        <v>18</v>
      </c>
      <c r="E335" s="326"/>
      <c r="F335" s="327"/>
      <c r="G335" s="319" t="s">
        <v>375</v>
      </c>
      <c r="H335" s="320"/>
      <c r="I335" s="321"/>
      <c r="J335" s="321"/>
      <c r="K335" s="321"/>
      <c r="L335" s="321"/>
      <c r="M335" s="322"/>
      <c r="N335" s="322"/>
      <c r="O335" s="322"/>
      <c r="P335" s="322"/>
      <c r="Q335" s="328"/>
      <c r="R335" s="163"/>
      <c r="S335" s="163"/>
      <c r="T335" s="163"/>
      <c r="U335" s="163"/>
      <c r="V335" s="163"/>
      <c r="W335" s="163"/>
      <c r="X335" s="163" t="s">
        <v>2</v>
      </c>
      <c r="Y335" s="163"/>
      <c r="Z335" s="163"/>
      <c r="AA335" s="324"/>
      <c r="AB335" s="171"/>
      <c r="AC335" s="329"/>
      <c r="AD335" s="163"/>
      <c r="AE335" s="163" t="s">
        <v>1</v>
      </c>
      <c r="AF335" s="163"/>
      <c r="AG335" s="163"/>
      <c r="AH335" s="172"/>
      <c r="AI335" s="163"/>
      <c r="AJ335" s="163" t="s">
        <v>1</v>
      </c>
      <c r="AK335" s="163"/>
      <c r="AL335" s="163"/>
      <c r="AM335" s="173"/>
      <c r="AN335" s="163"/>
      <c r="AO335" s="163" t="s">
        <v>1</v>
      </c>
      <c r="AP335" s="163"/>
      <c r="AQ335" s="163"/>
      <c r="AS335" s="163"/>
      <c r="AT335" s="163" t="s">
        <v>1</v>
      </c>
      <c r="AU335" s="163"/>
      <c r="AV335" s="163"/>
    </row>
    <row r="336" spans="1:49" s="91" customFormat="1" ht="14.1" hidden="1" customHeight="1" x14ac:dyDescent="0.2">
      <c r="A336" s="76">
        <v>296</v>
      </c>
      <c r="B336" s="314" t="s">
        <v>40</v>
      </c>
      <c r="C336" s="315" t="s">
        <v>44</v>
      </c>
      <c r="D336" s="316" t="s">
        <v>20</v>
      </c>
      <c r="E336" s="326"/>
      <c r="F336" s="327"/>
      <c r="G336" s="319" t="s">
        <v>376</v>
      </c>
      <c r="H336" s="320"/>
      <c r="I336" s="321"/>
      <c r="J336" s="321"/>
      <c r="K336" s="321"/>
      <c r="L336" s="321"/>
      <c r="M336" s="322"/>
      <c r="N336" s="322"/>
      <c r="O336" s="322"/>
      <c r="P336" s="322"/>
      <c r="Q336" s="328"/>
      <c r="R336" s="163"/>
      <c r="S336" s="163"/>
      <c r="T336" s="163"/>
      <c r="U336" s="163"/>
      <c r="V336" s="163"/>
      <c r="W336" s="163"/>
      <c r="X336" s="163" t="s">
        <v>2</v>
      </c>
      <c r="Y336" s="163"/>
      <c r="Z336" s="163"/>
      <c r="AA336" s="324"/>
      <c r="AB336" s="171"/>
      <c r="AC336" s="329"/>
      <c r="AD336" s="163"/>
      <c r="AE336" s="163"/>
      <c r="AF336" s="163" t="s">
        <v>2</v>
      </c>
      <c r="AG336" s="163"/>
      <c r="AH336" s="172"/>
      <c r="AI336" s="163"/>
      <c r="AJ336" s="163"/>
      <c r="AK336" s="163" t="s">
        <v>2</v>
      </c>
      <c r="AL336" s="163"/>
      <c r="AM336" s="173"/>
      <c r="AN336" s="163"/>
      <c r="AO336" s="163"/>
      <c r="AP336" s="163" t="s">
        <v>2</v>
      </c>
      <c r="AQ336" s="163"/>
      <c r="AS336" s="163"/>
      <c r="AT336" s="163" t="s">
        <v>1</v>
      </c>
      <c r="AU336" s="163"/>
      <c r="AV336" s="163"/>
    </row>
    <row r="337" spans="1:49" s="91" customFormat="1" ht="14.1" hidden="1" customHeight="1" x14ac:dyDescent="0.2">
      <c r="A337" s="76">
        <v>297</v>
      </c>
      <c r="B337" s="314" t="s">
        <v>40</v>
      </c>
      <c r="C337" s="315" t="s">
        <v>44</v>
      </c>
      <c r="D337" s="316" t="s">
        <v>22</v>
      </c>
      <c r="E337" s="326"/>
      <c r="F337" s="327"/>
      <c r="G337" s="319" t="s">
        <v>377</v>
      </c>
      <c r="H337" s="320"/>
      <c r="I337" s="321"/>
      <c r="J337" s="321"/>
      <c r="K337" s="321"/>
      <c r="L337" s="321"/>
      <c r="M337" s="322"/>
      <c r="N337" s="322"/>
      <c r="O337" s="332"/>
      <c r="P337" s="322"/>
      <c r="Q337" s="328"/>
      <c r="R337" s="163"/>
      <c r="S337" s="163"/>
      <c r="T337" s="163"/>
      <c r="U337" s="163"/>
      <c r="V337" s="163"/>
      <c r="W337" s="163"/>
      <c r="X337" s="175" t="s">
        <v>2</v>
      </c>
      <c r="Y337" s="175"/>
      <c r="Z337" s="163"/>
      <c r="AA337" s="324"/>
      <c r="AB337" s="171"/>
      <c r="AC337" s="329"/>
      <c r="AD337" s="163"/>
      <c r="AE337" s="163" t="s">
        <v>1</v>
      </c>
      <c r="AF337" s="163"/>
      <c r="AG337" s="163"/>
      <c r="AH337" s="172"/>
      <c r="AI337" s="163"/>
      <c r="AJ337" s="163" t="s">
        <v>1</v>
      </c>
      <c r="AK337" s="163"/>
      <c r="AL337" s="163"/>
      <c r="AM337" s="173"/>
      <c r="AN337" s="163"/>
      <c r="AO337" s="163" t="s">
        <v>1</v>
      </c>
      <c r="AP337" s="163"/>
      <c r="AQ337" s="163"/>
      <c r="AS337" s="163"/>
      <c r="AT337" s="163" t="s">
        <v>1</v>
      </c>
      <c r="AU337" s="163"/>
      <c r="AV337" s="163"/>
    </row>
    <row r="338" spans="1:49" s="91" customFormat="1" ht="14.1" hidden="1" customHeight="1" x14ac:dyDescent="0.2">
      <c r="A338" s="76">
        <v>298</v>
      </c>
      <c r="B338" s="314" t="s">
        <v>40</v>
      </c>
      <c r="C338" s="315" t="s">
        <v>44</v>
      </c>
      <c r="D338" s="316" t="s">
        <v>24</v>
      </c>
      <c r="E338" s="326"/>
      <c r="F338" s="327"/>
      <c r="G338" s="319" t="s">
        <v>378</v>
      </c>
      <c r="H338" s="320"/>
      <c r="I338" s="321"/>
      <c r="J338" s="321"/>
      <c r="K338" s="321"/>
      <c r="L338" s="321"/>
      <c r="M338" s="322"/>
      <c r="N338" s="322"/>
      <c r="O338" s="332"/>
      <c r="P338" s="322"/>
      <c r="Q338" s="328"/>
      <c r="R338" s="163"/>
      <c r="S338" s="163"/>
      <c r="T338" s="163"/>
      <c r="U338" s="163"/>
      <c r="V338" s="163"/>
      <c r="W338" s="163"/>
      <c r="X338" s="175" t="s">
        <v>2</v>
      </c>
      <c r="Y338" s="175">
        <v>1</v>
      </c>
      <c r="Z338" s="163"/>
      <c r="AA338" s="324"/>
      <c r="AB338" s="171"/>
      <c r="AC338" s="329"/>
      <c r="AD338" s="163"/>
      <c r="AE338" s="163"/>
      <c r="AF338" s="163"/>
      <c r="AG338" s="163" t="s">
        <v>3</v>
      </c>
      <c r="AH338" s="172"/>
      <c r="AI338" s="163"/>
      <c r="AJ338" s="163"/>
      <c r="AK338" s="163"/>
      <c r="AL338" s="163" t="s">
        <v>3</v>
      </c>
      <c r="AM338" s="173"/>
      <c r="AN338" s="163"/>
      <c r="AO338" s="163"/>
      <c r="AP338" s="163" t="s">
        <v>2</v>
      </c>
      <c r="AQ338" s="163"/>
      <c r="AS338" s="163"/>
      <c r="AT338" s="163"/>
      <c r="AU338" s="163"/>
      <c r="AV338" s="163" t="s">
        <v>3</v>
      </c>
    </row>
    <row r="339" spans="1:49" s="91" customFormat="1" ht="14.1" hidden="1" customHeight="1" x14ac:dyDescent="0.2">
      <c r="A339" s="76">
        <v>299</v>
      </c>
      <c r="B339" s="314" t="s">
        <v>40</v>
      </c>
      <c r="C339" s="315" t="s">
        <v>44</v>
      </c>
      <c r="D339" s="316" t="s">
        <v>26</v>
      </c>
      <c r="E339" s="326"/>
      <c r="F339" s="327"/>
      <c r="G339" s="319" t="s">
        <v>379</v>
      </c>
      <c r="H339" s="320"/>
      <c r="I339" s="321"/>
      <c r="J339" s="321"/>
      <c r="K339" s="321"/>
      <c r="L339" s="321"/>
      <c r="M339" s="322"/>
      <c r="N339" s="322"/>
      <c r="O339" s="322"/>
      <c r="P339" s="322"/>
      <c r="Q339" s="328"/>
      <c r="R339" s="163"/>
      <c r="S339" s="163"/>
      <c r="T339" s="163"/>
      <c r="U339" s="163"/>
      <c r="V339" s="163"/>
      <c r="W339" s="163"/>
      <c r="X339" s="163" t="s">
        <v>2</v>
      </c>
      <c r="Y339" s="163">
        <v>1</v>
      </c>
      <c r="Z339" s="163"/>
      <c r="AA339" s="324"/>
      <c r="AB339" s="171"/>
      <c r="AC339" s="329"/>
      <c r="AD339" s="163"/>
      <c r="AE339" s="163"/>
      <c r="AF339" s="163" t="s">
        <v>2</v>
      </c>
      <c r="AG339" s="163"/>
      <c r="AH339" s="172"/>
      <c r="AI339" s="163"/>
      <c r="AJ339" s="163"/>
      <c r="AK339" s="163"/>
      <c r="AL339" s="163" t="s">
        <v>3</v>
      </c>
      <c r="AM339" s="173"/>
      <c r="AN339" s="163"/>
      <c r="AO339" s="163"/>
      <c r="AP339" s="163"/>
      <c r="AQ339" s="163" t="s">
        <v>3</v>
      </c>
      <c r="AS339" s="163"/>
      <c r="AT339" s="163" t="s">
        <v>1</v>
      </c>
      <c r="AU339" s="163"/>
      <c r="AV339" s="163"/>
    </row>
    <row r="340" spans="1:49" s="91" customFormat="1" ht="14.1" hidden="1" customHeight="1" x14ac:dyDescent="0.2">
      <c r="A340" s="76">
        <v>300</v>
      </c>
      <c r="B340" s="314" t="s">
        <v>40</v>
      </c>
      <c r="C340" s="315" t="s">
        <v>44</v>
      </c>
      <c r="D340" s="316" t="s">
        <v>28</v>
      </c>
      <c r="E340" s="326"/>
      <c r="F340" s="327"/>
      <c r="G340" s="319" t="s">
        <v>380</v>
      </c>
      <c r="H340" s="320"/>
      <c r="I340" s="321"/>
      <c r="J340" s="321"/>
      <c r="K340" s="321"/>
      <c r="L340" s="321"/>
      <c r="M340" s="322"/>
      <c r="N340" s="322"/>
      <c r="O340" s="322"/>
      <c r="P340" s="322"/>
      <c r="Q340" s="328"/>
      <c r="R340" s="163"/>
      <c r="S340" s="163"/>
      <c r="T340" s="163"/>
      <c r="U340" s="163"/>
      <c r="V340" s="163"/>
      <c r="W340" s="163"/>
      <c r="X340" s="163" t="s">
        <v>2</v>
      </c>
      <c r="Y340" s="163"/>
      <c r="Z340" s="163"/>
      <c r="AA340" s="324"/>
      <c r="AB340" s="171"/>
      <c r="AC340" s="329"/>
      <c r="AD340" s="163"/>
      <c r="AE340" s="163"/>
      <c r="AF340" s="163" t="s">
        <v>2</v>
      </c>
      <c r="AG340" s="163"/>
      <c r="AH340" s="172"/>
      <c r="AI340" s="163"/>
      <c r="AJ340" s="163" t="s">
        <v>1</v>
      </c>
      <c r="AK340" s="163"/>
      <c r="AL340" s="163"/>
      <c r="AM340" s="173"/>
      <c r="AN340" s="163"/>
      <c r="AO340" s="163" t="s">
        <v>1</v>
      </c>
      <c r="AP340" s="163"/>
      <c r="AQ340" s="163"/>
      <c r="AS340" s="163"/>
      <c r="AT340" s="163" t="s">
        <v>1</v>
      </c>
      <c r="AU340" s="163"/>
      <c r="AV340" s="163"/>
    </row>
    <row r="341" spans="1:49" s="91" customFormat="1" ht="14.1" hidden="1" customHeight="1" x14ac:dyDescent="0.2">
      <c r="A341" s="76">
        <v>301</v>
      </c>
      <c r="B341" s="314" t="s">
        <v>40</v>
      </c>
      <c r="C341" s="315" t="s">
        <v>44</v>
      </c>
      <c r="D341" s="316" t="s">
        <v>30</v>
      </c>
      <c r="E341" s="326"/>
      <c r="F341" s="327"/>
      <c r="G341" s="319" t="s">
        <v>381</v>
      </c>
      <c r="H341" s="320"/>
      <c r="I341" s="321"/>
      <c r="J341" s="321"/>
      <c r="K341" s="321"/>
      <c r="L341" s="321"/>
      <c r="M341" s="322"/>
      <c r="N341" s="322"/>
      <c r="O341" s="332"/>
      <c r="P341" s="322"/>
      <c r="Q341" s="328"/>
      <c r="R341" s="163"/>
      <c r="S341" s="163"/>
      <c r="T341" s="163"/>
      <c r="U341" s="163"/>
      <c r="V341" s="163"/>
      <c r="W341" s="163"/>
      <c r="X341" s="175" t="s">
        <v>2</v>
      </c>
      <c r="Y341" s="175">
        <v>1</v>
      </c>
      <c r="Z341" s="163"/>
      <c r="AA341" s="324"/>
      <c r="AB341" s="171"/>
      <c r="AC341" s="329"/>
      <c r="AD341" s="163"/>
      <c r="AE341" s="163"/>
      <c r="AF341" s="163" t="s">
        <v>2</v>
      </c>
      <c r="AG341" s="163"/>
      <c r="AH341" s="172"/>
      <c r="AI341" s="163"/>
      <c r="AJ341" s="163" t="s">
        <v>1</v>
      </c>
      <c r="AK341" s="163"/>
      <c r="AL341" s="163"/>
      <c r="AM341" s="173"/>
      <c r="AN341" s="163"/>
      <c r="AO341" s="163" t="s">
        <v>1</v>
      </c>
      <c r="AP341" s="163"/>
      <c r="AQ341" s="163"/>
      <c r="AS341" s="163"/>
      <c r="AT341" s="163" t="s">
        <v>1</v>
      </c>
      <c r="AU341" s="163"/>
      <c r="AV341" s="163"/>
    </row>
    <row r="342" spans="1:49" s="91" customFormat="1" ht="14.1" hidden="1" customHeight="1" x14ac:dyDescent="0.2">
      <c r="A342" s="76">
        <v>302</v>
      </c>
      <c r="B342" s="314" t="s">
        <v>40</v>
      </c>
      <c r="C342" s="315" t="s">
        <v>44</v>
      </c>
      <c r="D342" s="316" t="s">
        <v>32</v>
      </c>
      <c r="E342" s="326"/>
      <c r="F342" s="327"/>
      <c r="G342" s="319" t="s">
        <v>382</v>
      </c>
      <c r="H342" s="320"/>
      <c r="I342" s="321"/>
      <c r="J342" s="321"/>
      <c r="K342" s="321"/>
      <c r="L342" s="321"/>
      <c r="M342" s="322"/>
      <c r="N342" s="322"/>
      <c r="O342" s="322"/>
      <c r="P342" s="322"/>
      <c r="Q342" s="328"/>
      <c r="R342" s="163"/>
      <c r="S342" s="163"/>
      <c r="T342" s="163"/>
      <c r="U342" s="163"/>
      <c r="V342" s="163"/>
      <c r="W342" s="163"/>
      <c r="X342" s="163" t="s">
        <v>2</v>
      </c>
      <c r="Y342" s="163">
        <v>1</v>
      </c>
      <c r="Z342" s="163"/>
      <c r="AA342" s="324"/>
      <c r="AB342" s="171"/>
      <c r="AC342" s="329"/>
      <c r="AD342" s="163"/>
      <c r="AE342" s="163"/>
      <c r="AF342" s="163" t="s">
        <v>2</v>
      </c>
      <c r="AG342" s="163"/>
      <c r="AH342" s="172"/>
      <c r="AI342" s="163"/>
      <c r="AJ342" s="163"/>
      <c r="AK342" s="163" t="s">
        <v>2</v>
      </c>
      <c r="AL342" s="163"/>
      <c r="AM342" s="173"/>
      <c r="AN342" s="163"/>
      <c r="AO342" s="163" t="s">
        <v>1</v>
      </c>
      <c r="AP342" s="163"/>
      <c r="AQ342" s="163"/>
      <c r="AS342" s="163"/>
      <c r="AT342" s="163" t="s">
        <v>1</v>
      </c>
      <c r="AU342" s="163"/>
      <c r="AV342" s="163"/>
    </row>
    <row r="343" spans="1:49" s="91" customFormat="1" ht="14.1" hidden="1" customHeight="1" x14ac:dyDescent="0.2">
      <c r="A343" s="76">
        <v>303</v>
      </c>
      <c r="B343" s="314" t="s">
        <v>40</v>
      </c>
      <c r="C343" s="315" t="s">
        <v>44</v>
      </c>
      <c r="D343" s="316" t="s">
        <v>34</v>
      </c>
      <c r="E343" s="326"/>
      <c r="F343" s="327"/>
      <c r="G343" s="319" t="s">
        <v>383</v>
      </c>
      <c r="H343" s="320"/>
      <c r="I343" s="321"/>
      <c r="J343" s="321"/>
      <c r="K343" s="321"/>
      <c r="L343" s="321"/>
      <c r="M343" s="322"/>
      <c r="N343" s="322"/>
      <c r="O343" s="322"/>
      <c r="P343" s="322"/>
      <c r="Q343" s="328"/>
      <c r="R343" s="163"/>
      <c r="S343" s="163"/>
      <c r="T343" s="163"/>
      <c r="U343" s="163"/>
      <c r="V343" s="163"/>
      <c r="W343" s="163"/>
      <c r="X343" s="163" t="s">
        <v>2</v>
      </c>
      <c r="Y343" s="163">
        <v>1</v>
      </c>
      <c r="Z343" s="163"/>
      <c r="AA343" s="324"/>
      <c r="AB343" s="171"/>
      <c r="AC343" s="329"/>
      <c r="AD343" s="163"/>
      <c r="AE343" s="163" t="s">
        <v>1</v>
      </c>
      <c r="AF343" s="163"/>
      <c r="AG343" s="163"/>
      <c r="AH343" s="172"/>
      <c r="AI343" s="163"/>
      <c r="AJ343" s="163" t="s">
        <v>1</v>
      </c>
      <c r="AK343" s="163"/>
      <c r="AL343" s="163"/>
      <c r="AM343" s="173"/>
      <c r="AN343" s="163"/>
      <c r="AO343" s="163" t="s">
        <v>1</v>
      </c>
      <c r="AP343" s="163"/>
      <c r="AQ343" s="163"/>
      <c r="AS343" s="163"/>
      <c r="AT343" s="163" t="s">
        <v>1</v>
      </c>
      <c r="AU343" s="163"/>
      <c r="AV343" s="163"/>
    </row>
    <row r="344" spans="1:49" s="91" customFormat="1" ht="14.1" hidden="1" customHeight="1" x14ac:dyDescent="0.2">
      <c r="A344" s="76">
        <v>304</v>
      </c>
      <c r="B344" s="314" t="s">
        <v>40</v>
      </c>
      <c r="C344" s="315" t="s">
        <v>44</v>
      </c>
      <c r="D344" s="316" t="s">
        <v>36</v>
      </c>
      <c r="E344" s="326"/>
      <c r="F344" s="327"/>
      <c r="G344" s="319" t="s">
        <v>384</v>
      </c>
      <c r="H344" s="320"/>
      <c r="I344" s="321"/>
      <c r="J344" s="321"/>
      <c r="K344" s="321"/>
      <c r="L344" s="321"/>
      <c r="M344" s="322"/>
      <c r="N344" s="322"/>
      <c r="O344" s="322"/>
      <c r="P344" s="322"/>
      <c r="Q344" s="328"/>
      <c r="R344" s="163"/>
      <c r="S344" s="163"/>
      <c r="T344" s="163">
        <v>1</v>
      </c>
      <c r="U344" s="163"/>
      <c r="V344" s="163" t="s">
        <v>1</v>
      </c>
      <c r="W344" s="163">
        <v>1</v>
      </c>
      <c r="X344" s="163"/>
      <c r="Y344" s="163"/>
      <c r="Z344" s="163"/>
      <c r="AA344" s="324"/>
      <c r="AB344" s="171"/>
      <c r="AC344" s="329"/>
      <c r="AD344" s="163"/>
      <c r="AE344" s="163" t="s">
        <v>1</v>
      </c>
      <c r="AF344" s="163"/>
      <c r="AG344" s="163"/>
      <c r="AH344" s="172"/>
      <c r="AI344" s="163"/>
      <c r="AJ344" s="163"/>
      <c r="AK344" s="163" t="s">
        <v>2</v>
      </c>
      <c r="AL344" s="163"/>
      <c r="AM344" s="173"/>
      <c r="AN344" s="163"/>
      <c r="AO344" s="163"/>
      <c r="AP344" s="163" t="s">
        <v>2</v>
      </c>
      <c r="AQ344" s="163"/>
      <c r="AS344" s="163"/>
      <c r="AT344" s="163"/>
      <c r="AU344" s="163"/>
      <c r="AV344" s="163" t="s">
        <v>3</v>
      </c>
    </row>
    <row r="345" spans="1:49" s="91" customFormat="1" ht="14.1" hidden="1" customHeight="1" x14ac:dyDescent="0.2">
      <c r="A345" s="76">
        <v>305</v>
      </c>
      <c r="B345" s="314" t="s">
        <v>40</v>
      </c>
      <c r="C345" s="315" t="s">
        <v>44</v>
      </c>
      <c r="D345" s="316" t="s">
        <v>38</v>
      </c>
      <c r="E345" s="326"/>
      <c r="F345" s="327"/>
      <c r="G345" s="319" t="s">
        <v>385</v>
      </c>
      <c r="H345" s="320"/>
      <c r="I345" s="321"/>
      <c r="J345" s="321"/>
      <c r="K345" s="321"/>
      <c r="L345" s="321"/>
      <c r="M345" s="322"/>
      <c r="N345" s="322"/>
      <c r="O345" s="322"/>
      <c r="P345" s="322"/>
      <c r="Q345" s="328"/>
      <c r="R345" s="330"/>
      <c r="S345" s="163"/>
      <c r="T345" s="163"/>
      <c r="U345" s="163"/>
      <c r="V345" s="163"/>
      <c r="W345" s="163"/>
      <c r="X345" s="163"/>
      <c r="Y345" s="163"/>
      <c r="Z345" s="163" t="s">
        <v>3</v>
      </c>
      <c r="AA345" s="324">
        <v>1</v>
      </c>
      <c r="AB345" s="171"/>
      <c r="AC345" s="329"/>
      <c r="AD345" s="163"/>
      <c r="AE345" s="163"/>
      <c r="AF345" s="163"/>
      <c r="AG345" s="163" t="s">
        <v>3</v>
      </c>
      <c r="AH345" s="172"/>
      <c r="AI345" s="163"/>
      <c r="AJ345" s="163"/>
      <c r="AK345" s="163"/>
      <c r="AL345" s="163" t="s">
        <v>3</v>
      </c>
      <c r="AM345" s="173"/>
      <c r="AN345" s="163"/>
      <c r="AO345" s="163"/>
      <c r="AP345" s="163"/>
      <c r="AQ345" s="163" t="s">
        <v>3</v>
      </c>
      <c r="AS345" s="163"/>
      <c r="AT345" s="163"/>
      <c r="AU345" s="163"/>
      <c r="AV345" s="163" t="s">
        <v>3</v>
      </c>
    </row>
    <row r="346" spans="1:49" s="59" customFormat="1" ht="14.1" customHeight="1" x14ac:dyDescent="0.25">
      <c r="B346" s="302" t="s">
        <v>40</v>
      </c>
      <c r="C346" s="303" t="s">
        <v>46</v>
      </c>
      <c r="D346" s="304"/>
      <c r="E346" s="305"/>
      <c r="F346" s="306" t="s">
        <v>386</v>
      </c>
      <c r="G346" s="307"/>
      <c r="H346" s="308"/>
      <c r="I346" s="309"/>
      <c r="J346" s="309"/>
      <c r="K346" s="309"/>
      <c r="L346" s="309"/>
      <c r="M346" s="310">
        <f>COUNTIF(M347:M360,"WTP")</f>
        <v>0</v>
      </c>
      <c r="N346" s="310">
        <f>COUNTIF(N347:N360,"WDP")</f>
        <v>1</v>
      </c>
      <c r="O346" s="310">
        <f>COUNTIF(O347:O360,"TW")</f>
        <v>0</v>
      </c>
      <c r="P346" s="310">
        <f>COUNTIF(P347:P360,"TMP")</f>
        <v>0</v>
      </c>
      <c r="Q346" s="311">
        <f>SUM(H346:P346)</f>
        <v>1</v>
      </c>
      <c r="R346" s="73"/>
      <c r="S346" s="73">
        <f>COUNTIF(S347:S360,"WTP")</f>
        <v>0</v>
      </c>
      <c r="T346" s="73"/>
      <c r="U346" s="73"/>
      <c r="V346" s="73">
        <f>COUNTIF(V347:V360,"WDP")</f>
        <v>12</v>
      </c>
      <c r="W346" s="73"/>
      <c r="X346" s="73">
        <f>COUNTIF(X347:X360,"TW")</f>
        <v>2</v>
      </c>
      <c r="Y346" s="73"/>
      <c r="Z346" s="73">
        <f>COUNTIF(Z347:Z360,"TMP")</f>
        <v>0</v>
      </c>
      <c r="AA346" s="331"/>
      <c r="AB346" s="152">
        <f>SUM(S346:Z346)</f>
        <v>14</v>
      </c>
      <c r="AC346" s="313"/>
      <c r="AD346" s="75">
        <f>COUNTIF(AD347:AD360,"WTP")</f>
        <v>0</v>
      </c>
      <c r="AE346" s="75">
        <f>COUNTIF(AE347:AE360,"WDP")</f>
        <v>12</v>
      </c>
      <c r="AF346" s="75">
        <f>COUNTIF(AF347:AF360,"TW")</f>
        <v>2</v>
      </c>
      <c r="AG346" s="75">
        <f>COUNTIF(AG347:AG360,"TMP")</f>
        <v>0</v>
      </c>
      <c r="AH346" s="153">
        <f>SUM(AD346:AG346)</f>
        <v>14</v>
      </c>
      <c r="AI346" s="75">
        <f>COUNTIF(AI347:AI360,"WTP")</f>
        <v>0</v>
      </c>
      <c r="AJ346" s="75">
        <f>COUNTIF(AJ347:AJ360,"WDP")</f>
        <v>9</v>
      </c>
      <c r="AK346" s="75">
        <f>COUNTIF(AK347:AK360,"TW")</f>
        <v>4</v>
      </c>
      <c r="AL346" s="75">
        <f>COUNTIF(AL347:AL360,"TMP")</f>
        <v>1</v>
      </c>
      <c r="AM346" s="154">
        <f>SUM(AI346:AL346)</f>
        <v>14</v>
      </c>
      <c r="AN346" s="75">
        <f>COUNTIF(AN347:AN360,"WTP")</f>
        <v>0</v>
      </c>
      <c r="AO346" s="75">
        <f>COUNTIF(AO347:AO360,"WDP")</f>
        <v>10</v>
      </c>
      <c r="AP346" s="75">
        <f>COUNTIF(AP347:AP360,"TW")</f>
        <v>3</v>
      </c>
      <c r="AQ346" s="75">
        <f>COUNTIF(AQ347:AQ360,"TMP")</f>
        <v>1</v>
      </c>
      <c r="AR346" s="155">
        <f>SUM(AN346:AQ346)</f>
        <v>14</v>
      </c>
      <c r="AS346" s="75">
        <f>COUNTIF(AS347:AS360,"WTP")</f>
        <v>0</v>
      </c>
      <c r="AT346" s="75">
        <f>COUNTIF(AT347:AT360,"WDP")</f>
        <v>11</v>
      </c>
      <c r="AU346" s="75">
        <f>COUNTIF(AU347:AU360,"TW")</f>
        <v>1</v>
      </c>
      <c r="AV346" s="75">
        <f>COUNTIF(AV347:AV360,"TMP")</f>
        <v>1</v>
      </c>
      <c r="AW346" s="155">
        <f>SUM(AS346:AV346)</f>
        <v>13</v>
      </c>
    </row>
    <row r="347" spans="1:49" s="91" customFormat="1" ht="14.1" customHeight="1" x14ac:dyDescent="0.2">
      <c r="A347" s="76">
        <v>306</v>
      </c>
      <c r="B347" s="314" t="s">
        <v>40</v>
      </c>
      <c r="C347" s="315" t="s">
        <v>46</v>
      </c>
      <c r="D347" s="316" t="s">
        <v>8</v>
      </c>
      <c r="E347" s="317"/>
      <c r="F347" s="318"/>
      <c r="G347" s="319" t="s">
        <v>387</v>
      </c>
      <c r="H347" s="320"/>
      <c r="I347" s="321"/>
      <c r="J347" s="321"/>
      <c r="K347" s="321"/>
      <c r="L347" s="321"/>
      <c r="M347" s="322"/>
      <c r="N347" s="322" t="s">
        <v>1</v>
      </c>
      <c r="O347" s="322"/>
      <c r="P347" s="322"/>
      <c r="Q347" s="328"/>
      <c r="R347" s="163"/>
      <c r="S347" s="163"/>
      <c r="T347" s="163">
        <v>1</v>
      </c>
      <c r="U347" s="163"/>
      <c r="V347" s="163" t="s">
        <v>1</v>
      </c>
      <c r="W347" s="163"/>
      <c r="X347" s="163"/>
      <c r="Y347" s="163"/>
      <c r="Z347" s="163"/>
      <c r="AA347" s="324"/>
      <c r="AB347" s="171"/>
      <c r="AC347" s="329"/>
      <c r="AD347" s="163"/>
      <c r="AE347" s="163" t="s">
        <v>1</v>
      </c>
      <c r="AF347" s="163"/>
      <c r="AG347" s="163"/>
      <c r="AH347" s="172"/>
      <c r="AI347" s="163"/>
      <c r="AJ347" s="163" t="s">
        <v>1</v>
      </c>
      <c r="AK347" s="163"/>
      <c r="AL347" s="163"/>
      <c r="AM347" s="173"/>
      <c r="AN347" s="163"/>
      <c r="AO347" s="163" t="s">
        <v>1</v>
      </c>
      <c r="AP347" s="163"/>
      <c r="AQ347" s="163"/>
      <c r="AS347" s="163"/>
      <c r="AT347" s="163" t="s">
        <v>1</v>
      </c>
      <c r="AU347" s="163"/>
      <c r="AV347" s="163"/>
    </row>
    <row r="348" spans="1:49" s="91" customFormat="1" ht="14.1" hidden="1" customHeight="1" x14ac:dyDescent="0.2">
      <c r="A348" s="76">
        <v>307</v>
      </c>
      <c r="B348" s="314" t="s">
        <v>40</v>
      </c>
      <c r="C348" s="315" t="s">
        <v>46</v>
      </c>
      <c r="D348" s="316" t="s">
        <v>12</v>
      </c>
      <c r="E348" s="326"/>
      <c r="F348" s="327"/>
      <c r="G348" s="319" t="s">
        <v>388</v>
      </c>
      <c r="H348" s="320"/>
      <c r="I348" s="321"/>
      <c r="J348" s="321"/>
      <c r="K348" s="321"/>
      <c r="L348" s="321"/>
      <c r="M348" s="322"/>
      <c r="N348" s="322"/>
      <c r="O348" s="322"/>
      <c r="P348" s="322"/>
      <c r="Q348" s="328"/>
      <c r="R348" s="163"/>
      <c r="S348" s="163"/>
      <c r="T348" s="163"/>
      <c r="U348" s="163"/>
      <c r="V348" s="163"/>
      <c r="W348" s="163"/>
      <c r="X348" s="163" t="s">
        <v>2</v>
      </c>
      <c r="Y348" s="163"/>
      <c r="Z348" s="163"/>
      <c r="AA348" s="324"/>
      <c r="AB348" s="171"/>
      <c r="AC348" s="329"/>
      <c r="AD348" s="163"/>
      <c r="AE348" s="163"/>
      <c r="AF348" s="163" t="s">
        <v>2</v>
      </c>
      <c r="AG348" s="163"/>
      <c r="AH348" s="172"/>
      <c r="AI348" s="163"/>
      <c r="AJ348" s="163"/>
      <c r="AK348" s="163"/>
      <c r="AL348" s="163" t="s">
        <v>3</v>
      </c>
      <c r="AM348" s="173"/>
      <c r="AN348" s="163"/>
      <c r="AO348" s="163" t="s">
        <v>1</v>
      </c>
      <c r="AP348" s="163"/>
      <c r="AQ348" s="163"/>
      <c r="AS348" s="163"/>
      <c r="AT348" s="163"/>
      <c r="AU348" s="163" t="s">
        <v>2</v>
      </c>
      <c r="AV348" s="163"/>
    </row>
    <row r="349" spans="1:49" s="91" customFormat="1" ht="14.1" hidden="1" customHeight="1" x14ac:dyDescent="0.2">
      <c r="A349" s="76">
        <v>308</v>
      </c>
      <c r="B349" s="314" t="s">
        <v>40</v>
      </c>
      <c r="C349" s="315" t="s">
        <v>46</v>
      </c>
      <c r="D349" s="316" t="s">
        <v>14</v>
      </c>
      <c r="E349" s="326"/>
      <c r="F349" s="327"/>
      <c r="G349" s="319" t="s">
        <v>389</v>
      </c>
      <c r="H349" s="320"/>
      <c r="I349" s="321"/>
      <c r="J349" s="321"/>
      <c r="K349" s="321"/>
      <c r="L349" s="321"/>
      <c r="M349" s="322"/>
      <c r="N349" s="322"/>
      <c r="O349" s="322"/>
      <c r="P349" s="322"/>
      <c r="Q349" s="328"/>
      <c r="R349" s="163"/>
      <c r="S349" s="163"/>
      <c r="T349" s="163"/>
      <c r="U349" s="163"/>
      <c r="V349" s="163"/>
      <c r="W349" s="163"/>
      <c r="X349" s="163" t="s">
        <v>2</v>
      </c>
      <c r="Y349" s="163">
        <v>1</v>
      </c>
      <c r="Z349" s="163"/>
      <c r="AA349" s="324"/>
      <c r="AB349" s="171"/>
      <c r="AC349" s="329"/>
      <c r="AD349" s="163"/>
      <c r="AE349" s="163"/>
      <c r="AF349" s="163" t="s">
        <v>2</v>
      </c>
      <c r="AG349" s="163"/>
      <c r="AH349" s="172"/>
      <c r="AI349" s="163"/>
      <c r="AJ349" s="163"/>
      <c r="AK349" s="163" t="s">
        <v>2</v>
      </c>
      <c r="AL349" s="163"/>
      <c r="AM349" s="173"/>
      <c r="AN349" s="163"/>
      <c r="AO349" s="163"/>
      <c r="AP349" s="163" t="s">
        <v>2</v>
      </c>
      <c r="AQ349" s="163"/>
      <c r="AS349" s="163"/>
      <c r="AT349" s="163" t="s">
        <v>1</v>
      </c>
      <c r="AU349" s="163"/>
      <c r="AV349" s="163"/>
    </row>
    <row r="350" spans="1:49" s="91" customFormat="1" ht="14.1" hidden="1" customHeight="1" x14ac:dyDescent="0.2">
      <c r="A350" s="76">
        <v>309</v>
      </c>
      <c r="B350" s="314" t="s">
        <v>40</v>
      </c>
      <c r="C350" s="315" t="s">
        <v>46</v>
      </c>
      <c r="D350" s="316" t="s">
        <v>16</v>
      </c>
      <c r="E350" s="326"/>
      <c r="F350" s="327"/>
      <c r="G350" s="319" t="s">
        <v>390</v>
      </c>
      <c r="H350" s="320"/>
      <c r="I350" s="321"/>
      <c r="J350" s="321"/>
      <c r="K350" s="321"/>
      <c r="L350" s="321"/>
      <c r="M350" s="322"/>
      <c r="N350" s="322"/>
      <c r="O350" s="322"/>
      <c r="P350" s="322"/>
      <c r="Q350" s="328"/>
      <c r="R350" s="163"/>
      <c r="S350" s="163"/>
      <c r="T350" s="163"/>
      <c r="U350" s="163"/>
      <c r="V350" s="163" t="s">
        <v>1</v>
      </c>
      <c r="W350" s="163">
        <v>1</v>
      </c>
      <c r="X350" s="163"/>
      <c r="Y350" s="163"/>
      <c r="Z350" s="163"/>
      <c r="AA350" s="324"/>
      <c r="AB350" s="171"/>
      <c r="AC350" s="329"/>
      <c r="AD350" s="163"/>
      <c r="AE350" s="163" t="s">
        <v>1</v>
      </c>
      <c r="AF350" s="163"/>
      <c r="AG350" s="163"/>
      <c r="AH350" s="172"/>
      <c r="AI350" s="163"/>
      <c r="AJ350" s="163" t="s">
        <v>1</v>
      </c>
      <c r="AK350" s="163"/>
      <c r="AL350" s="163"/>
      <c r="AM350" s="173"/>
      <c r="AN350" s="163"/>
      <c r="AO350" s="163" t="s">
        <v>1</v>
      </c>
      <c r="AP350" s="163"/>
      <c r="AQ350" s="163"/>
      <c r="AS350" s="163"/>
      <c r="AT350" s="163" t="s">
        <v>1</v>
      </c>
      <c r="AU350" s="163"/>
      <c r="AV350" s="163"/>
    </row>
    <row r="351" spans="1:49" s="91" customFormat="1" ht="14.1" hidden="1" customHeight="1" x14ac:dyDescent="0.2">
      <c r="A351" s="76">
        <v>310</v>
      </c>
      <c r="B351" s="314" t="s">
        <v>40</v>
      </c>
      <c r="C351" s="315" t="s">
        <v>46</v>
      </c>
      <c r="D351" s="316" t="s">
        <v>18</v>
      </c>
      <c r="E351" s="326"/>
      <c r="F351" s="327"/>
      <c r="G351" s="319" t="s">
        <v>391</v>
      </c>
      <c r="H351" s="320"/>
      <c r="I351" s="321"/>
      <c r="J351" s="321"/>
      <c r="K351" s="321"/>
      <c r="L351" s="321"/>
      <c r="M351" s="322"/>
      <c r="N351" s="322"/>
      <c r="O351" s="322"/>
      <c r="P351" s="322"/>
      <c r="Q351" s="328"/>
      <c r="R351" s="163"/>
      <c r="S351" s="163"/>
      <c r="T351" s="163"/>
      <c r="U351" s="163"/>
      <c r="V351" s="163" t="s">
        <v>1</v>
      </c>
      <c r="W351" s="163"/>
      <c r="X351" s="163"/>
      <c r="Y351" s="163"/>
      <c r="Z351" s="163"/>
      <c r="AA351" s="324"/>
      <c r="AB351" s="171"/>
      <c r="AC351" s="329"/>
      <c r="AD351" s="163"/>
      <c r="AE351" s="163" t="s">
        <v>1</v>
      </c>
      <c r="AF351" s="163"/>
      <c r="AG351" s="163"/>
      <c r="AH351" s="172"/>
      <c r="AI351" s="163"/>
      <c r="AJ351" s="163" t="s">
        <v>1</v>
      </c>
      <c r="AK351" s="163"/>
      <c r="AL351" s="163"/>
      <c r="AM351" s="173"/>
      <c r="AN351" s="163"/>
      <c r="AO351" s="163" t="s">
        <v>1</v>
      </c>
      <c r="AP351" s="163"/>
      <c r="AQ351" s="163"/>
      <c r="AS351" s="163"/>
      <c r="AT351" s="163" t="s">
        <v>1</v>
      </c>
      <c r="AU351" s="163"/>
      <c r="AV351" s="163"/>
    </row>
    <row r="352" spans="1:49" s="91" customFormat="1" ht="14.1" hidden="1" customHeight="1" x14ac:dyDescent="0.2">
      <c r="A352" s="76">
        <v>311</v>
      </c>
      <c r="B352" s="314" t="s">
        <v>40</v>
      </c>
      <c r="C352" s="315" t="s">
        <v>46</v>
      </c>
      <c r="D352" s="316" t="s">
        <v>20</v>
      </c>
      <c r="E352" s="326"/>
      <c r="F352" s="327"/>
      <c r="G352" s="319" t="s">
        <v>392</v>
      </c>
      <c r="H352" s="320"/>
      <c r="I352" s="321"/>
      <c r="J352" s="321"/>
      <c r="K352" s="321"/>
      <c r="L352" s="321"/>
      <c r="M352" s="322"/>
      <c r="N352" s="322"/>
      <c r="O352" s="322"/>
      <c r="P352" s="322"/>
      <c r="Q352" s="328"/>
      <c r="R352" s="163"/>
      <c r="S352" s="163"/>
      <c r="T352" s="163"/>
      <c r="U352" s="163"/>
      <c r="V352" s="163" t="s">
        <v>1</v>
      </c>
      <c r="W352" s="163">
        <v>1</v>
      </c>
      <c r="X352" s="163"/>
      <c r="Y352" s="163"/>
      <c r="Z352" s="163"/>
      <c r="AA352" s="324"/>
      <c r="AB352" s="171"/>
      <c r="AC352" s="329"/>
      <c r="AD352" s="163"/>
      <c r="AE352" s="163" t="s">
        <v>1</v>
      </c>
      <c r="AF352" s="163"/>
      <c r="AG352" s="163"/>
      <c r="AH352" s="172"/>
      <c r="AI352" s="163"/>
      <c r="AJ352" s="163" t="s">
        <v>1</v>
      </c>
      <c r="AK352" s="163"/>
      <c r="AL352" s="163"/>
      <c r="AM352" s="173"/>
      <c r="AN352" s="163"/>
      <c r="AO352" s="163" t="s">
        <v>1</v>
      </c>
      <c r="AP352" s="163"/>
      <c r="AQ352" s="163"/>
      <c r="AS352" s="163"/>
      <c r="AT352" s="163" t="s">
        <v>1</v>
      </c>
      <c r="AU352" s="163"/>
      <c r="AV352" s="163"/>
    </row>
    <row r="353" spans="1:49" s="91" customFormat="1" ht="14.1" hidden="1" customHeight="1" x14ac:dyDescent="0.2">
      <c r="A353" s="76">
        <v>312</v>
      </c>
      <c r="B353" s="314" t="s">
        <v>40</v>
      </c>
      <c r="C353" s="315" t="s">
        <v>46</v>
      </c>
      <c r="D353" s="316" t="s">
        <v>22</v>
      </c>
      <c r="E353" s="326"/>
      <c r="F353" s="327"/>
      <c r="G353" s="319" t="s">
        <v>393</v>
      </c>
      <c r="H353" s="320"/>
      <c r="I353" s="321"/>
      <c r="J353" s="321"/>
      <c r="K353" s="321"/>
      <c r="L353" s="321"/>
      <c r="M353" s="322"/>
      <c r="N353" s="322"/>
      <c r="O353" s="322"/>
      <c r="P353" s="322"/>
      <c r="Q353" s="328"/>
      <c r="R353" s="163"/>
      <c r="S353" s="163"/>
      <c r="T353" s="163"/>
      <c r="U353" s="163"/>
      <c r="V353" s="163" t="s">
        <v>1</v>
      </c>
      <c r="W353" s="163">
        <v>1</v>
      </c>
      <c r="X353" s="163"/>
      <c r="Y353" s="163"/>
      <c r="Z353" s="163"/>
      <c r="AA353" s="324"/>
      <c r="AB353" s="171"/>
      <c r="AC353" s="329"/>
      <c r="AD353" s="163"/>
      <c r="AE353" s="163" t="s">
        <v>1</v>
      </c>
      <c r="AF353" s="163"/>
      <c r="AG353" s="163"/>
      <c r="AH353" s="172"/>
      <c r="AI353" s="163"/>
      <c r="AJ353" s="163" t="s">
        <v>1</v>
      </c>
      <c r="AK353" s="163"/>
      <c r="AL353" s="163"/>
      <c r="AM353" s="173"/>
      <c r="AN353" s="163"/>
      <c r="AO353" s="163" t="s">
        <v>1</v>
      </c>
      <c r="AP353" s="163"/>
      <c r="AQ353" s="163"/>
      <c r="AS353" s="163"/>
      <c r="AT353" s="163" t="s">
        <v>1</v>
      </c>
      <c r="AU353" s="163"/>
      <c r="AV353" s="163"/>
    </row>
    <row r="354" spans="1:49" s="91" customFormat="1" ht="14.1" hidden="1" customHeight="1" x14ac:dyDescent="0.2">
      <c r="A354" s="76">
        <v>313</v>
      </c>
      <c r="B354" s="314" t="s">
        <v>40</v>
      </c>
      <c r="C354" s="315" t="s">
        <v>46</v>
      </c>
      <c r="D354" s="316" t="s">
        <v>24</v>
      </c>
      <c r="E354" s="326"/>
      <c r="F354" s="327"/>
      <c r="G354" s="319" t="s">
        <v>394</v>
      </c>
      <c r="H354" s="320"/>
      <c r="I354" s="321"/>
      <c r="J354" s="321"/>
      <c r="K354" s="321"/>
      <c r="L354" s="321"/>
      <c r="M354" s="322"/>
      <c r="N354" s="322"/>
      <c r="O354" s="322"/>
      <c r="P354" s="322"/>
      <c r="Q354" s="328"/>
      <c r="R354" s="163"/>
      <c r="S354" s="163"/>
      <c r="T354" s="163"/>
      <c r="U354" s="163"/>
      <c r="V354" s="163" t="s">
        <v>1</v>
      </c>
      <c r="W354" s="163"/>
      <c r="X354" s="163"/>
      <c r="Y354" s="163"/>
      <c r="Z354" s="163"/>
      <c r="AA354" s="324"/>
      <c r="AB354" s="171"/>
      <c r="AC354" s="329"/>
      <c r="AD354" s="163"/>
      <c r="AE354" s="163" t="s">
        <v>1</v>
      </c>
      <c r="AF354" s="163"/>
      <c r="AG354" s="163"/>
      <c r="AH354" s="172"/>
      <c r="AI354" s="163"/>
      <c r="AJ354" s="163"/>
      <c r="AK354" s="163" t="s">
        <v>2</v>
      </c>
      <c r="AL354" s="163"/>
      <c r="AM354" s="173"/>
      <c r="AN354" s="163"/>
      <c r="AO354" s="163" t="s">
        <v>1</v>
      </c>
      <c r="AP354" s="163"/>
      <c r="AQ354" s="163"/>
      <c r="AS354" s="163"/>
      <c r="AT354" s="163" t="s">
        <v>1</v>
      </c>
      <c r="AU354" s="163"/>
      <c r="AV354" s="163"/>
    </row>
    <row r="355" spans="1:49" s="91" customFormat="1" ht="14.1" hidden="1" customHeight="1" x14ac:dyDescent="0.2">
      <c r="A355" s="76">
        <v>314</v>
      </c>
      <c r="B355" s="314" t="s">
        <v>40</v>
      </c>
      <c r="C355" s="315" t="s">
        <v>46</v>
      </c>
      <c r="D355" s="316" t="s">
        <v>26</v>
      </c>
      <c r="E355" s="326"/>
      <c r="F355" s="327"/>
      <c r="G355" s="319" t="s">
        <v>395</v>
      </c>
      <c r="H355" s="320"/>
      <c r="I355" s="321"/>
      <c r="J355" s="321"/>
      <c r="K355" s="321"/>
      <c r="L355" s="321"/>
      <c r="M355" s="322"/>
      <c r="N355" s="322"/>
      <c r="O355" s="322"/>
      <c r="P355" s="322"/>
      <c r="Q355" s="328"/>
      <c r="R355" s="163"/>
      <c r="S355" s="163"/>
      <c r="T355" s="163">
        <v>1</v>
      </c>
      <c r="U355" s="163"/>
      <c r="V355" s="163" t="s">
        <v>1</v>
      </c>
      <c r="W355" s="163">
        <v>1</v>
      </c>
      <c r="X355" s="163"/>
      <c r="Y355" s="163"/>
      <c r="Z355" s="163"/>
      <c r="AA355" s="324"/>
      <c r="AB355" s="171"/>
      <c r="AC355" s="329"/>
      <c r="AD355" s="163"/>
      <c r="AE355" s="163" t="s">
        <v>1</v>
      </c>
      <c r="AF355" s="163"/>
      <c r="AG355" s="163"/>
      <c r="AH355" s="172"/>
      <c r="AI355" s="163"/>
      <c r="AJ355" s="163" t="s">
        <v>1</v>
      </c>
      <c r="AK355" s="163"/>
      <c r="AL355" s="163"/>
      <c r="AM355" s="173"/>
      <c r="AN355" s="163"/>
      <c r="AO355" s="163"/>
      <c r="AP355" s="163" t="s">
        <v>2</v>
      </c>
      <c r="AQ355" s="163"/>
      <c r="AS355" s="163"/>
      <c r="AT355" s="163" t="s">
        <v>1</v>
      </c>
      <c r="AU355" s="163"/>
      <c r="AV355" s="163"/>
    </row>
    <row r="356" spans="1:49" s="91" customFormat="1" ht="14.1" hidden="1" customHeight="1" x14ac:dyDescent="0.2">
      <c r="A356" s="76">
        <v>315</v>
      </c>
      <c r="B356" s="314" t="s">
        <v>40</v>
      </c>
      <c r="C356" s="315" t="s">
        <v>46</v>
      </c>
      <c r="D356" s="316" t="s">
        <v>28</v>
      </c>
      <c r="E356" s="326"/>
      <c r="F356" s="327"/>
      <c r="G356" s="319" t="s">
        <v>396</v>
      </c>
      <c r="H356" s="320"/>
      <c r="I356" s="321"/>
      <c r="J356" s="321"/>
      <c r="K356" s="321"/>
      <c r="L356" s="321"/>
      <c r="M356" s="322"/>
      <c r="N356" s="322"/>
      <c r="O356" s="322"/>
      <c r="P356" s="322"/>
      <c r="Q356" s="328"/>
      <c r="R356" s="163"/>
      <c r="S356" s="163"/>
      <c r="T356" s="163">
        <v>1</v>
      </c>
      <c r="U356" s="163"/>
      <c r="V356" s="163" t="s">
        <v>1</v>
      </c>
      <c r="W356" s="163">
        <v>1</v>
      </c>
      <c r="X356" s="163"/>
      <c r="Y356" s="163"/>
      <c r="Z356" s="163"/>
      <c r="AA356" s="324"/>
      <c r="AB356" s="171"/>
      <c r="AC356" s="329"/>
      <c r="AD356" s="163"/>
      <c r="AE356" s="163" t="s">
        <v>1</v>
      </c>
      <c r="AF356" s="163"/>
      <c r="AG356" s="163"/>
      <c r="AH356" s="172"/>
      <c r="AI356" s="163"/>
      <c r="AJ356" s="163"/>
      <c r="AK356" s="163" t="s">
        <v>2</v>
      </c>
      <c r="AL356" s="163"/>
      <c r="AM356" s="173"/>
      <c r="AN356" s="163"/>
      <c r="AO356" s="163" t="s">
        <v>1</v>
      </c>
      <c r="AP356" s="163"/>
      <c r="AQ356" s="163"/>
      <c r="AS356" s="163"/>
      <c r="AT356" s="163" t="s">
        <v>1</v>
      </c>
      <c r="AU356" s="163"/>
      <c r="AV356" s="163"/>
    </row>
    <row r="357" spans="1:49" s="91" customFormat="1" ht="14.1" hidden="1" customHeight="1" x14ac:dyDescent="0.2">
      <c r="A357" s="76">
        <v>316</v>
      </c>
      <c r="B357" s="314" t="s">
        <v>40</v>
      </c>
      <c r="C357" s="315" t="s">
        <v>46</v>
      </c>
      <c r="D357" s="316" t="s">
        <v>30</v>
      </c>
      <c r="E357" s="326"/>
      <c r="F357" s="327"/>
      <c r="G357" s="319" t="s">
        <v>397</v>
      </c>
      <c r="H357" s="320"/>
      <c r="I357" s="321"/>
      <c r="J357" s="321"/>
      <c r="K357" s="321"/>
      <c r="L357" s="321"/>
      <c r="M357" s="322"/>
      <c r="N357" s="322"/>
      <c r="O357" s="322"/>
      <c r="P357" s="322"/>
      <c r="Q357" s="328"/>
      <c r="R357" s="163"/>
      <c r="S357" s="163"/>
      <c r="T357" s="163"/>
      <c r="U357" s="163"/>
      <c r="V357" s="163" t="s">
        <v>1</v>
      </c>
      <c r="W357" s="163">
        <v>1</v>
      </c>
      <c r="X357" s="163"/>
      <c r="Y357" s="163"/>
      <c r="Z357" s="163"/>
      <c r="AA357" s="324"/>
      <c r="AB357" s="171"/>
      <c r="AC357" s="329"/>
      <c r="AD357" s="163"/>
      <c r="AE357" s="163" t="s">
        <v>1</v>
      </c>
      <c r="AF357" s="163"/>
      <c r="AG357" s="163"/>
      <c r="AH357" s="172"/>
      <c r="AI357" s="163"/>
      <c r="AJ357" s="163" t="s">
        <v>1</v>
      </c>
      <c r="AK357" s="163"/>
      <c r="AL357" s="163"/>
      <c r="AM357" s="173"/>
      <c r="AN357" s="163"/>
      <c r="AO357" s="163" t="s">
        <v>1</v>
      </c>
      <c r="AP357" s="163"/>
      <c r="AQ357" s="163"/>
      <c r="AS357" s="163"/>
      <c r="AT357" s="163" t="s">
        <v>1</v>
      </c>
      <c r="AU357" s="163"/>
      <c r="AV357" s="163"/>
    </row>
    <row r="358" spans="1:49" s="91" customFormat="1" ht="14.1" hidden="1" customHeight="1" x14ac:dyDescent="0.2">
      <c r="A358" s="76">
        <v>317</v>
      </c>
      <c r="B358" s="314" t="s">
        <v>40</v>
      </c>
      <c r="C358" s="315" t="s">
        <v>46</v>
      </c>
      <c r="D358" s="316" t="s">
        <v>32</v>
      </c>
      <c r="E358" s="326"/>
      <c r="F358" s="327"/>
      <c r="G358" s="319" t="s">
        <v>398</v>
      </c>
      <c r="H358" s="320"/>
      <c r="I358" s="321"/>
      <c r="J358" s="321"/>
      <c r="K358" s="321"/>
      <c r="L358" s="321"/>
      <c r="M358" s="322"/>
      <c r="N358" s="322"/>
      <c r="O358" s="322"/>
      <c r="P358" s="322"/>
      <c r="Q358" s="328"/>
      <c r="R358" s="163"/>
      <c r="S358" s="163"/>
      <c r="T358" s="163"/>
      <c r="U358" s="163"/>
      <c r="V358" s="163" t="s">
        <v>1</v>
      </c>
      <c r="W358" s="163"/>
      <c r="X358" s="163"/>
      <c r="Y358" s="163"/>
      <c r="Z358" s="163"/>
      <c r="AA358" s="324"/>
      <c r="AB358" s="171"/>
      <c r="AC358" s="329"/>
      <c r="AD358" s="163"/>
      <c r="AE358" s="163" t="s">
        <v>1</v>
      </c>
      <c r="AF358" s="163"/>
      <c r="AG358" s="163"/>
      <c r="AH358" s="172"/>
      <c r="AI358" s="163"/>
      <c r="AJ358" s="163" t="s">
        <v>1</v>
      </c>
      <c r="AK358" s="163"/>
      <c r="AL358" s="163"/>
      <c r="AM358" s="173"/>
      <c r="AN358" s="163"/>
      <c r="AO358" s="163" t="s">
        <v>1</v>
      </c>
      <c r="AP358" s="163"/>
      <c r="AQ358" s="163"/>
      <c r="AS358" s="163"/>
      <c r="AT358" s="163" t="s">
        <v>1</v>
      </c>
      <c r="AU358" s="163"/>
      <c r="AV358" s="163"/>
    </row>
    <row r="359" spans="1:49" s="91" customFormat="1" ht="14.1" hidden="1" customHeight="1" x14ac:dyDescent="0.2">
      <c r="A359" s="76">
        <v>318</v>
      </c>
      <c r="B359" s="314" t="s">
        <v>40</v>
      </c>
      <c r="C359" s="315" t="s">
        <v>46</v>
      </c>
      <c r="D359" s="316" t="s">
        <v>34</v>
      </c>
      <c r="E359" s="326"/>
      <c r="F359" s="327"/>
      <c r="G359" s="319" t="s">
        <v>399</v>
      </c>
      <c r="H359" s="320"/>
      <c r="I359" s="321"/>
      <c r="J359" s="321"/>
      <c r="K359" s="321"/>
      <c r="L359" s="321"/>
      <c r="M359" s="322"/>
      <c r="N359" s="322"/>
      <c r="O359" s="322"/>
      <c r="P359" s="322"/>
      <c r="Q359" s="328"/>
      <c r="R359" s="163"/>
      <c r="S359" s="163"/>
      <c r="T359" s="163"/>
      <c r="U359" s="163"/>
      <c r="V359" s="163" t="s">
        <v>1</v>
      </c>
      <c r="W359" s="163"/>
      <c r="X359" s="163"/>
      <c r="Y359" s="163"/>
      <c r="Z359" s="163"/>
      <c r="AA359" s="324"/>
      <c r="AB359" s="171"/>
      <c r="AC359" s="329"/>
      <c r="AD359" s="163"/>
      <c r="AE359" s="163" t="s">
        <v>1</v>
      </c>
      <c r="AF359" s="163"/>
      <c r="AG359" s="163"/>
      <c r="AH359" s="172"/>
      <c r="AI359" s="163"/>
      <c r="AJ359" s="163" t="s">
        <v>1</v>
      </c>
      <c r="AK359" s="163"/>
      <c r="AL359" s="163"/>
      <c r="AM359" s="173"/>
      <c r="AN359" s="163"/>
      <c r="AO359" s="163"/>
      <c r="AP359" s="163"/>
      <c r="AQ359" s="163" t="s">
        <v>3</v>
      </c>
      <c r="AS359" s="163"/>
      <c r="AT359" s="163"/>
      <c r="AU359" s="163"/>
      <c r="AV359" s="163"/>
    </row>
    <row r="360" spans="1:49" s="91" customFormat="1" ht="14.1" hidden="1" customHeight="1" x14ac:dyDescent="0.2">
      <c r="A360" s="76">
        <v>319</v>
      </c>
      <c r="B360" s="314" t="s">
        <v>40</v>
      </c>
      <c r="C360" s="315" t="s">
        <v>46</v>
      </c>
      <c r="D360" s="316" t="s">
        <v>36</v>
      </c>
      <c r="E360" s="326"/>
      <c r="F360" s="327"/>
      <c r="G360" s="319" t="s">
        <v>400</v>
      </c>
      <c r="H360" s="320"/>
      <c r="I360" s="321"/>
      <c r="J360" s="321"/>
      <c r="K360" s="321"/>
      <c r="L360" s="321"/>
      <c r="M360" s="322"/>
      <c r="N360" s="322"/>
      <c r="O360" s="322"/>
      <c r="P360" s="322"/>
      <c r="Q360" s="328"/>
      <c r="R360" s="163"/>
      <c r="S360" s="163"/>
      <c r="T360" s="163"/>
      <c r="U360" s="163"/>
      <c r="V360" s="163" t="s">
        <v>1</v>
      </c>
      <c r="W360" s="163"/>
      <c r="X360" s="163"/>
      <c r="Y360" s="163"/>
      <c r="Z360" s="163"/>
      <c r="AA360" s="324"/>
      <c r="AB360" s="171"/>
      <c r="AC360" s="329"/>
      <c r="AD360" s="163"/>
      <c r="AE360" s="163" t="s">
        <v>1</v>
      </c>
      <c r="AF360" s="163"/>
      <c r="AG360" s="163"/>
      <c r="AH360" s="172"/>
      <c r="AI360" s="163"/>
      <c r="AJ360" s="163"/>
      <c r="AK360" s="163" t="s">
        <v>2</v>
      </c>
      <c r="AL360" s="163"/>
      <c r="AM360" s="173"/>
      <c r="AN360" s="163"/>
      <c r="AO360" s="163"/>
      <c r="AP360" s="163" t="s">
        <v>2</v>
      </c>
      <c r="AQ360" s="163"/>
      <c r="AS360" s="163"/>
      <c r="AT360" s="163"/>
      <c r="AU360" s="163"/>
      <c r="AV360" s="163" t="s">
        <v>3</v>
      </c>
    </row>
    <row r="361" spans="1:49" s="59" customFormat="1" ht="14.1" customHeight="1" x14ac:dyDescent="0.25">
      <c r="B361" s="302" t="s">
        <v>42</v>
      </c>
      <c r="C361" s="334"/>
      <c r="D361" s="304"/>
      <c r="E361" s="305" t="s">
        <v>401</v>
      </c>
      <c r="F361" s="306"/>
      <c r="G361" s="307"/>
      <c r="H361" s="308"/>
      <c r="I361" s="309"/>
      <c r="J361" s="309"/>
      <c r="K361" s="309"/>
      <c r="L361" s="309"/>
      <c r="M361" s="310">
        <f>M362</f>
        <v>0</v>
      </c>
      <c r="N361" s="310">
        <f>N362</f>
        <v>4</v>
      </c>
      <c r="O361" s="310">
        <f>O362</f>
        <v>6</v>
      </c>
      <c r="P361" s="310">
        <f>P362</f>
        <v>5</v>
      </c>
      <c r="Q361" s="323"/>
      <c r="R361" s="73"/>
      <c r="S361" s="73">
        <f>S362</f>
        <v>0</v>
      </c>
      <c r="T361" s="73"/>
      <c r="U361" s="73"/>
      <c r="V361" s="73">
        <f>V362</f>
        <v>4</v>
      </c>
      <c r="W361" s="73"/>
      <c r="X361" s="73">
        <f>X362</f>
        <v>8</v>
      </c>
      <c r="Y361" s="73"/>
      <c r="Z361" s="73">
        <f>Z362</f>
        <v>3</v>
      </c>
      <c r="AA361" s="331"/>
      <c r="AB361" s="165"/>
      <c r="AC361" s="325"/>
      <c r="AD361" s="75">
        <f>AD362</f>
        <v>0</v>
      </c>
      <c r="AE361" s="75">
        <f>AE362</f>
        <v>5</v>
      </c>
      <c r="AF361" s="75">
        <f>AF362</f>
        <v>6</v>
      </c>
      <c r="AG361" s="75">
        <f>AG362</f>
        <v>3</v>
      </c>
      <c r="AH361" s="166"/>
      <c r="AI361" s="75">
        <f>AI362</f>
        <v>0</v>
      </c>
      <c r="AJ361" s="75">
        <f>AJ362</f>
        <v>0</v>
      </c>
      <c r="AK361" s="75">
        <f>AK362</f>
        <v>8</v>
      </c>
      <c r="AL361" s="75">
        <f>AL362</f>
        <v>6</v>
      </c>
      <c r="AM361" s="167"/>
      <c r="AN361" s="75">
        <f>AN362</f>
        <v>0</v>
      </c>
      <c r="AO361" s="75">
        <f>AO362</f>
        <v>0</v>
      </c>
      <c r="AP361" s="75">
        <f>AP362</f>
        <v>1</v>
      </c>
      <c r="AQ361" s="75">
        <f>AQ362</f>
        <v>13</v>
      </c>
      <c r="AS361" s="75">
        <f>AS362</f>
        <v>0</v>
      </c>
      <c r="AT361" s="75">
        <f>AT362</f>
        <v>8</v>
      </c>
      <c r="AU361" s="75">
        <f>AU362</f>
        <v>3</v>
      </c>
      <c r="AV361" s="75">
        <f>AV362</f>
        <v>0</v>
      </c>
    </row>
    <row r="362" spans="1:49" s="59" customFormat="1" ht="14.1" customHeight="1" x14ac:dyDescent="0.25">
      <c r="B362" s="302" t="s">
        <v>42</v>
      </c>
      <c r="C362" s="303" t="s">
        <v>48</v>
      </c>
      <c r="D362" s="304"/>
      <c r="E362" s="305"/>
      <c r="F362" s="306" t="s">
        <v>402</v>
      </c>
      <c r="G362" s="307"/>
      <c r="H362" s="308"/>
      <c r="I362" s="309"/>
      <c r="J362" s="309"/>
      <c r="K362" s="309"/>
      <c r="L362" s="309"/>
      <c r="M362" s="310">
        <f>COUNTIF(M363:M377,"WTP")</f>
        <v>0</v>
      </c>
      <c r="N362" s="310">
        <f>COUNTIF(N363:N377,"WDP")</f>
        <v>4</v>
      </c>
      <c r="O362" s="310">
        <f>COUNTIF(O363:O377,"TW")</f>
        <v>6</v>
      </c>
      <c r="P362" s="310">
        <f>COUNTIF(P363:P377,"TMP")</f>
        <v>5</v>
      </c>
      <c r="Q362" s="311">
        <f>SUM(H362:P362)</f>
        <v>15</v>
      </c>
      <c r="R362" s="73"/>
      <c r="S362" s="73">
        <f>COUNTIF(S363:S377,"WTP")</f>
        <v>0</v>
      </c>
      <c r="T362" s="73"/>
      <c r="U362" s="73"/>
      <c r="V362" s="73">
        <f>COUNTIF(V363:V377,"WDP")</f>
        <v>4</v>
      </c>
      <c r="W362" s="73"/>
      <c r="X362" s="73">
        <f>COUNTIF(X363:X377,"TW")</f>
        <v>8</v>
      </c>
      <c r="Y362" s="73"/>
      <c r="Z362" s="73">
        <f>COUNTIF(Z363:Z377,"TMP")</f>
        <v>3</v>
      </c>
      <c r="AA362" s="331"/>
      <c r="AB362" s="152">
        <f>SUM(S362:Z362)</f>
        <v>15</v>
      </c>
      <c r="AC362" s="313"/>
      <c r="AD362" s="75">
        <f>COUNTIF(AD363:AD377,"WTP")</f>
        <v>0</v>
      </c>
      <c r="AE362" s="75">
        <f>COUNTIF(AE363:AE377,"WDP")</f>
        <v>5</v>
      </c>
      <c r="AF362" s="75">
        <f>COUNTIF(AF363:AF377,"TW")</f>
        <v>6</v>
      </c>
      <c r="AG362" s="75">
        <f>COUNTIF(AG363:AG377,"TMP")</f>
        <v>3</v>
      </c>
      <c r="AH362" s="153">
        <f>SUM(AD362:AG362)</f>
        <v>14</v>
      </c>
      <c r="AI362" s="75">
        <f>COUNTIF(AI363:AI377,"WTP")</f>
        <v>0</v>
      </c>
      <c r="AJ362" s="75">
        <f>COUNTIF(AJ363:AJ377,"WDP")</f>
        <v>0</v>
      </c>
      <c r="AK362" s="75">
        <f>COUNTIF(AK363:AK377,"TW")</f>
        <v>8</v>
      </c>
      <c r="AL362" s="75">
        <f>COUNTIF(AL363:AL377,"TMP")</f>
        <v>6</v>
      </c>
      <c r="AM362" s="154">
        <f>SUM(AI362:AL362)</f>
        <v>14</v>
      </c>
      <c r="AN362" s="75">
        <f>COUNTIF(AN363:AN377,"WTP")</f>
        <v>0</v>
      </c>
      <c r="AO362" s="75">
        <f>COUNTIF(AO363:AO377,"WDP")</f>
        <v>0</v>
      </c>
      <c r="AP362" s="75">
        <f>COUNTIF(AP363:AP377,"TW")</f>
        <v>1</v>
      </c>
      <c r="AQ362" s="75">
        <f>COUNTIF(AQ363:AQ377,"TMP")</f>
        <v>13</v>
      </c>
      <c r="AR362" s="155">
        <f>SUM(AN362:AQ362)</f>
        <v>14</v>
      </c>
      <c r="AS362" s="75">
        <f>COUNTIF(AS363:AS377,"WTP")</f>
        <v>0</v>
      </c>
      <c r="AT362" s="75">
        <f>COUNTIF(AT363:AT377,"WDP")</f>
        <v>8</v>
      </c>
      <c r="AU362" s="75">
        <f>COUNTIF(AU363:AU377,"TW")</f>
        <v>3</v>
      </c>
      <c r="AV362" s="75">
        <f>COUNTIF(AV363:AV377,"TMP")</f>
        <v>0</v>
      </c>
      <c r="AW362" s="155">
        <f>SUM(AS362:AV362)</f>
        <v>11</v>
      </c>
    </row>
    <row r="363" spans="1:49" s="91" customFormat="1" ht="14.1" customHeight="1" x14ac:dyDescent="0.2">
      <c r="A363" s="76">
        <v>320</v>
      </c>
      <c r="B363" s="314" t="s">
        <v>42</v>
      </c>
      <c r="C363" s="315" t="s">
        <v>48</v>
      </c>
      <c r="D363" s="316" t="s">
        <v>8</v>
      </c>
      <c r="E363" s="317"/>
      <c r="F363" s="318"/>
      <c r="G363" s="319" t="s">
        <v>403</v>
      </c>
      <c r="H363" s="320"/>
      <c r="I363" s="321"/>
      <c r="J363" s="321"/>
      <c r="K363" s="321"/>
      <c r="L363" s="321"/>
      <c r="M363" s="322"/>
      <c r="N363" s="322"/>
      <c r="O363" s="322" t="s">
        <v>2</v>
      </c>
      <c r="P363" s="322"/>
      <c r="Q363" s="328"/>
      <c r="R363" s="163"/>
      <c r="S363" s="163"/>
      <c r="T363" s="163"/>
      <c r="U363" s="163"/>
      <c r="V363" s="163"/>
      <c r="W363" s="163"/>
      <c r="X363" s="163" t="s">
        <v>2</v>
      </c>
      <c r="Y363" s="163">
        <v>1</v>
      </c>
      <c r="Z363" s="163"/>
      <c r="AA363" s="324"/>
      <c r="AB363" s="171"/>
      <c r="AC363" s="329"/>
      <c r="AD363" s="163"/>
      <c r="AE363" s="163"/>
      <c r="AF363" s="163" t="s">
        <v>2</v>
      </c>
      <c r="AG363" s="163"/>
      <c r="AH363" s="172"/>
      <c r="AI363" s="163"/>
      <c r="AJ363" s="163"/>
      <c r="AK363" s="163" t="s">
        <v>2</v>
      </c>
      <c r="AL363" s="163"/>
      <c r="AM363" s="173"/>
      <c r="AN363" s="163"/>
      <c r="AO363" s="163"/>
      <c r="AP363" s="163" t="s">
        <v>2</v>
      </c>
      <c r="AQ363" s="163"/>
      <c r="AS363" s="163"/>
      <c r="AT363" s="163" t="s">
        <v>1</v>
      </c>
      <c r="AU363" s="163"/>
      <c r="AV363" s="163"/>
    </row>
    <row r="364" spans="1:49" s="91" customFormat="1" ht="14.1" customHeight="1" x14ac:dyDescent="0.2">
      <c r="A364" s="76">
        <v>321</v>
      </c>
      <c r="B364" s="314" t="s">
        <v>42</v>
      </c>
      <c r="C364" s="315" t="s">
        <v>48</v>
      </c>
      <c r="D364" s="316" t="s">
        <v>12</v>
      </c>
      <c r="E364" s="326"/>
      <c r="F364" s="327"/>
      <c r="G364" s="319" t="s">
        <v>404</v>
      </c>
      <c r="H364" s="320"/>
      <c r="I364" s="321"/>
      <c r="J364" s="321"/>
      <c r="K364" s="321"/>
      <c r="L364" s="321"/>
      <c r="M364" s="322"/>
      <c r="N364" s="322"/>
      <c r="O364" s="322" t="s">
        <v>2</v>
      </c>
      <c r="P364" s="322"/>
      <c r="Q364" s="328"/>
      <c r="R364" s="163"/>
      <c r="S364" s="163"/>
      <c r="T364" s="163"/>
      <c r="U364" s="163"/>
      <c r="V364" s="163"/>
      <c r="W364" s="163"/>
      <c r="X364" s="163" t="s">
        <v>2</v>
      </c>
      <c r="Y364" s="163">
        <v>1</v>
      </c>
      <c r="Z364" s="163"/>
      <c r="AA364" s="324"/>
      <c r="AB364" s="171"/>
      <c r="AC364" s="329"/>
      <c r="AD364" s="163"/>
      <c r="AE364" s="163"/>
      <c r="AF364" s="163" t="s">
        <v>2</v>
      </c>
      <c r="AG364" s="163"/>
      <c r="AH364" s="172"/>
      <c r="AI364" s="163"/>
      <c r="AJ364" s="163"/>
      <c r="AK364" s="163" t="s">
        <v>2</v>
      </c>
      <c r="AL364" s="163"/>
      <c r="AM364" s="173"/>
      <c r="AN364" s="163"/>
      <c r="AO364" s="163"/>
      <c r="AP364" s="163"/>
      <c r="AQ364" s="163" t="s">
        <v>3</v>
      </c>
      <c r="AS364" s="163"/>
      <c r="AT364" s="163"/>
      <c r="AU364" s="163" t="s">
        <v>2</v>
      </c>
      <c r="AV364" s="163"/>
    </row>
    <row r="365" spans="1:49" s="91" customFormat="1" ht="14.1" customHeight="1" x14ac:dyDescent="0.2">
      <c r="A365" s="76">
        <v>322</v>
      </c>
      <c r="B365" s="314" t="s">
        <v>42</v>
      </c>
      <c r="C365" s="315" t="s">
        <v>48</v>
      </c>
      <c r="D365" s="316" t="s">
        <v>14</v>
      </c>
      <c r="E365" s="326"/>
      <c r="F365" s="327"/>
      <c r="G365" s="319" t="s">
        <v>405</v>
      </c>
      <c r="H365" s="320"/>
      <c r="I365" s="321"/>
      <c r="J365" s="321"/>
      <c r="K365" s="321"/>
      <c r="L365" s="321"/>
      <c r="M365" s="322"/>
      <c r="N365" s="322"/>
      <c r="O365" s="322"/>
      <c r="P365" s="322" t="s">
        <v>3</v>
      </c>
      <c r="Q365" s="328"/>
      <c r="R365" s="163"/>
      <c r="S365" s="163"/>
      <c r="T365" s="163"/>
      <c r="U365" s="163"/>
      <c r="V365" s="163"/>
      <c r="W365" s="163"/>
      <c r="X365" s="163" t="s">
        <v>2</v>
      </c>
      <c r="Y365" s="163">
        <v>1</v>
      </c>
      <c r="Z365" s="163"/>
      <c r="AA365" s="324"/>
      <c r="AB365" s="171"/>
      <c r="AC365" s="329"/>
      <c r="AD365" s="163"/>
      <c r="AE365" s="163"/>
      <c r="AF365" s="163" t="s">
        <v>2</v>
      </c>
      <c r="AG365" s="163"/>
      <c r="AH365" s="172"/>
      <c r="AI365" s="163"/>
      <c r="AJ365" s="163"/>
      <c r="AK365" s="163" t="s">
        <v>2</v>
      </c>
      <c r="AL365" s="163"/>
      <c r="AM365" s="173"/>
      <c r="AN365" s="163"/>
      <c r="AO365" s="163"/>
      <c r="AP365" s="163"/>
      <c r="AQ365" s="163" t="s">
        <v>3</v>
      </c>
      <c r="AS365" s="163"/>
      <c r="AT365" s="163"/>
      <c r="AU365" s="163"/>
      <c r="AV365" s="163"/>
    </row>
    <row r="366" spans="1:49" s="91" customFormat="1" ht="14.1" customHeight="1" x14ac:dyDescent="0.2">
      <c r="A366" s="76">
        <v>323</v>
      </c>
      <c r="B366" s="314" t="s">
        <v>42</v>
      </c>
      <c r="C366" s="315" t="s">
        <v>48</v>
      </c>
      <c r="D366" s="316" t="s">
        <v>16</v>
      </c>
      <c r="E366" s="326"/>
      <c r="F366" s="327"/>
      <c r="G366" s="319" t="s">
        <v>406</v>
      </c>
      <c r="H366" s="320"/>
      <c r="I366" s="321"/>
      <c r="J366" s="321"/>
      <c r="K366" s="321"/>
      <c r="L366" s="321"/>
      <c r="M366" s="322"/>
      <c r="N366" s="322"/>
      <c r="O366" s="322"/>
      <c r="P366" s="322" t="s">
        <v>3</v>
      </c>
      <c r="Q366" s="328"/>
      <c r="R366" s="330"/>
      <c r="S366" s="163"/>
      <c r="T366" s="163"/>
      <c r="U366" s="163"/>
      <c r="V366" s="163"/>
      <c r="W366" s="163"/>
      <c r="X366" s="163"/>
      <c r="Y366" s="163"/>
      <c r="Z366" s="163" t="s">
        <v>3</v>
      </c>
      <c r="AA366" s="324">
        <v>1</v>
      </c>
      <c r="AB366" s="171"/>
      <c r="AC366" s="329"/>
      <c r="AD366" s="163"/>
      <c r="AE366" s="163"/>
      <c r="AF366" s="163"/>
      <c r="AG366" s="163" t="s">
        <v>3</v>
      </c>
      <c r="AH366" s="172"/>
      <c r="AI366" s="163"/>
      <c r="AJ366" s="163"/>
      <c r="AK366" s="163"/>
      <c r="AL366" s="163" t="s">
        <v>3</v>
      </c>
      <c r="AM366" s="173"/>
      <c r="AN366" s="163"/>
      <c r="AO366" s="163"/>
      <c r="AP366" s="163"/>
      <c r="AQ366" s="163" t="s">
        <v>3</v>
      </c>
      <c r="AS366" s="163"/>
      <c r="AT366" s="163" t="s">
        <v>1</v>
      </c>
      <c r="AU366" s="163"/>
      <c r="AV366" s="163"/>
    </row>
    <row r="367" spans="1:49" s="91" customFormat="1" ht="14.1" customHeight="1" x14ac:dyDescent="0.2">
      <c r="A367" s="76">
        <v>324</v>
      </c>
      <c r="B367" s="314" t="s">
        <v>42</v>
      </c>
      <c r="C367" s="315" t="s">
        <v>48</v>
      </c>
      <c r="D367" s="316" t="s">
        <v>18</v>
      </c>
      <c r="E367" s="326"/>
      <c r="F367" s="327"/>
      <c r="G367" s="319" t="s">
        <v>407</v>
      </c>
      <c r="H367" s="320"/>
      <c r="I367" s="321"/>
      <c r="J367" s="321"/>
      <c r="K367" s="321"/>
      <c r="L367" s="321"/>
      <c r="M367" s="322"/>
      <c r="N367" s="322"/>
      <c r="O367" s="322" t="s">
        <v>2</v>
      </c>
      <c r="P367" s="322"/>
      <c r="Q367" s="328"/>
      <c r="R367" s="163"/>
      <c r="S367" s="163"/>
      <c r="T367" s="163"/>
      <c r="U367" s="163"/>
      <c r="V367" s="163"/>
      <c r="W367" s="163"/>
      <c r="X367" s="163" t="s">
        <v>2</v>
      </c>
      <c r="Y367" s="163">
        <v>1</v>
      </c>
      <c r="Z367" s="163"/>
      <c r="AA367" s="324"/>
      <c r="AB367" s="171"/>
      <c r="AC367" s="329"/>
      <c r="AD367" s="163"/>
      <c r="AE367" s="163"/>
      <c r="AF367" s="163" t="s">
        <v>2</v>
      </c>
      <c r="AG367" s="163"/>
      <c r="AH367" s="172"/>
      <c r="AI367" s="163"/>
      <c r="AJ367" s="163"/>
      <c r="AK367" s="163" t="s">
        <v>2</v>
      </c>
      <c r="AL367" s="163"/>
      <c r="AM367" s="173"/>
      <c r="AN367" s="163"/>
      <c r="AO367" s="163"/>
      <c r="AP367" s="163"/>
      <c r="AQ367" s="163" t="s">
        <v>3</v>
      </c>
      <c r="AS367" s="163"/>
      <c r="AT367" s="163"/>
      <c r="AU367" s="163"/>
      <c r="AV367" s="163"/>
    </row>
    <row r="368" spans="1:49" s="91" customFormat="1" ht="14.1" customHeight="1" x14ac:dyDescent="0.2">
      <c r="A368" s="76">
        <v>325</v>
      </c>
      <c r="B368" s="314" t="s">
        <v>42</v>
      </c>
      <c r="C368" s="315" t="s">
        <v>48</v>
      </c>
      <c r="D368" s="316" t="s">
        <v>20</v>
      </c>
      <c r="E368" s="326"/>
      <c r="F368" s="327"/>
      <c r="G368" s="319" t="s">
        <v>408</v>
      </c>
      <c r="H368" s="320"/>
      <c r="I368" s="321"/>
      <c r="J368" s="321"/>
      <c r="K368" s="321"/>
      <c r="L368" s="321"/>
      <c r="M368" s="322"/>
      <c r="N368" s="322"/>
      <c r="O368" s="322"/>
      <c r="P368" s="322" t="s">
        <v>3</v>
      </c>
      <c r="Q368" s="328"/>
      <c r="R368" s="330"/>
      <c r="S368" s="163"/>
      <c r="T368" s="163"/>
      <c r="U368" s="163"/>
      <c r="V368" s="163"/>
      <c r="W368" s="163"/>
      <c r="X368" s="163"/>
      <c r="Y368" s="163"/>
      <c r="Z368" s="163" t="s">
        <v>3</v>
      </c>
      <c r="AA368" s="324">
        <v>1</v>
      </c>
      <c r="AB368" s="171"/>
      <c r="AC368" s="329"/>
      <c r="AD368" s="163"/>
      <c r="AE368" s="163"/>
      <c r="AF368" s="163"/>
      <c r="AG368" s="163" t="s">
        <v>3</v>
      </c>
      <c r="AH368" s="172"/>
      <c r="AI368" s="163"/>
      <c r="AJ368" s="163"/>
      <c r="AK368" s="163"/>
      <c r="AL368" s="163" t="s">
        <v>3</v>
      </c>
      <c r="AM368" s="173"/>
      <c r="AN368" s="163"/>
      <c r="AO368" s="163"/>
      <c r="AP368" s="163"/>
      <c r="AQ368" s="163" t="s">
        <v>3</v>
      </c>
      <c r="AS368" s="163"/>
      <c r="AT368" s="163" t="s">
        <v>1</v>
      </c>
      <c r="AU368" s="163"/>
      <c r="AV368" s="163"/>
    </row>
    <row r="369" spans="1:49" s="91" customFormat="1" ht="14.1" customHeight="1" x14ac:dyDescent="0.2">
      <c r="A369" s="76">
        <v>326</v>
      </c>
      <c r="B369" s="314" t="s">
        <v>42</v>
      </c>
      <c r="C369" s="315" t="s">
        <v>48</v>
      </c>
      <c r="D369" s="316" t="s">
        <v>22</v>
      </c>
      <c r="E369" s="326"/>
      <c r="F369" s="327"/>
      <c r="G369" s="319" t="s">
        <v>409</v>
      </c>
      <c r="H369" s="320"/>
      <c r="I369" s="321"/>
      <c r="J369" s="321"/>
      <c r="K369" s="321"/>
      <c r="L369" s="321"/>
      <c r="M369" s="322"/>
      <c r="N369" s="322" t="s">
        <v>1</v>
      </c>
      <c r="O369" s="322"/>
      <c r="P369" s="322"/>
      <c r="Q369" s="328"/>
      <c r="R369" s="163"/>
      <c r="S369" s="163"/>
      <c r="T369" s="163"/>
      <c r="U369" s="163"/>
      <c r="V369" s="163" t="s">
        <v>1</v>
      </c>
      <c r="W369" s="163">
        <v>1</v>
      </c>
      <c r="X369" s="163"/>
      <c r="Y369" s="163"/>
      <c r="Z369" s="163"/>
      <c r="AA369" s="324"/>
      <c r="AB369" s="171"/>
      <c r="AC369" s="329"/>
      <c r="AD369" s="163"/>
      <c r="AE369" s="163"/>
      <c r="AF369" s="163" t="s">
        <v>2</v>
      </c>
      <c r="AG369" s="163"/>
      <c r="AH369" s="172"/>
      <c r="AI369" s="163"/>
      <c r="AJ369" s="163"/>
      <c r="AK369" s="163"/>
      <c r="AL369" s="163" t="s">
        <v>3</v>
      </c>
      <c r="AM369" s="173"/>
      <c r="AN369" s="163"/>
      <c r="AO369" s="163"/>
      <c r="AP369" s="163"/>
      <c r="AQ369" s="163" t="s">
        <v>3</v>
      </c>
      <c r="AS369" s="163"/>
      <c r="AT369" s="163" t="s">
        <v>1</v>
      </c>
      <c r="AU369" s="163"/>
      <c r="AV369" s="163"/>
    </row>
    <row r="370" spans="1:49" s="91" customFormat="1" ht="14.1" customHeight="1" x14ac:dyDescent="0.25">
      <c r="A370" s="76">
        <v>327</v>
      </c>
      <c r="B370" s="314" t="s">
        <v>42</v>
      </c>
      <c r="C370" s="315" t="s">
        <v>48</v>
      </c>
      <c r="D370" s="316" t="s">
        <v>24</v>
      </c>
      <c r="E370" s="326"/>
      <c r="F370" s="327"/>
      <c r="G370" s="340" t="s">
        <v>410</v>
      </c>
      <c r="H370" s="320"/>
      <c r="I370" s="321"/>
      <c r="J370" s="321"/>
      <c r="K370" s="321"/>
      <c r="L370" s="321"/>
      <c r="M370" s="322"/>
      <c r="N370" s="322"/>
      <c r="O370" s="322" t="s">
        <v>2</v>
      </c>
      <c r="P370" s="322"/>
      <c r="Q370" s="328"/>
      <c r="R370" s="163"/>
      <c r="S370" s="163"/>
      <c r="T370" s="163"/>
      <c r="U370" s="163"/>
      <c r="V370" s="163"/>
      <c r="W370" s="163"/>
      <c r="X370" s="163" t="s">
        <v>2</v>
      </c>
      <c r="Y370" s="163">
        <v>1</v>
      </c>
      <c r="Z370" s="163"/>
      <c r="AA370" s="324"/>
      <c r="AB370" s="171"/>
      <c r="AC370" s="329"/>
      <c r="AD370" s="163"/>
      <c r="AE370" s="163" t="s">
        <v>1</v>
      </c>
      <c r="AF370" s="163"/>
      <c r="AG370" s="163"/>
      <c r="AH370" s="172"/>
      <c r="AI370" s="163"/>
      <c r="AJ370" s="163"/>
      <c r="AK370" s="163" t="s">
        <v>2</v>
      </c>
      <c r="AL370" s="163"/>
      <c r="AM370" s="173"/>
      <c r="AN370" s="163"/>
      <c r="AO370" s="163"/>
      <c r="AP370" s="163"/>
      <c r="AQ370" s="163" t="s">
        <v>3</v>
      </c>
      <c r="AS370" s="163"/>
      <c r="AT370" s="163" t="s">
        <v>1</v>
      </c>
      <c r="AU370" s="163"/>
      <c r="AV370" s="163"/>
    </row>
    <row r="371" spans="1:49" s="91" customFormat="1" ht="14.1" customHeight="1" x14ac:dyDescent="0.2">
      <c r="A371" s="76">
        <v>328</v>
      </c>
      <c r="B371" s="314" t="s">
        <v>42</v>
      </c>
      <c r="C371" s="315" t="s">
        <v>48</v>
      </c>
      <c r="D371" s="316" t="s">
        <v>26</v>
      </c>
      <c r="E371" s="326"/>
      <c r="F371" s="327"/>
      <c r="G371" s="319" t="s">
        <v>411</v>
      </c>
      <c r="H371" s="320"/>
      <c r="I371" s="321"/>
      <c r="J371" s="321"/>
      <c r="K371" s="321"/>
      <c r="L371" s="321"/>
      <c r="M371" s="322"/>
      <c r="N371" s="322"/>
      <c r="O371" s="322" t="s">
        <v>2</v>
      </c>
      <c r="P371" s="322"/>
      <c r="Q371" s="328"/>
      <c r="R371" s="163"/>
      <c r="S371" s="163"/>
      <c r="T371" s="163"/>
      <c r="U371" s="163"/>
      <c r="V371" s="163"/>
      <c r="W371" s="163"/>
      <c r="X371" s="163" t="s">
        <v>2</v>
      </c>
      <c r="Y371" s="163">
        <v>1</v>
      </c>
      <c r="Z371" s="163"/>
      <c r="AA371" s="324"/>
      <c r="AB371" s="171"/>
      <c r="AC371" s="329"/>
      <c r="AD371" s="163"/>
      <c r="AE371" s="163"/>
      <c r="AF371" s="163" t="s">
        <v>2</v>
      </c>
      <c r="AG371" s="163"/>
      <c r="AH371" s="172"/>
      <c r="AI371" s="163"/>
      <c r="AJ371" s="163"/>
      <c r="AK371" s="163" t="s">
        <v>2</v>
      </c>
      <c r="AL371" s="163"/>
      <c r="AM371" s="173"/>
      <c r="AN371" s="163"/>
      <c r="AO371" s="163"/>
      <c r="AP371" s="163"/>
      <c r="AQ371" s="163" t="s">
        <v>3</v>
      </c>
      <c r="AS371" s="163"/>
      <c r="AT371" s="163"/>
      <c r="AU371" s="163"/>
      <c r="AV371" s="163"/>
    </row>
    <row r="372" spans="1:49" s="91" customFormat="1" ht="14.1" customHeight="1" x14ac:dyDescent="0.2">
      <c r="A372" s="76">
        <v>329</v>
      </c>
      <c r="B372" s="314" t="s">
        <v>42</v>
      </c>
      <c r="C372" s="315" t="s">
        <v>48</v>
      </c>
      <c r="D372" s="316" t="s">
        <v>28</v>
      </c>
      <c r="E372" s="326"/>
      <c r="F372" s="327"/>
      <c r="G372" s="319" t="s">
        <v>412</v>
      </c>
      <c r="H372" s="320"/>
      <c r="I372" s="321"/>
      <c r="J372" s="321"/>
      <c r="K372" s="321"/>
      <c r="L372" s="321"/>
      <c r="M372" s="322"/>
      <c r="N372" s="322" t="s">
        <v>1</v>
      </c>
      <c r="O372" s="322"/>
      <c r="P372" s="322"/>
      <c r="Q372" s="328"/>
      <c r="R372" s="163"/>
      <c r="S372" s="163"/>
      <c r="T372" s="163"/>
      <c r="U372" s="163"/>
      <c r="V372" s="163" t="s">
        <v>1</v>
      </c>
      <c r="W372" s="163">
        <v>1</v>
      </c>
      <c r="X372" s="163"/>
      <c r="Y372" s="163"/>
      <c r="Z372" s="163"/>
      <c r="AA372" s="324"/>
      <c r="AB372" s="171"/>
      <c r="AC372" s="329"/>
      <c r="AD372" s="163"/>
      <c r="AE372" s="163" t="s">
        <v>1</v>
      </c>
      <c r="AF372" s="163"/>
      <c r="AG372" s="163"/>
      <c r="AH372" s="172"/>
      <c r="AI372" s="163"/>
      <c r="AJ372" s="163"/>
      <c r="AK372" s="163" t="s">
        <v>2</v>
      </c>
      <c r="AL372" s="163"/>
      <c r="AM372" s="173"/>
      <c r="AN372" s="163"/>
      <c r="AO372" s="163"/>
      <c r="AP372" s="163"/>
      <c r="AQ372" s="163" t="s">
        <v>3</v>
      </c>
      <c r="AS372" s="163"/>
      <c r="AT372" s="163" t="s">
        <v>1</v>
      </c>
      <c r="AU372" s="163"/>
      <c r="AV372" s="163"/>
    </row>
    <row r="373" spans="1:49" s="91" customFormat="1" ht="14.1" customHeight="1" x14ac:dyDescent="0.2">
      <c r="A373" s="76">
        <v>330</v>
      </c>
      <c r="B373" s="314" t="s">
        <v>42</v>
      </c>
      <c r="C373" s="315" t="s">
        <v>48</v>
      </c>
      <c r="D373" s="316" t="s">
        <v>30</v>
      </c>
      <c r="E373" s="326"/>
      <c r="F373" s="327"/>
      <c r="G373" s="319" t="s">
        <v>413</v>
      </c>
      <c r="H373" s="320"/>
      <c r="I373" s="321"/>
      <c r="J373" s="321"/>
      <c r="K373" s="321"/>
      <c r="L373" s="321"/>
      <c r="M373" s="322"/>
      <c r="N373" s="322" t="s">
        <v>1</v>
      </c>
      <c r="O373" s="322"/>
      <c r="P373" s="322"/>
      <c r="Q373" s="328"/>
      <c r="R373" s="163"/>
      <c r="S373" s="163"/>
      <c r="T373" s="163"/>
      <c r="U373" s="163"/>
      <c r="V373" s="163" t="s">
        <v>1</v>
      </c>
      <c r="W373" s="163"/>
      <c r="X373" s="163"/>
      <c r="Y373" s="163"/>
      <c r="Z373" s="163"/>
      <c r="AA373" s="324"/>
      <c r="AB373" s="171"/>
      <c r="AC373" s="329"/>
      <c r="AD373" s="163"/>
      <c r="AE373" s="163" t="s">
        <v>1</v>
      </c>
      <c r="AF373" s="163"/>
      <c r="AG373" s="163"/>
      <c r="AH373" s="172"/>
      <c r="AI373" s="163"/>
      <c r="AJ373" s="163"/>
      <c r="AK373" s="163" t="s">
        <v>2</v>
      </c>
      <c r="AL373" s="163"/>
      <c r="AM373" s="173"/>
      <c r="AN373" s="163"/>
      <c r="AO373" s="163"/>
      <c r="AP373" s="163"/>
      <c r="AQ373" s="163" t="s">
        <v>3</v>
      </c>
      <c r="AS373" s="163"/>
      <c r="AT373" s="163" t="s">
        <v>1</v>
      </c>
      <c r="AU373" s="163"/>
      <c r="AV373" s="163"/>
    </row>
    <row r="374" spans="1:49" s="91" customFormat="1" ht="14.1" customHeight="1" x14ac:dyDescent="0.2">
      <c r="A374" s="76">
        <v>331</v>
      </c>
      <c r="B374" s="314" t="s">
        <v>42</v>
      </c>
      <c r="C374" s="315" t="s">
        <v>48</v>
      </c>
      <c r="D374" s="316" t="s">
        <v>32</v>
      </c>
      <c r="E374" s="326"/>
      <c r="F374" s="327"/>
      <c r="G374" s="319" t="s">
        <v>414</v>
      </c>
      <c r="H374" s="320"/>
      <c r="I374" s="321"/>
      <c r="J374" s="321"/>
      <c r="K374" s="321"/>
      <c r="L374" s="321"/>
      <c r="M374" s="322"/>
      <c r="N374" s="322"/>
      <c r="O374" s="322"/>
      <c r="P374" s="322" t="s">
        <v>3</v>
      </c>
      <c r="Q374" s="328"/>
      <c r="R374" s="163"/>
      <c r="S374" s="163"/>
      <c r="T374" s="163"/>
      <c r="U374" s="163"/>
      <c r="V374" s="163"/>
      <c r="W374" s="163"/>
      <c r="X374" s="163" t="s">
        <v>2</v>
      </c>
      <c r="Y374" s="163">
        <v>1</v>
      </c>
      <c r="Z374" s="163"/>
      <c r="AA374" s="324"/>
      <c r="AB374" s="171"/>
      <c r="AC374" s="329"/>
      <c r="AD374" s="163"/>
      <c r="AE374" s="163"/>
      <c r="AF374" s="163"/>
      <c r="AG374" s="163" t="s">
        <v>3</v>
      </c>
      <c r="AH374" s="172"/>
      <c r="AI374" s="163"/>
      <c r="AJ374" s="163"/>
      <c r="AK374" s="163"/>
      <c r="AL374" s="163" t="s">
        <v>3</v>
      </c>
      <c r="AM374" s="173"/>
      <c r="AN374" s="163"/>
      <c r="AO374" s="163"/>
      <c r="AP374" s="163"/>
      <c r="AQ374" s="163" t="s">
        <v>3</v>
      </c>
      <c r="AS374" s="163"/>
      <c r="AT374" s="163" t="s">
        <v>1</v>
      </c>
      <c r="AU374" s="163"/>
      <c r="AV374" s="163"/>
    </row>
    <row r="375" spans="1:49" s="91" customFormat="1" ht="14.1" customHeight="1" x14ac:dyDescent="0.2">
      <c r="A375" s="76">
        <v>332</v>
      </c>
      <c r="B375" s="314" t="s">
        <v>42</v>
      </c>
      <c r="C375" s="315" t="s">
        <v>48</v>
      </c>
      <c r="D375" s="316" t="s">
        <v>34</v>
      </c>
      <c r="E375" s="326"/>
      <c r="F375" s="327"/>
      <c r="G375" s="319" t="s">
        <v>415</v>
      </c>
      <c r="H375" s="320"/>
      <c r="I375" s="321"/>
      <c r="J375" s="321"/>
      <c r="K375" s="321"/>
      <c r="L375" s="321"/>
      <c r="M375" s="322"/>
      <c r="N375" s="322" t="s">
        <v>1</v>
      </c>
      <c r="O375" s="322"/>
      <c r="P375" s="322"/>
      <c r="Q375" s="328"/>
      <c r="R375" s="163"/>
      <c r="S375" s="163"/>
      <c r="T375" s="163"/>
      <c r="U375" s="163"/>
      <c r="V375" s="163" t="s">
        <v>1</v>
      </c>
      <c r="W375" s="163">
        <v>1</v>
      </c>
      <c r="X375" s="163"/>
      <c r="Y375" s="163"/>
      <c r="Z375" s="163"/>
      <c r="AA375" s="324"/>
      <c r="AB375" s="171"/>
      <c r="AC375" s="329"/>
      <c r="AD375" s="163"/>
      <c r="AE375" s="163" t="s">
        <v>1</v>
      </c>
      <c r="AF375" s="163"/>
      <c r="AG375" s="163"/>
      <c r="AH375" s="172"/>
      <c r="AI375" s="163"/>
      <c r="AJ375" s="163"/>
      <c r="AK375" s="163"/>
      <c r="AL375" s="163" t="s">
        <v>3</v>
      </c>
      <c r="AM375" s="173"/>
      <c r="AN375" s="163"/>
      <c r="AO375" s="163"/>
      <c r="AP375" s="163"/>
      <c r="AQ375" s="163" t="s">
        <v>3</v>
      </c>
      <c r="AS375" s="163"/>
      <c r="AT375" s="163"/>
      <c r="AU375" s="163" t="s">
        <v>2</v>
      </c>
      <c r="AV375" s="163"/>
    </row>
    <row r="376" spans="1:49" s="91" customFormat="1" ht="14.1" customHeight="1" x14ac:dyDescent="0.2">
      <c r="A376" s="76">
        <v>333</v>
      </c>
      <c r="B376" s="314" t="s">
        <v>42</v>
      </c>
      <c r="C376" s="315" t="s">
        <v>48</v>
      </c>
      <c r="D376" s="316" t="s">
        <v>36</v>
      </c>
      <c r="E376" s="326"/>
      <c r="F376" s="327"/>
      <c r="G376" s="319" t="s">
        <v>416</v>
      </c>
      <c r="H376" s="320"/>
      <c r="I376" s="321"/>
      <c r="J376" s="321"/>
      <c r="K376" s="321"/>
      <c r="L376" s="321"/>
      <c r="M376" s="322"/>
      <c r="N376" s="322"/>
      <c r="O376" s="322" t="s">
        <v>2</v>
      </c>
      <c r="P376" s="322"/>
      <c r="Q376" s="328"/>
      <c r="R376" s="163"/>
      <c r="S376" s="163"/>
      <c r="T376" s="163"/>
      <c r="U376" s="163"/>
      <c r="V376" s="163"/>
      <c r="W376" s="163"/>
      <c r="X376" s="163" t="s">
        <v>2</v>
      </c>
      <c r="Y376" s="163"/>
      <c r="Z376" s="163"/>
      <c r="AA376" s="324"/>
      <c r="AB376" s="171"/>
      <c r="AC376" s="329"/>
      <c r="AD376" s="163"/>
      <c r="AE376" s="163" t="s">
        <v>1</v>
      </c>
      <c r="AF376" s="163"/>
      <c r="AG376" s="163"/>
      <c r="AH376" s="172"/>
      <c r="AI376" s="163"/>
      <c r="AJ376" s="163"/>
      <c r="AK376" s="163"/>
      <c r="AL376" s="163" t="s">
        <v>3</v>
      </c>
      <c r="AM376" s="173"/>
      <c r="AN376" s="163"/>
      <c r="AO376" s="163"/>
      <c r="AP376" s="163"/>
      <c r="AQ376" s="163" t="s">
        <v>3</v>
      </c>
      <c r="AS376" s="163"/>
      <c r="AT376" s="163"/>
      <c r="AU376" s="163" t="s">
        <v>2</v>
      </c>
      <c r="AV376" s="163"/>
    </row>
    <row r="377" spans="1:49" s="91" customFormat="1" ht="14.1" customHeight="1" x14ac:dyDescent="0.2">
      <c r="A377" s="76">
        <v>334</v>
      </c>
      <c r="B377" s="314" t="s">
        <v>42</v>
      </c>
      <c r="C377" s="315" t="s">
        <v>48</v>
      </c>
      <c r="D377" s="316" t="s">
        <v>38</v>
      </c>
      <c r="E377" s="326"/>
      <c r="F377" s="327"/>
      <c r="G377" s="319" t="s">
        <v>417</v>
      </c>
      <c r="H377" s="320"/>
      <c r="I377" s="321"/>
      <c r="J377" s="321"/>
      <c r="K377" s="321"/>
      <c r="L377" s="321"/>
      <c r="M377" s="322"/>
      <c r="N377" s="322"/>
      <c r="O377" s="322"/>
      <c r="P377" s="322" t="s">
        <v>3</v>
      </c>
      <c r="Q377" s="328"/>
      <c r="R377" s="330"/>
      <c r="S377" s="163"/>
      <c r="T377" s="163"/>
      <c r="U377" s="163"/>
      <c r="V377" s="163"/>
      <c r="W377" s="163"/>
      <c r="X377" s="163"/>
      <c r="Y377" s="163"/>
      <c r="Z377" s="163" t="s">
        <v>3</v>
      </c>
      <c r="AA377" s="324">
        <v>1</v>
      </c>
      <c r="AB377" s="171"/>
      <c r="AC377" s="329"/>
      <c r="AD377" s="163"/>
      <c r="AE377" s="163"/>
      <c r="AF377" s="163"/>
      <c r="AG377" s="163"/>
      <c r="AH377" s="172"/>
      <c r="AI377" s="163"/>
      <c r="AJ377" s="163"/>
      <c r="AK377" s="163"/>
      <c r="AL377" s="163"/>
      <c r="AM377" s="173"/>
      <c r="AN377" s="163"/>
      <c r="AO377" s="163"/>
      <c r="AP377" s="163"/>
      <c r="AQ377" s="163"/>
      <c r="AS377" s="163"/>
      <c r="AT377" s="163"/>
      <c r="AU377" s="163"/>
      <c r="AV377" s="163"/>
    </row>
    <row r="378" spans="1:49" s="59" customFormat="1" ht="14.1" customHeight="1" x14ac:dyDescent="0.25">
      <c r="B378" s="302" t="s">
        <v>44</v>
      </c>
      <c r="C378" s="334"/>
      <c r="D378" s="304"/>
      <c r="E378" s="305" t="s">
        <v>418</v>
      </c>
      <c r="F378" s="306"/>
      <c r="G378" s="307"/>
      <c r="H378" s="308"/>
      <c r="I378" s="309"/>
      <c r="J378" s="309"/>
      <c r="K378" s="309"/>
      <c r="L378" s="309"/>
      <c r="M378" s="310">
        <f>M379+M396</f>
        <v>2</v>
      </c>
      <c r="N378" s="310">
        <f>N379+N396</f>
        <v>3</v>
      </c>
      <c r="O378" s="310">
        <f>O379+O396</f>
        <v>0</v>
      </c>
      <c r="P378" s="310">
        <f>P379+P396</f>
        <v>0</v>
      </c>
      <c r="Q378" s="323"/>
      <c r="R378" s="73"/>
      <c r="S378" s="73">
        <f>S379+S396</f>
        <v>2</v>
      </c>
      <c r="T378" s="73"/>
      <c r="U378" s="73"/>
      <c r="V378" s="73">
        <f>V379+V396</f>
        <v>15</v>
      </c>
      <c r="W378" s="73"/>
      <c r="X378" s="73">
        <f>X379+X396</f>
        <v>4</v>
      </c>
      <c r="Y378" s="73"/>
      <c r="Z378" s="73">
        <f>Z379+Z396</f>
        <v>2</v>
      </c>
      <c r="AA378" s="331"/>
      <c r="AB378" s="165"/>
      <c r="AC378" s="325"/>
      <c r="AD378" s="75">
        <f>AD379+AD396</f>
        <v>0</v>
      </c>
      <c r="AE378" s="75">
        <f>AE379+AE396</f>
        <v>15</v>
      </c>
      <c r="AF378" s="75">
        <f>AF379+AF396</f>
        <v>2</v>
      </c>
      <c r="AG378" s="75">
        <f>AG379+AG396</f>
        <v>4</v>
      </c>
      <c r="AH378" s="166"/>
      <c r="AI378" s="75">
        <f>AI379+AI396</f>
        <v>1</v>
      </c>
      <c r="AJ378" s="75">
        <f>AJ379+AJ396</f>
        <v>8</v>
      </c>
      <c r="AK378" s="75">
        <f>AK379+AK396</f>
        <v>0</v>
      </c>
      <c r="AL378" s="75">
        <f>AL379+AL396</f>
        <v>7</v>
      </c>
      <c r="AM378" s="167"/>
      <c r="AN378" s="75">
        <f>AN379+AN396</f>
        <v>1</v>
      </c>
      <c r="AO378" s="75">
        <f>AO379+AO396</f>
        <v>9</v>
      </c>
      <c r="AP378" s="75">
        <f>AP379+AP396</f>
        <v>1</v>
      </c>
      <c r="AQ378" s="75">
        <f>AQ379+AQ396</f>
        <v>5</v>
      </c>
      <c r="AS378" s="75">
        <f>AS379+AS396</f>
        <v>2</v>
      </c>
      <c r="AT378" s="75">
        <f>AT379+AT396</f>
        <v>9</v>
      </c>
      <c r="AU378" s="75">
        <f>AU379+AU396</f>
        <v>0</v>
      </c>
      <c r="AV378" s="75">
        <f>AV379+AV396</f>
        <v>3</v>
      </c>
    </row>
    <row r="379" spans="1:49" s="59" customFormat="1" ht="14.1" customHeight="1" x14ac:dyDescent="0.25">
      <c r="B379" s="302" t="s">
        <v>44</v>
      </c>
      <c r="C379" s="303" t="s">
        <v>50</v>
      </c>
      <c r="D379" s="304"/>
      <c r="E379" s="335"/>
      <c r="F379" s="306" t="s">
        <v>419</v>
      </c>
      <c r="G379" s="307"/>
      <c r="H379" s="308"/>
      <c r="I379" s="309"/>
      <c r="J379" s="309"/>
      <c r="K379" s="309"/>
      <c r="L379" s="309"/>
      <c r="M379" s="310">
        <f>COUNTIF(M380:M395,"WTP")</f>
        <v>1</v>
      </c>
      <c r="N379" s="310">
        <f>COUNTIF(N380:N395,"WDP")</f>
        <v>0</v>
      </c>
      <c r="O379" s="310">
        <f>COUNTIF(O380:O395,"TW")</f>
        <v>0</v>
      </c>
      <c r="P379" s="310">
        <f>COUNTIF(P380:P395,"TMP")</f>
        <v>0</v>
      </c>
      <c r="Q379" s="311">
        <f>SUM(H379:P379)</f>
        <v>1</v>
      </c>
      <c r="R379" s="73"/>
      <c r="S379" s="73">
        <f>COUNTIF(S380:S395,"WTP")</f>
        <v>1</v>
      </c>
      <c r="T379" s="73"/>
      <c r="U379" s="73"/>
      <c r="V379" s="73">
        <f>COUNTIF(V380:V395,"WDP")</f>
        <v>9</v>
      </c>
      <c r="W379" s="73"/>
      <c r="X379" s="73">
        <f>COUNTIF(X380:X395,"TW")</f>
        <v>4</v>
      </c>
      <c r="Y379" s="73"/>
      <c r="Z379" s="73">
        <f>COUNTIF(Z380:Z395,"TMP")</f>
        <v>2</v>
      </c>
      <c r="AA379" s="331"/>
      <c r="AB379" s="152">
        <f>SUM(S379:Z379)</f>
        <v>16</v>
      </c>
      <c r="AC379" s="313"/>
      <c r="AD379" s="75">
        <f>COUNTIF(AD380:AD395,"WTP")</f>
        <v>0</v>
      </c>
      <c r="AE379" s="75">
        <f>COUNTIF(AE380:AE395,"WDP")</f>
        <v>10</v>
      </c>
      <c r="AF379" s="75">
        <f>COUNTIF(AF380:AF395,"TW")</f>
        <v>2</v>
      </c>
      <c r="AG379" s="75">
        <f>COUNTIF(AG380:AG395,"TMP")</f>
        <v>2</v>
      </c>
      <c r="AH379" s="153">
        <f>SUM(AD379:AG379)</f>
        <v>14</v>
      </c>
      <c r="AI379" s="75">
        <f>COUNTIF(AI380:AI395,"WTP")</f>
        <v>0</v>
      </c>
      <c r="AJ379" s="75">
        <f>COUNTIF(AJ380:AJ395,"WDP")</f>
        <v>5</v>
      </c>
      <c r="AK379" s="75">
        <f>COUNTIF(AK380:AK395,"TW")</f>
        <v>0</v>
      </c>
      <c r="AL379" s="75">
        <f>COUNTIF(AL380:AL395,"TMP")</f>
        <v>5</v>
      </c>
      <c r="AM379" s="154">
        <f>SUM(AI379:AL379)</f>
        <v>10</v>
      </c>
      <c r="AN379" s="75">
        <f>COUNTIF(AN380:AN395,"WTP")</f>
        <v>0</v>
      </c>
      <c r="AO379" s="75">
        <f>COUNTIF(AO380:AO395,"WDP")</f>
        <v>4</v>
      </c>
      <c r="AP379" s="75">
        <f>COUNTIF(AP380:AP395,"TW")</f>
        <v>1</v>
      </c>
      <c r="AQ379" s="75">
        <f>COUNTIF(AQ380:AQ395,"TMP")</f>
        <v>5</v>
      </c>
      <c r="AR379" s="155">
        <f>SUM(AN379:AQ379)</f>
        <v>10</v>
      </c>
      <c r="AS379" s="75">
        <f>COUNTIF(AS380:AS395,"WTP")</f>
        <v>0</v>
      </c>
      <c r="AT379" s="75">
        <f>COUNTIF(AT380:AT395,"WDP")</f>
        <v>5</v>
      </c>
      <c r="AU379" s="75">
        <f>COUNTIF(AU380:AU395,"TW")</f>
        <v>0</v>
      </c>
      <c r="AV379" s="75">
        <f>COUNTIF(AV380:AV395,"TMP")</f>
        <v>3</v>
      </c>
      <c r="AW379" s="155">
        <f>SUM(AS379:AV379)</f>
        <v>8</v>
      </c>
    </row>
    <row r="380" spans="1:49" s="91" customFormat="1" ht="14.1" customHeight="1" x14ac:dyDescent="0.2">
      <c r="A380" s="76">
        <v>335</v>
      </c>
      <c r="B380" s="314" t="s">
        <v>44</v>
      </c>
      <c r="C380" s="315" t="s">
        <v>50</v>
      </c>
      <c r="D380" s="316" t="s">
        <v>8</v>
      </c>
      <c r="E380" s="317"/>
      <c r="F380" s="318"/>
      <c r="G380" s="319" t="s">
        <v>420</v>
      </c>
      <c r="H380" s="320"/>
      <c r="I380" s="321">
        <v>1</v>
      </c>
      <c r="J380" s="321"/>
      <c r="K380" s="321"/>
      <c r="L380" s="321"/>
      <c r="M380" s="322" t="s">
        <v>0</v>
      </c>
      <c r="N380" s="322"/>
      <c r="O380" s="322"/>
      <c r="P380" s="322"/>
      <c r="Q380" s="328"/>
      <c r="R380" s="163"/>
      <c r="S380" s="163" t="s">
        <v>0</v>
      </c>
      <c r="T380" s="163"/>
      <c r="U380" s="163">
        <v>1</v>
      </c>
      <c r="V380" s="163"/>
      <c r="W380" s="163"/>
      <c r="X380" s="163"/>
      <c r="Y380" s="163"/>
      <c r="Z380" s="163"/>
      <c r="AA380" s="324"/>
      <c r="AB380" s="171"/>
      <c r="AC380" s="329"/>
      <c r="AD380" s="163"/>
      <c r="AE380" s="163" t="s">
        <v>1</v>
      </c>
      <c r="AF380" s="163"/>
      <c r="AG380" s="163"/>
      <c r="AH380" s="172"/>
      <c r="AI380" s="163"/>
      <c r="AJ380" s="163" t="s">
        <v>1</v>
      </c>
      <c r="AK380" s="163"/>
      <c r="AL380" s="163"/>
      <c r="AM380" s="173"/>
      <c r="AN380" s="163"/>
      <c r="AO380" s="163" t="s">
        <v>1</v>
      </c>
      <c r="AP380" s="163"/>
      <c r="AQ380" s="163"/>
      <c r="AS380" s="163"/>
      <c r="AT380" s="163" t="s">
        <v>1</v>
      </c>
      <c r="AU380" s="163"/>
      <c r="AV380" s="163"/>
    </row>
    <row r="381" spans="1:49" s="91" customFormat="1" ht="14.1" hidden="1" customHeight="1" x14ac:dyDescent="0.2">
      <c r="A381" s="76">
        <v>336</v>
      </c>
      <c r="B381" s="314" t="s">
        <v>44</v>
      </c>
      <c r="C381" s="315" t="s">
        <v>50</v>
      </c>
      <c r="D381" s="316" t="s">
        <v>12</v>
      </c>
      <c r="E381" s="326"/>
      <c r="F381" s="327"/>
      <c r="G381" s="319" t="s">
        <v>421</v>
      </c>
      <c r="H381" s="320"/>
      <c r="I381" s="321"/>
      <c r="J381" s="321"/>
      <c r="K381" s="321"/>
      <c r="L381" s="321"/>
      <c r="M381" s="322"/>
      <c r="N381" s="322"/>
      <c r="O381" s="322"/>
      <c r="P381" s="322"/>
      <c r="Q381" s="328"/>
      <c r="R381" s="163"/>
      <c r="S381" s="163"/>
      <c r="T381" s="163"/>
      <c r="U381" s="163"/>
      <c r="V381" s="163" t="s">
        <v>1</v>
      </c>
      <c r="W381" s="163">
        <v>1</v>
      </c>
      <c r="X381" s="163"/>
      <c r="Y381" s="163"/>
      <c r="Z381" s="163"/>
      <c r="AA381" s="324"/>
      <c r="AB381" s="171"/>
      <c r="AC381" s="329"/>
      <c r="AD381" s="163"/>
      <c r="AE381" s="163" t="s">
        <v>1</v>
      </c>
      <c r="AF381" s="163"/>
      <c r="AG381" s="163"/>
      <c r="AH381" s="172"/>
      <c r="AI381" s="163"/>
      <c r="AJ381" s="163" t="s">
        <v>1</v>
      </c>
      <c r="AK381" s="163"/>
      <c r="AL381" s="163"/>
      <c r="AM381" s="173"/>
      <c r="AN381" s="163"/>
      <c r="AO381" s="163"/>
      <c r="AP381" s="163"/>
      <c r="AQ381" s="163" t="s">
        <v>3</v>
      </c>
      <c r="AS381" s="163"/>
      <c r="AT381" s="163"/>
      <c r="AU381" s="163"/>
      <c r="AV381" s="163" t="s">
        <v>3</v>
      </c>
    </row>
    <row r="382" spans="1:49" s="91" customFormat="1" ht="14.1" hidden="1" customHeight="1" x14ac:dyDescent="0.2">
      <c r="A382" s="76">
        <v>337</v>
      </c>
      <c r="B382" s="314" t="s">
        <v>44</v>
      </c>
      <c r="C382" s="315" t="s">
        <v>50</v>
      </c>
      <c r="D382" s="316" t="s">
        <v>14</v>
      </c>
      <c r="E382" s="326"/>
      <c r="F382" s="327"/>
      <c r="G382" s="319" t="s">
        <v>422</v>
      </c>
      <c r="H382" s="320"/>
      <c r="I382" s="321"/>
      <c r="J382" s="321"/>
      <c r="K382" s="321"/>
      <c r="L382" s="321"/>
      <c r="M382" s="322"/>
      <c r="N382" s="322"/>
      <c r="O382" s="322"/>
      <c r="P382" s="322"/>
      <c r="Q382" s="328"/>
      <c r="R382" s="163"/>
      <c r="S382" s="163"/>
      <c r="T382" s="163">
        <v>1</v>
      </c>
      <c r="U382" s="163"/>
      <c r="V382" s="163" t="s">
        <v>1</v>
      </c>
      <c r="W382" s="163">
        <v>1</v>
      </c>
      <c r="X382" s="163"/>
      <c r="Y382" s="163"/>
      <c r="Z382" s="163"/>
      <c r="AA382" s="324"/>
      <c r="AB382" s="171"/>
      <c r="AC382" s="329"/>
      <c r="AD382" s="163"/>
      <c r="AE382" s="163" t="s">
        <v>1</v>
      </c>
      <c r="AF382" s="163"/>
      <c r="AG382" s="163"/>
      <c r="AH382" s="172"/>
      <c r="AI382" s="163"/>
      <c r="AJ382" s="163" t="s">
        <v>1</v>
      </c>
      <c r="AK382" s="163"/>
      <c r="AL382" s="163"/>
      <c r="AM382" s="173"/>
      <c r="AN382" s="163"/>
      <c r="AO382" s="163" t="s">
        <v>1</v>
      </c>
      <c r="AP382" s="163"/>
      <c r="AQ382" s="163"/>
      <c r="AS382" s="163"/>
      <c r="AT382" s="163" t="s">
        <v>1</v>
      </c>
      <c r="AU382" s="163"/>
      <c r="AV382" s="163"/>
    </row>
    <row r="383" spans="1:49" s="91" customFormat="1" ht="14.1" hidden="1" customHeight="1" x14ac:dyDescent="0.2">
      <c r="A383" s="76">
        <v>338</v>
      </c>
      <c r="B383" s="314" t="s">
        <v>44</v>
      </c>
      <c r="C383" s="315" t="s">
        <v>50</v>
      </c>
      <c r="D383" s="316" t="s">
        <v>16</v>
      </c>
      <c r="E383" s="326"/>
      <c r="F383" s="327"/>
      <c r="G383" s="319" t="s">
        <v>423</v>
      </c>
      <c r="H383" s="320"/>
      <c r="I383" s="321"/>
      <c r="J383" s="321"/>
      <c r="K383" s="321"/>
      <c r="L383" s="321"/>
      <c r="M383" s="322"/>
      <c r="N383" s="322"/>
      <c r="O383" s="322"/>
      <c r="P383" s="322"/>
      <c r="Q383" s="328"/>
      <c r="R383" s="163"/>
      <c r="S383" s="163"/>
      <c r="T383" s="163"/>
      <c r="U383" s="163"/>
      <c r="V383" s="163"/>
      <c r="W383" s="163"/>
      <c r="X383" s="163" t="s">
        <v>2</v>
      </c>
      <c r="Y383" s="163">
        <v>1</v>
      </c>
      <c r="Z383" s="163"/>
      <c r="AA383" s="324"/>
      <c r="AB383" s="171"/>
      <c r="AC383" s="329"/>
      <c r="AD383" s="163"/>
      <c r="AE383" s="163" t="s">
        <v>1</v>
      </c>
      <c r="AF383" s="163"/>
      <c r="AG383" s="163"/>
      <c r="AH383" s="172"/>
      <c r="AI383" s="163"/>
      <c r="AJ383" s="163"/>
      <c r="AK383" s="163"/>
      <c r="AL383" s="163" t="s">
        <v>3</v>
      </c>
      <c r="AM383" s="173"/>
      <c r="AN383" s="163"/>
      <c r="AO383" s="163" t="s">
        <v>1</v>
      </c>
      <c r="AP383" s="163"/>
      <c r="AQ383" s="163"/>
      <c r="AS383" s="163"/>
      <c r="AT383" s="163" t="s">
        <v>1</v>
      </c>
      <c r="AU383" s="163"/>
      <c r="AV383" s="163"/>
    </row>
    <row r="384" spans="1:49" s="91" customFormat="1" ht="14.1" hidden="1" customHeight="1" x14ac:dyDescent="0.2">
      <c r="A384" s="76">
        <v>339</v>
      </c>
      <c r="B384" s="314" t="s">
        <v>44</v>
      </c>
      <c r="C384" s="315" t="s">
        <v>50</v>
      </c>
      <c r="D384" s="316" t="s">
        <v>18</v>
      </c>
      <c r="E384" s="326"/>
      <c r="F384" s="327"/>
      <c r="G384" s="319" t="s">
        <v>424</v>
      </c>
      <c r="H384" s="320"/>
      <c r="I384" s="321"/>
      <c r="J384" s="321"/>
      <c r="K384" s="321"/>
      <c r="L384" s="321"/>
      <c r="M384" s="322"/>
      <c r="N384" s="322"/>
      <c r="O384" s="322"/>
      <c r="P384" s="322"/>
      <c r="Q384" s="328"/>
      <c r="R384" s="163"/>
      <c r="S384" s="163"/>
      <c r="T384" s="163"/>
      <c r="U384" s="163"/>
      <c r="V384" s="163" t="s">
        <v>1</v>
      </c>
      <c r="W384" s="163"/>
      <c r="X384" s="163"/>
      <c r="Y384" s="163"/>
      <c r="Z384" s="163"/>
      <c r="AA384" s="324"/>
      <c r="AB384" s="171"/>
      <c r="AC384" s="329"/>
      <c r="AD384" s="163"/>
      <c r="AE384" s="163" t="s">
        <v>1</v>
      </c>
      <c r="AF384" s="163"/>
      <c r="AG384" s="163"/>
      <c r="AH384" s="172"/>
      <c r="AI384" s="163"/>
      <c r="AJ384" s="163" t="s">
        <v>1</v>
      </c>
      <c r="AK384" s="163"/>
      <c r="AL384" s="163"/>
      <c r="AM384" s="173"/>
      <c r="AN384" s="163"/>
      <c r="AO384" s="163" t="s">
        <v>1</v>
      </c>
      <c r="AP384" s="163"/>
      <c r="AQ384" s="163"/>
      <c r="AS384" s="163"/>
      <c r="AT384" s="163" t="s">
        <v>1</v>
      </c>
      <c r="AU384" s="163"/>
      <c r="AV384" s="163"/>
    </row>
    <row r="385" spans="1:49" s="91" customFormat="1" ht="14.1" hidden="1" customHeight="1" x14ac:dyDescent="0.2">
      <c r="A385" s="76">
        <v>340</v>
      </c>
      <c r="B385" s="314" t="s">
        <v>44</v>
      </c>
      <c r="C385" s="315" t="s">
        <v>50</v>
      </c>
      <c r="D385" s="316" t="s">
        <v>20</v>
      </c>
      <c r="E385" s="326"/>
      <c r="F385" s="327"/>
      <c r="G385" s="319" t="s">
        <v>425</v>
      </c>
      <c r="H385" s="320"/>
      <c r="I385" s="321"/>
      <c r="J385" s="321"/>
      <c r="K385" s="321"/>
      <c r="L385" s="321"/>
      <c r="M385" s="322"/>
      <c r="N385" s="322"/>
      <c r="O385" s="322"/>
      <c r="P385" s="322"/>
      <c r="Q385" s="328"/>
      <c r="R385" s="163"/>
      <c r="S385" s="163"/>
      <c r="T385" s="163"/>
      <c r="U385" s="163"/>
      <c r="V385" s="163"/>
      <c r="W385" s="163"/>
      <c r="X385" s="163" t="s">
        <v>2</v>
      </c>
      <c r="Y385" s="163"/>
      <c r="Z385" s="163"/>
      <c r="AA385" s="324"/>
      <c r="AB385" s="171"/>
      <c r="AC385" s="329"/>
      <c r="AD385" s="163"/>
      <c r="AE385" s="163" t="s">
        <v>1</v>
      </c>
      <c r="AF385" s="163"/>
      <c r="AG385" s="163"/>
      <c r="AH385" s="172"/>
      <c r="AI385" s="163"/>
      <c r="AJ385" s="163"/>
      <c r="AK385" s="163"/>
      <c r="AL385" s="163" t="s">
        <v>3</v>
      </c>
      <c r="AM385" s="173"/>
      <c r="AN385" s="163"/>
      <c r="AO385" s="163"/>
      <c r="AP385" s="163" t="s">
        <v>2</v>
      </c>
      <c r="AQ385" s="163"/>
      <c r="AS385" s="163"/>
      <c r="AT385" s="163"/>
      <c r="AU385" s="163"/>
      <c r="AV385" s="163" t="s">
        <v>3</v>
      </c>
    </row>
    <row r="386" spans="1:49" s="91" customFormat="1" ht="14.1" hidden="1" customHeight="1" x14ac:dyDescent="0.2">
      <c r="A386" s="76">
        <v>341</v>
      </c>
      <c r="B386" s="314" t="s">
        <v>44</v>
      </c>
      <c r="C386" s="315" t="s">
        <v>50</v>
      </c>
      <c r="D386" s="316" t="s">
        <v>22</v>
      </c>
      <c r="E386" s="326"/>
      <c r="F386" s="327"/>
      <c r="G386" s="319" t="s">
        <v>426</v>
      </c>
      <c r="H386" s="320"/>
      <c r="I386" s="321"/>
      <c r="J386" s="321"/>
      <c r="K386" s="321"/>
      <c r="L386" s="321"/>
      <c r="M386" s="322"/>
      <c r="N386" s="322"/>
      <c r="O386" s="322"/>
      <c r="P386" s="322"/>
      <c r="Q386" s="328"/>
      <c r="R386" s="330"/>
      <c r="S386" s="163"/>
      <c r="T386" s="163"/>
      <c r="U386" s="163"/>
      <c r="V386" s="163"/>
      <c r="W386" s="163"/>
      <c r="X386" s="163"/>
      <c r="Y386" s="163"/>
      <c r="Z386" s="163" t="s">
        <v>3</v>
      </c>
      <c r="AA386" s="324">
        <v>1</v>
      </c>
      <c r="AB386" s="171"/>
      <c r="AC386" s="329"/>
      <c r="AD386" s="163"/>
      <c r="AE386" s="163"/>
      <c r="AF386" s="163"/>
      <c r="AG386" s="163" t="s">
        <v>3</v>
      </c>
      <c r="AH386" s="172"/>
      <c r="AI386" s="163"/>
      <c r="AJ386" s="163"/>
      <c r="AK386" s="163"/>
      <c r="AL386" s="163" t="s">
        <v>3</v>
      </c>
      <c r="AM386" s="173"/>
      <c r="AN386" s="163"/>
      <c r="AO386" s="163"/>
      <c r="AP386" s="163"/>
      <c r="AQ386" s="163" t="s">
        <v>3</v>
      </c>
      <c r="AS386" s="163"/>
      <c r="AT386" s="163"/>
      <c r="AU386" s="163"/>
      <c r="AV386" s="163"/>
    </row>
    <row r="387" spans="1:49" s="91" customFormat="1" ht="14.1" hidden="1" customHeight="1" x14ac:dyDescent="0.2">
      <c r="A387" s="76">
        <v>342</v>
      </c>
      <c r="B387" s="314" t="s">
        <v>44</v>
      </c>
      <c r="C387" s="315" t="s">
        <v>50</v>
      </c>
      <c r="D387" s="316" t="s">
        <v>24</v>
      </c>
      <c r="E387" s="326"/>
      <c r="F387" s="327"/>
      <c r="G387" s="319" t="s">
        <v>427</v>
      </c>
      <c r="H387" s="320"/>
      <c r="I387" s="321"/>
      <c r="J387" s="321"/>
      <c r="K387" s="321"/>
      <c r="L387" s="321"/>
      <c r="M387" s="322"/>
      <c r="N387" s="322"/>
      <c r="O387" s="322"/>
      <c r="P387" s="322"/>
      <c r="Q387" s="328"/>
      <c r="R387" s="163"/>
      <c r="S387" s="163"/>
      <c r="T387" s="163"/>
      <c r="U387" s="163"/>
      <c r="V387" s="163"/>
      <c r="W387" s="163"/>
      <c r="X387" s="163" t="s">
        <v>2</v>
      </c>
      <c r="Y387" s="163"/>
      <c r="Z387" s="163"/>
      <c r="AA387" s="324"/>
      <c r="AB387" s="171"/>
      <c r="AC387" s="329"/>
      <c r="AD387" s="163"/>
      <c r="AE387" s="163"/>
      <c r="AF387" s="163" t="s">
        <v>2</v>
      </c>
      <c r="AG387" s="163"/>
      <c r="AH387" s="172"/>
      <c r="AI387" s="163"/>
      <c r="AJ387" s="163"/>
      <c r="AK387" s="163"/>
      <c r="AL387" s="163" t="s">
        <v>3</v>
      </c>
      <c r="AM387" s="173"/>
      <c r="AN387" s="163"/>
      <c r="AO387" s="163"/>
      <c r="AP387" s="163"/>
      <c r="AQ387" s="163" t="s">
        <v>3</v>
      </c>
      <c r="AS387" s="163"/>
      <c r="AT387" s="163" t="s">
        <v>1</v>
      </c>
      <c r="AU387" s="163"/>
      <c r="AV387" s="163"/>
    </row>
    <row r="388" spans="1:49" s="91" customFormat="1" ht="14.1" hidden="1" customHeight="1" x14ac:dyDescent="0.2">
      <c r="A388" s="76">
        <v>343</v>
      </c>
      <c r="B388" s="314" t="s">
        <v>44</v>
      </c>
      <c r="C388" s="315" t="s">
        <v>50</v>
      </c>
      <c r="D388" s="316" t="s">
        <v>26</v>
      </c>
      <c r="E388" s="326"/>
      <c r="F388" s="327"/>
      <c r="G388" s="319" t="s">
        <v>428</v>
      </c>
      <c r="H388" s="320"/>
      <c r="I388" s="321"/>
      <c r="J388" s="321"/>
      <c r="K388" s="321"/>
      <c r="L388" s="321"/>
      <c r="M388" s="322"/>
      <c r="N388" s="322"/>
      <c r="O388" s="322"/>
      <c r="P388" s="322"/>
      <c r="Q388" s="328"/>
      <c r="R388" s="163"/>
      <c r="S388" s="163"/>
      <c r="T388" s="163"/>
      <c r="U388" s="163"/>
      <c r="V388" s="163"/>
      <c r="W388" s="163"/>
      <c r="X388" s="163" t="s">
        <v>2</v>
      </c>
      <c r="Y388" s="163"/>
      <c r="Z388" s="163"/>
      <c r="AA388" s="324"/>
      <c r="AB388" s="171"/>
      <c r="AC388" s="329"/>
      <c r="AD388" s="163"/>
      <c r="AE388" s="163"/>
      <c r="AF388" s="163" t="s">
        <v>2</v>
      </c>
      <c r="AG388" s="163"/>
      <c r="AH388" s="172"/>
      <c r="AI388" s="163"/>
      <c r="AJ388" s="163" t="s">
        <v>1</v>
      </c>
      <c r="AK388" s="163"/>
      <c r="AL388" s="163"/>
      <c r="AM388" s="173"/>
      <c r="AN388" s="163"/>
      <c r="AO388" s="163"/>
      <c r="AP388" s="163"/>
      <c r="AQ388" s="163" t="s">
        <v>3</v>
      </c>
      <c r="AS388" s="163"/>
      <c r="AT388" s="163"/>
      <c r="AU388" s="163"/>
      <c r="AV388" s="163"/>
    </row>
    <row r="389" spans="1:49" s="91" customFormat="1" ht="14.1" hidden="1" customHeight="1" x14ac:dyDescent="0.2">
      <c r="A389" s="76">
        <v>344</v>
      </c>
      <c r="B389" s="314" t="s">
        <v>44</v>
      </c>
      <c r="C389" s="315" t="s">
        <v>50</v>
      </c>
      <c r="D389" s="316" t="s">
        <v>28</v>
      </c>
      <c r="E389" s="326"/>
      <c r="F389" s="327"/>
      <c r="G389" s="319" t="s">
        <v>429</v>
      </c>
      <c r="H389" s="320"/>
      <c r="I389" s="321"/>
      <c r="J389" s="321"/>
      <c r="K389" s="321"/>
      <c r="L389" s="321"/>
      <c r="M389" s="322"/>
      <c r="N389" s="322"/>
      <c r="O389" s="322"/>
      <c r="P389" s="322"/>
      <c r="Q389" s="328"/>
      <c r="R389" s="163"/>
      <c r="S389" s="163"/>
      <c r="T389" s="163">
        <v>1</v>
      </c>
      <c r="U389" s="163"/>
      <c r="V389" s="163" t="s">
        <v>1</v>
      </c>
      <c r="W389" s="163">
        <v>1</v>
      </c>
      <c r="X389" s="163"/>
      <c r="Y389" s="163"/>
      <c r="Z389" s="163"/>
      <c r="AA389" s="324"/>
      <c r="AB389" s="171"/>
      <c r="AC389" s="329"/>
      <c r="AD389" s="163"/>
      <c r="AE389" s="163" t="s">
        <v>1</v>
      </c>
      <c r="AF389" s="163"/>
      <c r="AG389" s="163"/>
      <c r="AH389" s="172"/>
      <c r="AI389" s="163"/>
      <c r="AJ389" s="163"/>
      <c r="AK389" s="163"/>
      <c r="AL389" s="163" t="s">
        <v>3</v>
      </c>
      <c r="AM389" s="173"/>
      <c r="AN389" s="163"/>
      <c r="AO389" s="163"/>
      <c r="AP389" s="163"/>
      <c r="AQ389" s="163" t="s">
        <v>3</v>
      </c>
      <c r="AS389" s="163"/>
      <c r="AT389" s="163"/>
      <c r="AU389" s="163"/>
      <c r="AV389" s="163" t="s">
        <v>3</v>
      </c>
    </row>
    <row r="390" spans="1:49" s="91" customFormat="1" ht="14.1" hidden="1" customHeight="1" x14ac:dyDescent="0.2">
      <c r="A390" s="76">
        <v>345</v>
      </c>
      <c r="B390" s="314" t="s">
        <v>44</v>
      </c>
      <c r="C390" s="315" t="s">
        <v>50</v>
      </c>
      <c r="D390" s="316" t="s">
        <v>30</v>
      </c>
      <c r="E390" s="326"/>
      <c r="F390" s="327"/>
      <c r="G390" s="319" t="s">
        <v>430</v>
      </c>
      <c r="H390" s="320"/>
      <c r="I390" s="321"/>
      <c r="J390" s="321"/>
      <c r="K390" s="321"/>
      <c r="L390" s="321"/>
      <c r="M390" s="322"/>
      <c r="N390" s="322"/>
      <c r="O390" s="322"/>
      <c r="P390" s="322"/>
      <c r="Q390" s="328"/>
      <c r="R390" s="163"/>
      <c r="S390" s="163"/>
      <c r="T390" s="163"/>
      <c r="U390" s="163"/>
      <c r="V390" s="163" t="s">
        <v>1</v>
      </c>
      <c r="W390" s="163">
        <v>1</v>
      </c>
      <c r="X390" s="163"/>
      <c r="Y390" s="163"/>
      <c r="Z390" s="163"/>
      <c r="AA390" s="324"/>
      <c r="AB390" s="171"/>
      <c r="AC390" s="329"/>
      <c r="AD390" s="163"/>
      <c r="AE390" s="163" t="s">
        <v>1</v>
      </c>
      <c r="AF390" s="163"/>
      <c r="AG390" s="163"/>
      <c r="AH390" s="172"/>
      <c r="AI390" s="163"/>
      <c r="AJ390" s="163"/>
      <c r="AK390" s="163"/>
      <c r="AL390" s="163"/>
      <c r="AM390" s="173"/>
      <c r="AN390" s="163"/>
      <c r="AO390" s="163"/>
      <c r="AP390" s="163"/>
      <c r="AQ390" s="163"/>
      <c r="AS390" s="163"/>
      <c r="AT390" s="163"/>
      <c r="AU390" s="163"/>
      <c r="AV390" s="163"/>
    </row>
    <row r="391" spans="1:49" s="91" customFormat="1" ht="14.1" hidden="1" customHeight="1" x14ac:dyDescent="0.2">
      <c r="A391" s="76">
        <v>346</v>
      </c>
      <c r="B391" s="314" t="s">
        <v>44</v>
      </c>
      <c r="C391" s="315" t="s">
        <v>50</v>
      </c>
      <c r="D391" s="316" t="s">
        <v>32</v>
      </c>
      <c r="E391" s="326"/>
      <c r="F391" s="327"/>
      <c r="G391" s="319" t="s">
        <v>431</v>
      </c>
      <c r="H391" s="320"/>
      <c r="I391" s="321"/>
      <c r="J391" s="321"/>
      <c r="K391" s="321"/>
      <c r="L391" s="321"/>
      <c r="M391" s="322"/>
      <c r="N391" s="322"/>
      <c r="O391" s="322"/>
      <c r="P391" s="322"/>
      <c r="Q391" s="328"/>
      <c r="R391" s="163"/>
      <c r="S391" s="163"/>
      <c r="T391" s="163"/>
      <c r="U391" s="163"/>
      <c r="V391" s="163" t="s">
        <v>1</v>
      </c>
      <c r="W391" s="163">
        <v>1</v>
      </c>
      <c r="X391" s="163"/>
      <c r="Y391" s="163"/>
      <c r="Z391" s="163"/>
      <c r="AA391" s="324"/>
      <c r="AB391" s="171"/>
      <c r="AC391" s="329"/>
      <c r="AD391" s="163"/>
      <c r="AE391" s="163" t="s">
        <v>1</v>
      </c>
      <c r="AF391" s="163"/>
      <c r="AG391" s="163"/>
      <c r="AH391" s="172"/>
      <c r="AI391" s="163"/>
      <c r="AJ391" s="163"/>
      <c r="AK391" s="163"/>
      <c r="AL391" s="163"/>
      <c r="AM391" s="173"/>
      <c r="AN391" s="163"/>
      <c r="AO391" s="163"/>
      <c r="AP391" s="163"/>
      <c r="AQ391" s="163"/>
      <c r="AS391" s="163"/>
      <c r="AT391" s="163"/>
      <c r="AU391" s="163"/>
      <c r="AV391" s="163"/>
    </row>
    <row r="392" spans="1:49" s="91" customFormat="1" ht="14.1" hidden="1" customHeight="1" x14ac:dyDescent="0.2">
      <c r="A392" s="76">
        <v>347</v>
      </c>
      <c r="B392" s="314" t="s">
        <v>44</v>
      </c>
      <c r="C392" s="315" t="s">
        <v>50</v>
      </c>
      <c r="D392" s="316" t="s">
        <v>34</v>
      </c>
      <c r="E392" s="326"/>
      <c r="F392" s="327"/>
      <c r="G392" s="319" t="s">
        <v>432</v>
      </c>
      <c r="H392" s="320"/>
      <c r="I392" s="321"/>
      <c r="J392" s="321"/>
      <c r="K392" s="321"/>
      <c r="L392" s="321"/>
      <c r="M392" s="322"/>
      <c r="N392" s="322"/>
      <c r="O392" s="322"/>
      <c r="P392" s="322"/>
      <c r="Q392" s="328"/>
      <c r="R392" s="163"/>
      <c r="S392" s="163"/>
      <c r="T392" s="163"/>
      <c r="U392" s="163"/>
      <c r="V392" s="163" t="s">
        <v>1</v>
      </c>
      <c r="W392" s="163">
        <v>1</v>
      </c>
      <c r="X392" s="163"/>
      <c r="Y392" s="163"/>
      <c r="Z392" s="163"/>
      <c r="AA392" s="324"/>
      <c r="AB392" s="171"/>
      <c r="AC392" s="329"/>
      <c r="AD392" s="163"/>
      <c r="AE392" s="163" t="s">
        <v>1</v>
      </c>
      <c r="AF392" s="163"/>
      <c r="AG392" s="163"/>
      <c r="AH392" s="172"/>
      <c r="AI392" s="163"/>
      <c r="AJ392" s="163"/>
      <c r="AK392" s="163"/>
      <c r="AL392" s="163"/>
      <c r="AM392" s="173"/>
      <c r="AN392" s="163"/>
      <c r="AO392" s="163"/>
      <c r="AP392" s="163"/>
      <c r="AQ392" s="163"/>
      <c r="AS392" s="163"/>
      <c r="AT392" s="163"/>
      <c r="AU392" s="163"/>
      <c r="AV392" s="163"/>
    </row>
    <row r="393" spans="1:49" s="91" customFormat="1" ht="14.1" hidden="1" customHeight="1" x14ac:dyDescent="0.2">
      <c r="A393" s="76">
        <v>348</v>
      </c>
      <c r="B393" s="314" t="s">
        <v>44</v>
      </c>
      <c r="C393" s="315" t="s">
        <v>50</v>
      </c>
      <c r="D393" s="316" t="s">
        <v>36</v>
      </c>
      <c r="E393" s="326"/>
      <c r="F393" s="327"/>
      <c r="G393" s="319" t="s">
        <v>433</v>
      </c>
      <c r="H393" s="320"/>
      <c r="I393" s="321"/>
      <c r="J393" s="321"/>
      <c r="K393" s="321"/>
      <c r="L393" s="321"/>
      <c r="M393" s="322"/>
      <c r="N393" s="322"/>
      <c r="O393" s="322"/>
      <c r="P393" s="322"/>
      <c r="Q393" s="328"/>
      <c r="R393" s="330"/>
      <c r="S393" s="163"/>
      <c r="T393" s="163"/>
      <c r="U393" s="163"/>
      <c r="V393" s="163"/>
      <c r="W393" s="163"/>
      <c r="X393" s="163"/>
      <c r="Y393" s="163"/>
      <c r="Z393" s="163" t="s">
        <v>3</v>
      </c>
      <c r="AA393" s="324">
        <v>1</v>
      </c>
      <c r="AB393" s="171"/>
      <c r="AC393" s="329"/>
      <c r="AD393" s="163"/>
      <c r="AE393" s="163"/>
      <c r="AF393" s="163"/>
      <c r="AG393" s="163" t="s">
        <v>3</v>
      </c>
      <c r="AH393" s="172"/>
      <c r="AI393" s="163"/>
      <c r="AJ393" s="163"/>
      <c r="AK393" s="163"/>
      <c r="AL393" s="163"/>
      <c r="AM393" s="173"/>
      <c r="AN393" s="163"/>
      <c r="AO393" s="163"/>
      <c r="AP393" s="163"/>
      <c r="AQ393" s="163"/>
      <c r="AS393" s="163"/>
      <c r="AT393" s="163"/>
      <c r="AU393" s="163"/>
      <c r="AV393" s="163"/>
    </row>
    <row r="394" spans="1:49" s="91" customFormat="1" ht="14.1" hidden="1" customHeight="1" x14ac:dyDescent="0.2">
      <c r="A394" s="76">
        <v>349</v>
      </c>
      <c r="B394" s="314" t="s">
        <v>44</v>
      </c>
      <c r="C394" s="315" t="s">
        <v>50</v>
      </c>
      <c r="D394" s="316" t="s">
        <v>38</v>
      </c>
      <c r="E394" s="326"/>
      <c r="F394" s="327"/>
      <c r="G394" s="319" t="s">
        <v>434</v>
      </c>
      <c r="H394" s="320"/>
      <c r="I394" s="321"/>
      <c r="J394" s="321"/>
      <c r="K394" s="321"/>
      <c r="L394" s="321"/>
      <c r="M394" s="322"/>
      <c r="N394" s="322"/>
      <c r="O394" s="322"/>
      <c r="P394" s="322"/>
      <c r="Q394" s="328"/>
      <c r="R394" s="163"/>
      <c r="S394" s="163"/>
      <c r="T394" s="163"/>
      <c r="U394" s="163"/>
      <c r="V394" s="163" t="s">
        <v>1</v>
      </c>
      <c r="W394" s="163">
        <v>1</v>
      </c>
      <c r="X394" s="163"/>
      <c r="Y394" s="163"/>
      <c r="Z394" s="163"/>
      <c r="AA394" s="324"/>
      <c r="AB394" s="171"/>
      <c r="AC394" s="329"/>
      <c r="AD394" s="163"/>
      <c r="AE394" s="163"/>
      <c r="AF394" s="163"/>
      <c r="AG394" s="163"/>
      <c r="AH394" s="172"/>
      <c r="AI394" s="163"/>
      <c r="AJ394" s="163"/>
      <c r="AK394" s="163"/>
      <c r="AL394" s="163"/>
      <c r="AM394" s="173"/>
      <c r="AN394" s="163"/>
      <c r="AO394" s="163"/>
      <c r="AP394" s="163"/>
      <c r="AQ394" s="163"/>
      <c r="AS394" s="163"/>
      <c r="AT394" s="163"/>
      <c r="AU394" s="163"/>
      <c r="AV394" s="163"/>
    </row>
    <row r="395" spans="1:49" s="91" customFormat="1" ht="14.1" hidden="1" customHeight="1" x14ac:dyDescent="0.2">
      <c r="A395" s="76">
        <v>350</v>
      </c>
      <c r="B395" s="314" t="s">
        <v>44</v>
      </c>
      <c r="C395" s="315" t="s">
        <v>50</v>
      </c>
      <c r="D395" s="316" t="s">
        <v>40</v>
      </c>
      <c r="E395" s="326"/>
      <c r="F395" s="327"/>
      <c r="G395" s="319" t="s">
        <v>435</v>
      </c>
      <c r="H395" s="320"/>
      <c r="I395" s="321"/>
      <c r="J395" s="321"/>
      <c r="K395" s="321"/>
      <c r="L395" s="321"/>
      <c r="M395" s="322"/>
      <c r="N395" s="322"/>
      <c r="O395" s="322"/>
      <c r="P395" s="322"/>
      <c r="Q395" s="328"/>
      <c r="R395" s="163"/>
      <c r="S395" s="163"/>
      <c r="T395" s="163"/>
      <c r="U395" s="163"/>
      <c r="V395" s="163" t="s">
        <v>1</v>
      </c>
      <c r="W395" s="163">
        <v>1</v>
      </c>
      <c r="X395" s="163"/>
      <c r="Y395" s="163"/>
      <c r="Z395" s="163"/>
      <c r="AA395" s="324"/>
      <c r="AB395" s="171"/>
      <c r="AC395" s="329"/>
      <c r="AD395" s="163"/>
      <c r="AE395" s="163"/>
      <c r="AF395" s="163"/>
      <c r="AG395" s="163"/>
      <c r="AH395" s="172"/>
      <c r="AI395" s="163"/>
      <c r="AJ395" s="163"/>
      <c r="AK395" s="163"/>
      <c r="AL395" s="163"/>
      <c r="AM395" s="173"/>
      <c r="AN395" s="163"/>
      <c r="AO395" s="163"/>
      <c r="AP395" s="163"/>
      <c r="AQ395" s="163"/>
      <c r="AS395" s="163"/>
      <c r="AT395" s="163"/>
      <c r="AU395" s="163"/>
      <c r="AV395" s="163"/>
    </row>
    <row r="396" spans="1:49" s="59" customFormat="1" ht="14.1" customHeight="1" x14ac:dyDescent="0.25">
      <c r="B396" s="302" t="s">
        <v>44</v>
      </c>
      <c r="C396" s="303" t="s">
        <v>52</v>
      </c>
      <c r="D396" s="304"/>
      <c r="E396" s="335"/>
      <c r="F396" s="306" t="s">
        <v>436</v>
      </c>
      <c r="G396" s="307"/>
      <c r="H396" s="308"/>
      <c r="I396" s="309"/>
      <c r="J396" s="309"/>
      <c r="K396" s="309"/>
      <c r="L396" s="309"/>
      <c r="M396" s="310">
        <f>COUNTIF(M397:M403,"WTP")</f>
        <v>1</v>
      </c>
      <c r="N396" s="310">
        <f>COUNTIF(N397:N403,"WDP")</f>
        <v>3</v>
      </c>
      <c r="O396" s="310">
        <f>COUNTIF(O397:O403,"TW")</f>
        <v>0</v>
      </c>
      <c r="P396" s="310">
        <f>COUNTIF(P397:P403,"TMP")</f>
        <v>0</v>
      </c>
      <c r="Q396" s="311">
        <f>SUM(H396:P396)</f>
        <v>4</v>
      </c>
      <c r="R396" s="73"/>
      <c r="S396" s="73">
        <f>COUNTIF(S397:S403,"WTP")</f>
        <v>1</v>
      </c>
      <c r="T396" s="73"/>
      <c r="U396" s="73"/>
      <c r="V396" s="73">
        <f>COUNTIF(V397:V403,"WDP")</f>
        <v>6</v>
      </c>
      <c r="W396" s="73"/>
      <c r="X396" s="73">
        <f>COUNTIF(X397:X403,"TW")</f>
        <v>0</v>
      </c>
      <c r="Y396" s="73"/>
      <c r="Z396" s="73">
        <f>COUNTIF(Z397:Z403,"TMP")</f>
        <v>0</v>
      </c>
      <c r="AA396" s="331"/>
      <c r="AB396" s="152">
        <f>SUM(S396:Z396)</f>
        <v>7</v>
      </c>
      <c r="AC396" s="313"/>
      <c r="AD396" s="75">
        <f>COUNTIF(AD397:AD403,"WTP")</f>
        <v>0</v>
      </c>
      <c r="AE396" s="75">
        <f>COUNTIF(AE397:AE403,"WDP")</f>
        <v>5</v>
      </c>
      <c r="AF396" s="75">
        <f>COUNTIF(AF397:AF403,"TW")</f>
        <v>0</v>
      </c>
      <c r="AG396" s="75">
        <f>COUNTIF(AG397:AG403,"TMP")</f>
        <v>2</v>
      </c>
      <c r="AH396" s="153">
        <f>SUM(AD396:AG396)</f>
        <v>7</v>
      </c>
      <c r="AI396" s="75">
        <f>COUNTIF(AI397:AI403,"WTP")</f>
        <v>1</v>
      </c>
      <c r="AJ396" s="75">
        <f>COUNTIF(AJ397:AJ403,"WDP")</f>
        <v>3</v>
      </c>
      <c r="AK396" s="75">
        <f>COUNTIF(AK397:AK403,"TW")</f>
        <v>0</v>
      </c>
      <c r="AL396" s="75">
        <f>COUNTIF(AL397:AL403,"TMP")</f>
        <v>2</v>
      </c>
      <c r="AM396" s="154">
        <f>SUM(AI396:AL396)</f>
        <v>6</v>
      </c>
      <c r="AN396" s="75">
        <f>COUNTIF(AN397:AN403,"WTP")</f>
        <v>1</v>
      </c>
      <c r="AO396" s="75">
        <f>COUNTIF(AO397:AO403,"WDP")</f>
        <v>5</v>
      </c>
      <c r="AP396" s="75">
        <f>COUNTIF(AP397:AP403,"TW")</f>
        <v>0</v>
      </c>
      <c r="AQ396" s="75">
        <f>COUNTIF(AQ397:AQ403,"TMP")</f>
        <v>0</v>
      </c>
      <c r="AR396" s="155">
        <f>SUM(AN396:AQ396)</f>
        <v>6</v>
      </c>
      <c r="AS396" s="75">
        <f>COUNTIF(AS397:AS403,"WTP")</f>
        <v>2</v>
      </c>
      <c r="AT396" s="75">
        <f>COUNTIF(AT397:AT403,"WDP")</f>
        <v>4</v>
      </c>
      <c r="AU396" s="75">
        <f>COUNTIF(AU397:AU403,"TW")</f>
        <v>0</v>
      </c>
      <c r="AV396" s="75">
        <f>COUNTIF(AV397:AV403,"TMP")</f>
        <v>0</v>
      </c>
      <c r="AW396" s="155">
        <f>SUM(AS396:AV396)</f>
        <v>6</v>
      </c>
    </row>
    <row r="397" spans="1:49" s="91" customFormat="1" ht="14.1" hidden="1" customHeight="1" x14ac:dyDescent="0.2">
      <c r="A397" s="76">
        <v>351</v>
      </c>
      <c r="B397" s="314" t="s">
        <v>44</v>
      </c>
      <c r="C397" s="315" t="s">
        <v>52</v>
      </c>
      <c r="D397" s="344" t="s">
        <v>8</v>
      </c>
      <c r="E397" s="345"/>
      <c r="F397" s="346"/>
      <c r="G397" s="347" t="s">
        <v>437</v>
      </c>
      <c r="H397" s="320"/>
      <c r="I397" s="348"/>
      <c r="J397" s="348"/>
      <c r="K397" s="348"/>
      <c r="L397" s="348"/>
      <c r="M397" s="322"/>
      <c r="N397" s="322"/>
      <c r="O397" s="322"/>
      <c r="P397" s="322"/>
      <c r="Q397" s="328"/>
      <c r="R397" s="163"/>
      <c r="S397" s="163"/>
      <c r="T397" s="163">
        <v>1</v>
      </c>
      <c r="U397" s="163"/>
      <c r="V397" s="163" t="s">
        <v>1</v>
      </c>
      <c r="W397" s="163">
        <v>1</v>
      </c>
      <c r="X397" s="163"/>
      <c r="Y397" s="163"/>
      <c r="Z397" s="163"/>
      <c r="AA397" s="324"/>
      <c r="AB397" s="171"/>
      <c r="AC397" s="329"/>
      <c r="AD397" s="163"/>
      <c r="AE397" s="163" t="s">
        <v>1</v>
      </c>
      <c r="AF397" s="163"/>
      <c r="AG397" s="163"/>
      <c r="AH397" s="172"/>
      <c r="AI397" s="163" t="s">
        <v>0</v>
      </c>
      <c r="AJ397" s="163"/>
      <c r="AK397" s="163"/>
      <c r="AL397" s="163"/>
      <c r="AM397" s="173"/>
      <c r="AN397" s="163" t="s">
        <v>0</v>
      </c>
      <c r="AO397" s="163"/>
      <c r="AP397" s="163"/>
      <c r="AQ397" s="163"/>
      <c r="AS397" s="163" t="s">
        <v>0</v>
      </c>
      <c r="AT397" s="163"/>
      <c r="AU397" s="163"/>
      <c r="AV397" s="163"/>
    </row>
    <row r="398" spans="1:49" s="91" customFormat="1" ht="14.1" customHeight="1" x14ac:dyDescent="0.2">
      <c r="A398" s="76">
        <v>352</v>
      </c>
      <c r="B398" s="314" t="s">
        <v>44</v>
      </c>
      <c r="C398" s="315" t="s">
        <v>52</v>
      </c>
      <c r="D398" s="344" t="s">
        <v>12</v>
      </c>
      <c r="E398" s="349"/>
      <c r="F398" s="350"/>
      <c r="G398" s="347" t="s">
        <v>438</v>
      </c>
      <c r="H398" s="320"/>
      <c r="I398" s="348"/>
      <c r="J398" s="348"/>
      <c r="K398" s="348"/>
      <c r="L398" s="348"/>
      <c r="M398" s="322"/>
      <c r="N398" s="322" t="s">
        <v>1</v>
      </c>
      <c r="O398" s="322"/>
      <c r="P398" s="322"/>
      <c r="Q398" s="328"/>
      <c r="R398" s="163"/>
      <c r="S398" s="163"/>
      <c r="T398" s="163">
        <v>1</v>
      </c>
      <c r="U398" s="163"/>
      <c r="V398" s="163" t="s">
        <v>1</v>
      </c>
      <c r="W398" s="163">
        <v>1</v>
      </c>
      <c r="X398" s="163"/>
      <c r="Y398" s="163"/>
      <c r="Z398" s="163"/>
      <c r="AA398" s="324"/>
      <c r="AB398" s="171"/>
      <c r="AC398" s="329"/>
      <c r="AD398" s="163"/>
      <c r="AE398" s="163" t="s">
        <v>1</v>
      </c>
      <c r="AF398" s="163"/>
      <c r="AG398" s="163"/>
      <c r="AH398" s="172"/>
      <c r="AI398" s="163"/>
      <c r="AJ398" s="163"/>
      <c r="AK398" s="163"/>
      <c r="AL398" s="163" t="s">
        <v>3</v>
      </c>
      <c r="AM398" s="173"/>
      <c r="AN398" s="163"/>
      <c r="AO398" s="163" t="s">
        <v>1</v>
      </c>
      <c r="AP398" s="163"/>
      <c r="AQ398" s="163"/>
      <c r="AS398" s="163" t="s">
        <v>0</v>
      </c>
      <c r="AT398" s="163"/>
      <c r="AU398" s="163"/>
      <c r="AV398" s="163"/>
    </row>
    <row r="399" spans="1:49" s="91" customFormat="1" ht="14.1" customHeight="1" x14ac:dyDescent="0.2">
      <c r="A399" s="76">
        <v>353</v>
      </c>
      <c r="B399" s="314" t="s">
        <v>44</v>
      </c>
      <c r="C399" s="315" t="s">
        <v>52</v>
      </c>
      <c r="D399" s="344" t="s">
        <v>14</v>
      </c>
      <c r="E399" s="349"/>
      <c r="F399" s="350"/>
      <c r="G399" s="347" t="s">
        <v>439</v>
      </c>
      <c r="H399" s="320"/>
      <c r="I399" s="348">
        <v>1</v>
      </c>
      <c r="J399" s="348"/>
      <c r="K399" s="348"/>
      <c r="L399" s="348"/>
      <c r="M399" s="322" t="s">
        <v>0</v>
      </c>
      <c r="N399" s="322"/>
      <c r="O399" s="322"/>
      <c r="P399" s="322"/>
      <c r="Q399" s="328"/>
      <c r="R399" s="163"/>
      <c r="S399" s="163" t="s">
        <v>0</v>
      </c>
      <c r="T399" s="163"/>
      <c r="U399" s="163">
        <v>1</v>
      </c>
      <c r="V399" s="163"/>
      <c r="W399" s="163"/>
      <c r="X399" s="163"/>
      <c r="Y399" s="163"/>
      <c r="Z399" s="163"/>
      <c r="AA399" s="324"/>
      <c r="AB399" s="171"/>
      <c r="AC399" s="329"/>
      <c r="AD399" s="163"/>
      <c r="AE399" s="163" t="s">
        <v>1</v>
      </c>
      <c r="AF399" s="163"/>
      <c r="AG399" s="163"/>
      <c r="AH399" s="172"/>
      <c r="AI399" s="163"/>
      <c r="AJ399" s="163" t="s">
        <v>1</v>
      </c>
      <c r="AK399" s="163"/>
      <c r="AL399" s="163"/>
      <c r="AM399" s="173"/>
      <c r="AN399" s="163"/>
      <c r="AO399" s="163" t="s">
        <v>1</v>
      </c>
      <c r="AP399" s="163"/>
      <c r="AQ399" s="163"/>
      <c r="AS399" s="163"/>
      <c r="AT399" s="163" t="s">
        <v>1</v>
      </c>
      <c r="AU399" s="163"/>
      <c r="AV399" s="163"/>
    </row>
    <row r="400" spans="1:49" s="91" customFormat="1" ht="14.1" hidden="1" customHeight="1" x14ac:dyDescent="0.2">
      <c r="A400" s="76">
        <v>354</v>
      </c>
      <c r="B400" s="314" t="s">
        <v>44</v>
      </c>
      <c r="C400" s="315" t="s">
        <v>52</v>
      </c>
      <c r="D400" s="344" t="s">
        <v>16</v>
      </c>
      <c r="E400" s="349"/>
      <c r="F400" s="350"/>
      <c r="G400" s="347" t="s">
        <v>440</v>
      </c>
      <c r="H400" s="320"/>
      <c r="I400" s="348"/>
      <c r="J400" s="348"/>
      <c r="K400" s="348"/>
      <c r="L400" s="348"/>
      <c r="M400" s="322"/>
      <c r="N400" s="322"/>
      <c r="O400" s="322"/>
      <c r="P400" s="322"/>
      <c r="Q400" s="328"/>
      <c r="R400" s="163"/>
      <c r="S400" s="163"/>
      <c r="T400" s="163">
        <v>1</v>
      </c>
      <c r="U400" s="163"/>
      <c r="V400" s="163" t="s">
        <v>1</v>
      </c>
      <c r="W400" s="163">
        <v>1</v>
      </c>
      <c r="X400" s="163"/>
      <c r="Y400" s="163"/>
      <c r="Z400" s="163"/>
      <c r="AA400" s="324"/>
      <c r="AB400" s="171"/>
      <c r="AC400" s="329"/>
      <c r="AD400" s="163"/>
      <c r="AE400" s="163"/>
      <c r="AF400" s="163"/>
      <c r="AG400" s="163" t="s">
        <v>3</v>
      </c>
      <c r="AH400" s="172"/>
      <c r="AI400" s="163"/>
      <c r="AJ400" s="163"/>
      <c r="AK400" s="163"/>
      <c r="AL400" s="163" t="s">
        <v>3</v>
      </c>
      <c r="AM400" s="173"/>
      <c r="AN400" s="163"/>
      <c r="AO400" s="163" t="s">
        <v>1</v>
      </c>
      <c r="AP400" s="163"/>
      <c r="AQ400" s="163"/>
      <c r="AS400" s="163"/>
      <c r="AT400" s="163" t="s">
        <v>1</v>
      </c>
      <c r="AU400" s="163"/>
      <c r="AV400" s="163"/>
    </row>
    <row r="401" spans="1:49" s="91" customFormat="1" ht="14.1" customHeight="1" x14ac:dyDescent="0.2">
      <c r="A401" s="76">
        <v>355</v>
      </c>
      <c r="B401" s="314" t="s">
        <v>44</v>
      </c>
      <c r="C401" s="315" t="s">
        <v>52</v>
      </c>
      <c r="D401" s="344" t="s">
        <v>18</v>
      </c>
      <c r="E401" s="349"/>
      <c r="F401" s="350"/>
      <c r="G401" s="347" t="s">
        <v>441</v>
      </c>
      <c r="H401" s="320"/>
      <c r="I401" s="348"/>
      <c r="J401" s="348"/>
      <c r="K401" s="348"/>
      <c r="L401" s="348"/>
      <c r="M401" s="322"/>
      <c r="N401" s="322" t="s">
        <v>1</v>
      </c>
      <c r="O401" s="322"/>
      <c r="P401" s="322"/>
      <c r="Q401" s="328"/>
      <c r="R401" s="163"/>
      <c r="S401" s="163"/>
      <c r="T401" s="163">
        <v>1</v>
      </c>
      <c r="U401" s="163"/>
      <c r="V401" s="163" t="s">
        <v>1</v>
      </c>
      <c r="W401" s="163">
        <v>1</v>
      </c>
      <c r="X401" s="163"/>
      <c r="Y401" s="163"/>
      <c r="Z401" s="163"/>
      <c r="AA401" s="324"/>
      <c r="AB401" s="171"/>
      <c r="AC401" s="329"/>
      <c r="AD401" s="163"/>
      <c r="AE401" s="163" t="s">
        <v>1</v>
      </c>
      <c r="AF401" s="163"/>
      <c r="AG401" s="163"/>
      <c r="AH401" s="172"/>
      <c r="AI401" s="163"/>
      <c r="AJ401" s="163" t="s">
        <v>1</v>
      </c>
      <c r="AK401" s="163"/>
      <c r="AL401" s="163"/>
      <c r="AM401" s="173"/>
      <c r="AN401" s="163"/>
      <c r="AO401" s="163" t="s">
        <v>1</v>
      </c>
      <c r="AP401" s="163"/>
      <c r="AQ401" s="163"/>
      <c r="AS401" s="163"/>
      <c r="AT401" s="163" t="s">
        <v>1</v>
      </c>
      <c r="AU401" s="163"/>
      <c r="AV401" s="163"/>
    </row>
    <row r="402" spans="1:49" s="91" customFormat="1" ht="14.1" hidden="1" customHeight="1" x14ac:dyDescent="0.2">
      <c r="A402" s="76">
        <v>356</v>
      </c>
      <c r="B402" s="314" t="s">
        <v>44</v>
      </c>
      <c r="C402" s="315" t="s">
        <v>52</v>
      </c>
      <c r="D402" s="344" t="s">
        <v>20</v>
      </c>
      <c r="E402" s="349"/>
      <c r="F402" s="350"/>
      <c r="G402" s="347" t="s">
        <v>442</v>
      </c>
      <c r="H402" s="320"/>
      <c r="I402" s="348"/>
      <c r="J402" s="348"/>
      <c r="K402" s="348"/>
      <c r="L402" s="348"/>
      <c r="M402" s="322"/>
      <c r="N402" s="322"/>
      <c r="O402" s="322"/>
      <c r="P402" s="322"/>
      <c r="Q402" s="328"/>
      <c r="R402" s="163"/>
      <c r="S402" s="163"/>
      <c r="T402" s="163"/>
      <c r="U402" s="163"/>
      <c r="V402" s="163" t="s">
        <v>1</v>
      </c>
      <c r="W402" s="163"/>
      <c r="X402" s="163"/>
      <c r="Y402" s="163"/>
      <c r="Z402" s="163"/>
      <c r="AA402" s="324"/>
      <c r="AB402" s="171"/>
      <c r="AC402" s="329"/>
      <c r="AD402" s="163"/>
      <c r="AE402" s="163"/>
      <c r="AF402" s="163"/>
      <c r="AG402" s="163" t="s">
        <v>3</v>
      </c>
      <c r="AH402" s="172"/>
      <c r="AI402" s="163"/>
      <c r="AJ402" s="163" t="s">
        <v>1</v>
      </c>
      <c r="AK402" s="163"/>
      <c r="AL402" s="163"/>
      <c r="AM402" s="173"/>
      <c r="AN402" s="163"/>
      <c r="AO402" s="163" t="s">
        <v>1</v>
      </c>
      <c r="AP402" s="163"/>
      <c r="AQ402" s="163"/>
      <c r="AS402" s="163"/>
      <c r="AT402" s="163" t="s">
        <v>1</v>
      </c>
      <c r="AU402" s="163"/>
      <c r="AV402" s="163"/>
    </row>
    <row r="403" spans="1:49" s="91" customFormat="1" ht="14.1" customHeight="1" x14ac:dyDescent="0.2">
      <c r="A403" s="76">
        <v>357</v>
      </c>
      <c r="B403" s="314" t="s">
        <v>44</v>
      </c>
      <c r="C403" s="315" t="s">
        <v>52</v>
      </c>
      <c r="D403" s="344" t="s">
        <v>22</v>
      </c>
      <c r="E403" s="349"/>
      <c r="F403" s="350"/>
      <c r="G403" s="347" t="s">
        <v>443</v>
      </c>
      <c r="H403" s="320"/>
      <c r="I403" s="348"/>
      <c r="J403" s="348"/>
      <c r="K403" s="348"/>
      <c r="L403" s="348"/>
      <c r="M403" s="322"/>
      <c r="N403" s="322" t="s">
        <v>1</v>
      </c>
      <c r="O403" s="322"/>
      <c r="P403" s="322"/>
      <c r="Q403" s="328"/>
      <c r="R403" s="163"/>
      <c r="S403" s="163"/>
      <c r="T403" s="163">
        <v>1</v>
      </c>
      <c r="U403" s="163"/>
      <c r="V403" s="163" t="s">
        <v>1</v>
      </c>
      <c r="W403" s="163">
        <v>1</v>
      </c>
      <c r="X403" s="163"/>
      <c r="Y403" s="163"/>
      <c r="Z403" s="163"/>
      <c r="AA403" s="324"/>
      <c r="AB403" s="171"/>
      <c r="AC403" s="329"/>
      <c r="AD403" s="163"/>
      <c r="AE403" s="163" t="s">
        <v>1</v>
      </c>
      <c r="AF403" s="163"/>
      <c r="AG403" s="163"/>
      <c r="AH403" s="172"/>
      <c r="AI403" s="163"/>
      <c r="AJ403" s="163"/>
      <c r="AK403" s="163"/>
      <c r="AL403" s="163"/>
      <c r="AM403" s="173"/>
      <c r="AN403" s="163"/>
      <c r="AO403" s="163"/>
      <c r="AP403" s="163"/>
      <c r="AQ403" s="163"/>
      <c r="AS403" s="163"/>
      <c r="AT403" s="163"/>
      <c r="AU403" s="163"/>
      <c r="AV403" s="163"/>
    </row>
    <row r="404" spans="1:49" s="59" customFormat="1" ht="14.1" customHeight="1" x14ac:dyDescent="0.25">
      <c r="B404" s="302" t="s">
        <v>46</v>
      </c>
      <c r="C404" s="334"/>
      <c r="D404" s="304"/>
      <c r="E404" s="305" t="s">
        <v>444</v>
      </c>
      <c r="F404" s="306"/>
      <c r="G404" s="307"/>
      <c r="H404" s="308"/>
      <c r="I404" s="309"/>
      <c r="J404" s="309"/>
      <c r="K404" s="309"/>
      <c r="L404" s="309"/>
      <c r="M404" s="310">
        <f>M405</f>
        <v>0</v>
      </c>
      <c r="N404" s="310">
        <f>N405</f>
        <v>10</v>
      </c>
      <c r="O404" s="310">
        <f>O405</f>
        <v>0</v>
      </c>
      <c r="P404" s="310">
        <f>P405</f>
        <v>1</v>
      </c>
      <c r="Q404" s="323"/>
      <c r="R404" s="73"/>
      <c r="S404" s="73">
        <f>S405</f>
        <v>0</v>
      </c>
      <c r="T404" s="73"/>
      <c r="U404" s="73"/>
      <c r="V404" s="73">
        <f>V405</f>
        <v>4</v>
      </c>
      <c r="W404" s="73"/>
      <c r="X404" s="73">
        <f>X405</f>
        <v>0</v>
      </c>
      <c r="Y404" s="73"/>
      <c r="Z404" s="73">
        <f>Z405</f>
        <v>8</v>
      </c>
      <c r="AA404" s="331"/>
      <c r="AB404" s="165"/>
      <c r="AC404" s="325"/>
      <c r="AD404" s="75">
        <f>AD405</f>
        <v>0</v>
      </c>
      <c r="AE404" s="75">
        <f>AE405</f>
        <v>5</v>
      </c>
      <c r="AF404" s="75">
        <f>AF405</f>
        <v>0</v>
      </c>
      <c r="AG404" s="75">
        <f>AG405</f>
        <v>6</v>
      </c>
      <c r="AH404" s="166"/>
      <c r="AI404" s="75">
        <f>AI405</f>
        <v>0</v>
      </c>
      <c r="AJ404" s="75">
        <f>AJ405</f>
        <v>6</v>
      </c>
      <c r="AK404" s="75">
        <f>AK405</f>
        <v>0</v>
      </c>
      <c r="AL404" s="75">
        <f>AL405</f>
        <v>5</v>
      </c>
      <c r="AM404" s="167"/>
      <c r="AN404" s="75">
        <f>AN405</f>
        <v>0</v>
      </c>
      <c r="AO404" s="75">
        <f>AO405</f>
        <v>7</v>
      </c>
      <c r="AP404" s="75">
        <f>AP405</f>
        <v>0</v>
      </c>
      <c r="AQ404" s="75">
        <f>AQ405</f>
        <v>4</v>
      </c>
      <c r="AS404" s="75">
        <f>AS405</f>
        <v>5</v>
      </c>
      <c r="AT404" s="75">
        <f>AT405</f>
        <v>3</v>
      </c>
      <c r="AU404" s="75">
        <f>AU405</f>
        <v>0</v>
      </c>
      <c r="AV404" s="75">
        <f>AV405</f>
        <v>0</v>
      </c>
    </row>
    <row r="405" spans="1:49" s="59" customFormat="1" ht="14.1" customHeight="1" x14ac:dyDescent="0.25">
      <c r="B405" s="302" t="s">
        <v>46</v>
      </c>
      <c r="C405" s="303" t="s">
        <v>54</v>
      </c>
      <c r="D405" s="304"/>
      <c r="E405" s="335"/>
      <c r="F405" s="306" t="s">
        <v>445</v>
      </c>
      <c r="G405" s="307"/>
      <c r="H405" s="308"/>
      <c r="I405" s="309"/>
      <c r="J405" s="309"/>
      <c r="K405" s="309"/>
      <c r="L405" s="309"/>
      <c r="M405" s="310">
        <f>COUNTIF(M406:M417,"WTP")</f>
        <v>0</v>
      </c>
      <c r="N405" s="310">
        <f>COUNTIF(N406:N417,"WDP")</f>
        <v>10</v>
      </c>
      <c r="O405" s="310">
        <f>COUNTIF(O406:O417,"TW")</f>
        <v>0</v>
      </c>
      <c r="P405" s="310">
        <f>COUNTIF(P406:P417,"TMP")</f>
        <v>1</v>
      </c>
      <c r="Q405" s="311">
        <f>SUM(H405:P405)</f>
        <v>11</v>
      </c>
      <c r="R405" s="73"/>
      <c r="S405" s="73">
        <f>COUNTIF(S406:S417,"WTP")</f>
        <v>0</v>
      </c>
      <c r="T405" s="73"/>
      <c r="U405" s="73"/>
      <c r="V405" s="73">
        <f>COUNTIF(V406:V417,"WDP")</f>
        <v>4</v>
      </c>
      <c r="W405" s="73"/>
      <c r="X405" s="73">
        <f>COUNTIF(X406:X417,"TW")</f>
        <v>0</v>
      </c>
      <c r="Y405" s="73"/>
      <c r="Z405" s="73">
        <f>COUNTIF(Z406:Z417,"TMP")</f>
        <v>8</v>
      </c>
      <c r="AA405" s="331"/>
      <c r="AB405" s="152">
        <f>SUM(S405:Z405)</f>
        <v>12</v>
      </c>
      <c r="AC405" s="313"/>
      <c r="AD405" s="75">
        <f>COUNTIF(AD406:AD417,"WTP")</f>
        <v>0</v>
      </c>
      <c r="AE405" s="75">
        <f>COUNTIF(AE406:AE417,"WDP")</f>
        <v>5</v>
      </c>
      <c r="AF405" s="75">
        <f>COUNTIF(AF406:AF417,"TW")</f>
        <v>0</v>
      </c>
      <c r="AG405" s="75">
        <f>COUNTIF(AG406:AG417,"TMP")</f>
        <v>6</v>
      </c>
      <c r="AH405" s="153">
        <f>SUM(AD405:AG405)</f>
        <v>11</v>
      </c>
      <c r="AI405" s="75">
        <f>COUNTIF(AI406:AI417,"WTP")</f>
        <v>0</v>
      </c>
      <c r="AJ405" s="75">
        <f>COUNTIF(AJ406:AJ417,"WDP")</f>
        <v>6</v>
      </c>
      <c r="AK405" s="75">
        <f>COUNTIF(AK406:AK417,"TW")</f>
        <v>0</v>
      </c>
      <c r="AL405" s="75">
        <f>COUNTIF(AL406:AL417,"TMP")</f>
        <v>5</v>
      </c>
      <c r="AM405" s="154">
        <f>SUM(AI405:AL405)</f>
        <v>11</v>
      </c>
      <c r="AN405" s="75">
        <f>COUNTIF(AN406:AN417,"WTP")</f>
        <v>0</v>
      </c>
      <c r="AO405" s="75">
        <f>COUNTIF(AO406:AO417,"WDP")</f>
        <v>7</v>
      </c>
      <c r="AP405" s="75">
        <f>COUNTIF(AP406:AP417,"TW")</f>
        <v>0</v>
      </c>
      <c r="AQ405" s="75">
        <f>COUNTIF(AQ406:AQ417,"TMP")</f>
        <v>4</v>
      </c>
      <c r="AR405" s="155">
        <f>SUM(AN405:AQ405)</f>
        <v>11</v>
      </c>
      <c r="AS405" s="75">
        <f>COUNTIF(AS406:AS417,"WTP")</f>
        <v>5</v>
      </c>
      <c r="AT405" s="75">
        <f>COUNTIF(AT406:AT417,"WDP")</f>
        <v>3</v>
      </c>
      <c r="AU405" s="75">
        <f>COUNTIF(AU406:AU417,"TW")</f>
        <v>0</v>
      </c>
      <c r="AV405" s="75">
        <f>COUNTIF(AV406:AV417,"TMP")</f>
        <v>0</v>
      </c>
      <c r="AW405" s="155">
        <f>SUM(AS405:AV405)</f>
        <v>8</v>
      </c>
    </row>
    <row r="406" spans="1:49" s="91" customFormat="1" ht="14.1" customHeight="1" x14ac:dyDescent="0.2">
      <c r="A406" s="76">
        <v>358</v>
      </c>
      <c r="B406" s="314" t="s">
        <v>46</v>
      </c>
      <c r="C406" s="315" t="s">
        <v>54</v>
      </c>
      <c r="D406" s="344" t="s">
        <v>8</v>
      </c>
      <c r="E406" s="345"/>
      <c r="F406" s="346"/>
      <c r="G406" s="347" t="s">
        <v>446</v>
      </c>
      <c r="H406" s="320"/>
      <c r="I406" s="348"/>
      <c r="J406" s="348"/>
      <c r="K406" s="348"/>
      <c r="L406" s="348"/>
      <c r="M406" s="322"/>
      <c r="N406" s="322" t="s">
        <v>1</v>
      </c>
      <c r="O406" s="322"/>
      <c r="P406" s="322"/>
      <c r="Q406" s="328"/>
      <c r="R406" s="163"/>
      <c r="S406" s="163"/>
      <c r="T406" s="163"/>
      <c r="U406" s="163"/>
      <c r="V406" s="163"/>
      <c r="W406" s="163"/>
      <c r="X406" s="163"/>
      <c r="Y406" s="163"/>
      <c r="Z406" s="163" t="s">
        <v>3</v>
      </c>
      <c r="AA406" s="324"/>
      <c r="AB406" s="171"/>
      <c r="AC406" s="329"/>
      <c r="AD406" s="163"/>
      <c r="AE406" s="163" t="s">
        <v>1</v>
      </c>
      <c r="AF406" s="163"/>
      <c r="AG406" s="163"/>
      <c r="AH406" s="172"/>
      <c r="AI406" s="163"/>
      <c r="AJ406" s="163" t="s">
        <v>1</v>
      </c>
      <c r="AK406" s="163"/>
      <c r="AL406" s="163"/>
      <c r="AM406" s="173"/>
      <c r="AN406" s="163"/>
      <c r="AO406" s="163"/>
      <c r="AP406" s="163"/>
      <c r="AQ406" s="163" t="s">
        <v>3</v>
      </c>
      <c r="AS406" s="163"/>
      <c r="AT406" s="163" t="s">
        <v>1</v>
      </c>
      <c r="AU406" s="163"/>
      <c r="AV406" s="163"/>
    </row>
    <row r="407" spans="1:49" s="91" customFormat="1" ht="14.1" customHeight="1" x14ac:dyDescent="0.2">
      <c r="A407" s="76">
        <v>359</v>
      </c>
      <c r="B407" s="314" t="s">
        <v>46</v>
      </c>
      <c r="C407" s="315" t="s">
        <v>54</v>
      </c>
      <c r="D407" s="344" t="s">
        <v>12</v>
      </c>
      <c r="E407" s="349"/>
      <c r="F407" s="350"/>
      <c r="G407" s="347" t="s">
        <v>447</v>
      </c>
      <c r="H407" s="320"/>
      <c r="I407" s="348"/>
      <c r="J407" s="348"/>
      <c r="K407" s="348"/>
      <c r="L407" s="348"/>
      <c r="M407" s="322"/>
      <c r="N407" s="322" t="s">
        <v>1</v>
      </c>
      <c r="O407" s="322"/>
      <c r="P407" s="322"/>
      <c r="Q407" s="328"/>
      <c r="R407" s="163"/>
      <c r="S407" s="163"/>
      <c r="T407" s="163"/>
      <c r="U407" s="163"/>
      <c r="V407" s="163" t="s">
        <v>1</v>
      </c>
      <c r="W407" s="163"/>
      <c r="X407" s="163"/>
      <c r="Y407" s="163"/>
      <c r="Z407" s="163"/>
      <c r="AA407" s="324"/>
      <c r="AB407" s="171"/>
      <c r="AC407" s="329"/>
      <c r="AD407" s="163"/>
      <c r="AE407" s="163" t="s">
        <v>1</v>
      </c>
      <c r="AF407" s="163"/>
      <c r="AG407" s="163"/>
      <c r="AH407" s="172"/>
      <c r="AI407" s="163"/>
      <c r="AJ407" s="163" t="s">
        <v>1</v>
      </c>
      <c r="AK407" s="163"/>
      <c r="AL407" s="163"/>
      <c r="AM407" s="173"/>
      <c r="AN407" s="163"/>
      <c r="AO407" s="163" t="s">
        <v>1</v>
      </c>
      <c r="AP407" s="163"/>
      <c r="AQ407" s="163"/>
      <c r="AS407" s="163"/>
      <c r="AT407" s="163" t="s">
        <v>1</v>
      </c>
      <c r="AU407" s="163"/>
      <c r="AV407" s="163"/>
    </row>
    <row r="408" spans="1:49" s="91" customFormat="1" ht="14.1" customHeight="1" x14ac:dyDescent="0.2">
      <c r="A408" s="76">
        <v>360</v>
      </c>
      <c r="B408" s="314" t="s">
        <v>46</v>
      </c>
      <c r="C408" s="315" t="s">
        <v>54</v>
      </c>
      <c r="D408" s="344" t="s">
        <v>14</v>
      </c>
      <c r="E408" s="349"/>
      <c r="F408" s="350"/>
      <c r="G408" s="347" t="s">
        <v>448</v>
      </c>
      <c r="H408" s="320"/>
      <c r="I408" s="348"/>
      <c r="J408" s="348"/>
      <c r="K408" s="348"/>
      <c r="L408" s="348"/>
      <c r="M408" s="322"/>
      <c r="N408" s="322" t="s">
        <v>1</v>
      </c>
      <c r="O408" s="322"/>
      <c r="P408" s="322"/>
      <c r="Q408" s="328"/>
      <c r="R408" s="330"/>
      <c r="S408" s="163"/>
      <c r="T408" s="163"/>
      <c r="U408" s="163"/>
      <c r="V408" s="163"/>
      <c r="W408" s="163"/>
      <c r="X408" s="163"/>
      <c r="Y408" s="163"/>
      <c r="Z408" s="163" t="s">
        <v>3</v>
      </c>
      <c r="AA408" s="324">
        <v>1</v>
      </c>
      <c r="AB408" s="171"/>
      <c r="AC408" s="329"/>
      <c r="AD408" s="163"/>
      <c r="AE408" s="163"/>
      <c r="AF408" s="163"/>
      <c r="AG408" s="163" t="s">
        <v>3</v>
      </c>
      <c r="AH408" s="172"/>
      <c r="AI408" s="163"/>
      <c r="AJ408" s="163"/>
      <c r="AK408" s="163"/>
      <c r="AL408" s="163" t="s">
        <v>3</v>
      </c>
      <c r="AM408" s="173"/>
      <c r="AN408" s="163"/>
      <c r="AO408" s="163"/>
      <c r="AP408" s="163"/>
      <c r="AQ408" s="163" t="s">
        <v>3</v>
      </c>
      <c r="AS408" s="163" t="s">
        <v>0</v>
      </c>
      <c r="AT408" s="163"/>
      <c r="AU408" s="163"/>
      <c r="AV408" s="163"/>
    </row>
    <row r="409" spans="1:49" s="91" customFormat="1" ht="14.1" hidden="1" customHeight="1" x14ac:dyDescent="0.2">
      <c r="A409" s="76">
        <v>361</v>
      </c>
      <c r="B409" s="314" t="s">
        <v>46</v>
      </c>
      <c r="C409" s="315" t="s">
        <v>54</v>
      </c>
      <c r="D409" s="344" t="s">
        <v>16</v>
      </c>
      <c r="E409" s="349"/>
      <c r="F409" s="350"/>
      <c r="G409" s="347" t="s">
        <v>449</v>
      </c>
      <c r="H409" s="320"/>
      <c r="I409" s="348"/>
      <c r="J409" s="348"/>
      <c r="K409" s="348"/>
      <c r="L409" s="348"/>
      <c r="M409" s="322"/>
      <c r="N409" s="322"/>
      <c r="O409" s="322"/>
      <c r="P409" s="322"/>
      <c r="Q409" s="328"/>
      <c r="R409" s="330"/>
      <c r="S409" s="163"/>
      <c r="T409" s="163"/>
      <c r="U409" s="163"/>
      <c r="V409" s="163"/>
      <c r="W409" s="163"/>
      <c r="X409" s="163"/>
      <c r="Y409" s="163"/>
      <c r="Z409" s="163" t="s">
        <v>3</v>
      </c>
      <c r="AA409" s="324">
        <v>1</v>
      </c>
      <c r="AB409" s="171"/>
      <c r="AC409" s="329"/>
      <c r="AD409" s="163"/>
      <c r="AE409" s="163"/>
      <c r="AF409" s="163"/>
      <c r="AG409" s="163" t="s">
        <v>3</v>
      </c>
      <c r="AH409" s="172"/>
      <c r="AI409" s="163"/>
      <c r="AJ409" s="163"/>
      <c r="AK409" s="163"/>
      <c r="AL409" s="163" t="s">
        <v>3</v>
      </c>
      <c r="AM409" s="173"/>
      <c r="AN409" s="163"/>
      <c r="AO409" s="163" t="s">
        <v>1</v>
      </c>
      <c r="AP409" s="163"/>
      <c r="AQ409" s="163"/>
      <c r="AS409" s="163"/>
      <c r="AT409" s="163"/>
      <c r="AU409" s="163"/>
      <c r="AV409" s="163"/>
    </row>
    <row r="410" spans="1:49" s="91" customFormat="1" ht="14.1" customHeight="1" x14ac:dyDescent="0.2">
      <c r="A410" s="76">
        <v>362</v>
      </c>
      <c r="B410" s="314" t="s">
        <v>46</v>
      </c>
      <c r="C410" s="315" t="s">
        <v>54</v>
      </c>
      <c r="D410" s="344" t="s">
        <v>18</v>
      </c>
      <c r="E410" s="349"/>
      <c r="F410" s="350"/>
      <c r="G410" s="347" t="s">
        <v>450</v>
      </c>
      <c r="H410" s="320"/>
      <c r="I410" s="348"/>
      <c r="J410" s="348"/>
      <c r="K410" s="348"/>
      <c r="L410" s="348"/>
      <c r="M410" s="322"/>
      <c r="N410" s="322" t="s">
        <v>1</v>
      </c>
      <c r="O410" s="322"/>
      <c r="P410" s="322"/>
      <c r="Q410" s="328"/>
      <c r="R410" s="330"/>
      <c r="S410" s="163"/>
      <c r="T410" s="163"/>
      <c r="U410" s="163"/>
      <c r="V410" s="163"/>
      <c r="W410" s="163"/>
      <c r="X410" s="163"/>
      <c r="Y410" s="163"/>
      <c r="Z410" s="163" t="s">
        <v>3</v>
      </c>
      <c r="AA410" s="324">
        <v>1</v>
      </c>
      <c r="AB410" s="171"/>
      <c r="AC410" s="329"/>
      <c r="AD410" s="163"/>
      <c r="AE410" s="163" t="s">
        <v>1</v>
      </c>
      <c r="AF410" s="163"/>
      <c r="AG410" s="163"/>
      <c r="AH410" s="172"/>
      <c r="AI410" s="163"/>
      <c r="AJ410" s="163" t="s">
        <v>1</v>
      </c>
      <c r="AK410" s="163"/>
      <c r="AL410" s="163"/>
      <c r="AM410" s="173"/>
      <c r="AN410" s="163"/>
      <c r="AO410" s="163" t="s">
        <v>1</v>
      </c>
      <c r="AP410" s="163"/>
      <c r="AQ410" s="163"/>
      <c r="AS410" s="163"/>
      <c r="AT410" s="163" t="s">
        <v>1</v>
      </c>
      <c r="AU410" s="163"/>
      <c r="AV410" s="163"/>
    </row>
    <row r="411" spans="1:49" s="91" customFormat="1" ht="14.1" customHeight="1" x14ac:dyDescent="0.2">
      <c r="A411" s="76">
        <v>363</v>
      </c>
      <c r="B411" s="314" t="s">
        <v>46</v>
      </c>
      <c r="C411" s="315" t="s">
        <v>54</v>
      </c>
      <c r="D411" s="344" t="s">
        <v>20</v>
      </c>
      <c r="E411" s="349"/>
      <c r="F411" s="350"/>
      <c r="G411" s="347" t="s">
        <v>451</v>
      </c>
      <c r="H411" s="320"/>
      <c r="I411" s="348"/>
      <c r="J411" s="348"/>
      <c r="K411" s="348"/>
      <c r="L411" s="348"/>
      <c r="M411" s="322"/>
      <c r="N411" s="322" t="s">
        <v>1</v>
      </c>
      <c r="O411" s="322"/>
      <c r="P411" s="322"/>
      <c r="Q411" s="328"/>
      <c r="R411" s="163"/>
      <c r="S411" s="163"/>
      <c r="T411" s="163">
        <v>1</v>
      </c>
      <c r="U411" s="163"/>
      <c r="V411" s="163" t="s">
        <v>1</v>
      </c>
      <c r="W411" s="163"/>
      <c r="X411" s="163"/>
      <c r="Y411" s="163"/>
      <c r="Z411" s="163"/>
      <c r="AA411" s="324"/>
      <c r="AB411" s="171"/>
      <c r="AC411" s="329"/>
      <c r="AD411" s="163"/>
      <c r="AE411" s="163"/>
      <c r="AF411" s="163"/>
      <c r="AG411" s="163" t="s">
        <v>3</v>
      </c>
      <c r="AH411" s="172"/>
      <c r="AI411" s="163"/>
      <c r="AJ411" s="163"/>
      <c r="AK411" s="163"/>
      <c r="AL411" s="163" t="s">
        <v>3</v>
      </c>
      <c r="AM411" s="173"/>
      <c r="AN411" s="163"/>
      <c r="AO411" s="163"/>
      <c r="AP411" s="163"/>
      <c r="AQ411" s="163" t="s">
        <v>3</v>
      </c>
      <c r="AS411" s="163" t="s">
        <v>0</v>
      </c>
      <c r="AT411" s="163"/>
      <c r="AU411" s="163"/>
      <c r="AV411" s="163"/>
    </row>
    <row r="412" spans="1:49" s="91" customFormat="1" ht="14.1" customHeight="1" x14ac:dyDescent="0.2">
      <c r="A412" s="76">
        <v>364</v>
      </c>
      <c r="B412" s="314" t="s">
        <v>46</v>
      </c>
      <c r="C412" s="315" t="s">
        <v>54</v>
      </c>
      <c r="D412" s="344" t="s">
        <v>22</v>
      </c>
      <c r="E412" s="349"/>
      <c r="F412" s="350"/>
      <c r="G412" s="347" t="s">
        <v>452</v>
      </c>
      <c r="H412" s="320"/>
      <c r="I412" s="348"/>
      <c r="J412" s="348"/>
      <c r="K412" s="348"/>
      <c r="L412" s="348"/>
      <c r="M412" s="322"/>
      <c r="N412" s="322" t="s">
        <v>1</v>
      </c>
      <c r="O412" s="322"/>
      <c r="P412" s="322"/>
      <c r="Q412" s="328"/>
      <c r="R412" s="163"/>
      <c r="S412" s="163"/>
      <c r="T412" s="163"/>
      <c r="U412" s="163"/>
      <c r="V412" s="163"/>
      <c r="W412" s="163"/>
      <c r="X412" s="163"/>
      <c r="Y412" s="163"/>
      <c r="Z412" s="163" t="s">
        <v>3</v>
      </c>
      <c r="AA412" s="324"/>
      <c r="AB412" s="171"/>
      <c r="AC412" s="329"/>
      <c r="AD412" s="163"/>
      <c r="AE412" s="163"/>
      <c r="AF412" s="163"/>
      <c r="AG412" s="163" t="s">
        <v>3</v>
      </c>
      <c r="AH412" s="172"/>
      <c r="AI412" s="163"/>
      <c r="AJ412" s="163"/>
      <c r="AK412" s="163"/>
      <c r="AL412" s="163" t="s">
        <v>3</v>
      </c>
      <c r="AM412" s="173"/>
      <c r="AN412" s="163"/>
      <c r="AO412" s="163"/>
      <c r="AP412" s="163"/>
      <c r="AQ412" s="163" t="s">
        <v>3</v>
      </c>
      <c r="AS412" s="163" t="s">
        <v>0</v>
      </c>
      <c r="AT412" s="163"/>
      <c r="AU412" s="163"/>
      <c r="AV412" s="163"/>
    </row>
    <row r="413" spans="1:49" s="91" customFormat="1" ht="14.1" customHeight="1" x14ac:dyDescent="0.2">
      <c r="A413" s="76">
        <v>365</v>
      </c>
      <c r="B413" s="314" t="s">
        <v>46</v>
      </c>
      <c r="C413" s="315" t="s">
        <v>54</v>
      </c>
      <c r="D413" s="344" t="s">
        <v>24</v>
      </c>
      <c r="E413" s="349"/>
      <c r="F413" s="350"/>
      <c r="G413" s="347" t="s">
        <v>453</v>
      </c>
      <c r="H413" s="320"/>
      <c r="I413" s="348"/>
      <c r="J413" s="348"/>
      <c r="K413" s="348"/>
      <c r="L413" s="348"/>
      <c r="M413" s="322"/>
      <c r="N413" s="322" t="s">
        <v>1</v>
      </c>
      <c r="O413" s="322"/>
      <c r="P413" s="322"/>
      <c r="Q413" s="328"/>
      <c r="R413" s="163"/>
      <c r="S413" s="163"/>
      <c r="T413" s="163">
        <v>1</v>
      </c>
      <c r="U413" s="163"/>
      <c r="V413" s="163" t="s">
        <v>1</v>
      </c>
      <c r="W413" s="163">
        <v>1</v>
      </c>
      <c r="X413" s="163"/>
      <c r="Y413" s="163"/>
      <c r="Z413" s="163"/>
      <c r="AA413" s="324"/>
      <c r="AB413" s="171"/>
      <c r="AC413" s="329"/>
      <c r="AD413" s="163"/>
      <c r="AE413" s="163"/>
      <c r="AF413" s="163"/>
      <c r="AG413" s="163" t="s">
        <v>3</v>
      </c>
      <c r="AH413" s="172"/>
      <c r="AI413" s="163"/>
      <c r="AJ413" s="163" t="s">
        <v>1</v>
      </c>
      <c r="AK413" s="163"/>
      <c r="AL413" s="163"/>
      <c r="AM413" s="173"/>
      <c r="AN413" s="163"/>
      <c r="AO413" s="163" t="s">
        <v>1</v>
      </c>
      <c r="AP413" s="163"/>
      <c r="AQ413" s="163"/>
      <c r="AS413" s="163" t="s">
        <v>0</v>
      </c>
      <c r="AT413" s="163"/>
      <c r="AU413" s="163"/>
      <c r="AV413" s="163"/>
    </row>
    <row r="414" spans="1:49" s="91" customFormat="1" ht="14.1" customHeight="1" x14ac:dyDescent="0.2">
      <c r="A414" s="76">
        <v>366</v>
      </c>
      <c r="B414" s="314" t="s">
        <v>46</v>
      </c>
      <c r="C414" s="315" t="s">
        <v>54</v>
      </c>
      <c r="D414" s="344" t="s">
        <v>26</v>
      </c>
      <c r="E414" s="349"/>
      <c r="F414" s="350"/>
      <c r="G414" s="347" t="s">
        <v>454</v>
      </c>
      <c r="H414" s="320"/>
      <c r="I414" s="348"/>
      <c r="J414" s="348"/>
      <c r="K414" s="348"/>
      <c r="L414" s="348"/>
      <c r="M414" s="322"/>
      <c r="N414" s="322" t="s">
        <v>1</v>
      </c>
      <c r="O414" s="322"/>
      <c r="P414" s="322"/>
      <c r="Q414" s="328"/>
      <c r="R414" s="330"/>
      <c r="S414" s="163"/>
      <c r="T414" s="163"/>
      <c r="U414" s="163"/>
      <c r="V414" s="163"/>
      <c r="W414" s="163"/>
      <c r="X414" s="163"/>
      <c r="Y414" s="163"/>
      <c r="Z414" s="163" t="s">
        <v>3</v>
      </c>
      <c r="AA414" s="324">
        <v>1</v>
      </c>
      <c r="AB414" s="171"/>
      <c r="AC414" s="329"/>
      <c r="AD414" s="163"/>
      <c r="AE414" s="163"/>
      <c r="AF414" s="163"/>
      <c r="AG414" s="163" t="s">
        <v>3</v>
      </c>
      <c r="AH414" s="172"/>
      <c r="AI414" s="163"/>
      <c r="AJ414" s="163" t="s">
        <v>1</v>
      </c>
      <c r="AK414" s="163"/>
      <c r="AL414" s="163"/>
      <c r="AM414" s="173"/>
      <c r="AN414" s="163"/>
      <c r="AO414" s="163" t="s">
        <v>1</v>
      </c>
      <c r="AP414" s="163"/>
      <c r="AQ414" s="163"/>
      <c r="AS414" s="163" t="s">
        <v>0</v>
      </c>
      <c r="AT414" s="163"/>
      <c r="AU414" s="163"/>
      <c r="AV414" s="163"/>
    </row>
    <row r="415" spans="1:49" s="91" customFormat="1" ht="14.1" customHeight="1" x14ac:dyDescent="0.2">
      <c r="A415" s="76">
        <v>367</v>
      </c>
      <c r="B415" s="314" t="s">
        <v>46</v>
      </c>
      <c r="C415" s="315" t="s">
        <v>54</v>
      </c>
      <c r="D415" s="344" t="s">
        <v>28</v>
      </c>
      <c r="E415" s="349"/>
      <c r="F415" s="350"/>
      <c r="G415" s="347" t="s">
        <v>455</v>
      </c>
      <c r="H415" s="320"/>
      <c r="I415" s="348"/>
      <c r="J415" s="348"/>
      <c r="K415" s="348"/>
      <c r="L415" s="348"/>
      <c r="M415" s="322"/>
      <c r="N415" s="322"/>
      <c r="O415" s="322"/>
      <c r="P415" s="322" t="s">
        <v>3</v>
      </c>
      <c r="Q415" s="328"/>
      <c r="R415" s="163"/>
      <c r="S415" s="163"/>
      <c r="T415" s="163"/>
      <c r="U415" s="163"/>
      <c r="V415" s="163"/>
      <c r="W415" s="163"/>
      <c r="X415" s="163"/>
      <c r="Y415" s="163"/>
      <c r="Z415" s="163" t="s">
        <v>3</v>
      </c>
      <c r="AA415" s="324"/>
      <c r="AB415" s="171"/>
      <c r="AC415" s="329"/>
      <c r="AD415" s="163"/>
      <c r="AE415" s="163" t="s">
        <v>1</v>
      </c>
      <c r="AF415" s="163"/>
      <c r="AG415" s="163"/>
      <c r="AH415" s="172"/>
      <c r="AI415" s="163"/>
      <c r="AJ415" s="163" t="s">
        <v>1</v>
      </c>
      <c r="AK415" s="163"/>
      <c r="AL415" s="163"/>
      <c r="AM415" s="173"/>
      <c r="AN415" s="163"/>
      <c r="AO415" s="163" t="s">
        <v>1</v>
      </c>
      <c r="AP415" s="163"/>
      <c r="AQ415" s="163"/>
      <c r="AS415" s="163"/>
      <c r="AT415" s="163"/>
      <c r="AU415" s="163"/>
      <c r="AV415" s="163"/>
    </row>
    <row r="416" spans="1:49" s="91" customFormat="1" ht="14.1" customHeight="1" x14ac:dyDescent="0.2">
      <c r="A416" s="76">
        <v>368</v>
      </c>
      <c r="B416" s="314" t="s">
        <v>46</v>
      </c>
      <c r="C416" s="315" t="s">
        <v>54</v>
      </c>
      <c r="D416" s="344" t="s">
        <v>30</v>
      </c>
      <c r="E416" s="349"/>
      <c r="F416" s="350"/>
      <c r="G416" s="347" t="s">
        <v>456</v>
      </c>
      <c r="H416" s="320"/>
      <c r="I416" s="348"/>
      <c r="J416" s="348"/>
      <c r="K416" s="348"/>
      <c r="L416" s="348"/>
      <c r="M416" s="322"/>
      <c r="N416" s="322" t="s">
        <v>1</v>
      </c>
      <c r="O416" s="322"/>
      <c r="P416" s="322"/>
      <c r="Q416" s="328"/>
      <c r="R416" s="163"/>
      <c r="S416" s="163"/>
      <c r="T416" s="163">
        <v>1</v>
      </c>
      <c r="U416" s="163"/>
      <c r="V416" s="163" t="s">
        <v>1</v>
      </c>
      <c r="W416" s="163">
        <v>1</v>
      </c>
      <c r="X416" s="163"/>
      <c r="Y416" s="163"/>
      <c r="Z416" s="163"/>
      <c r="AA416" s="324"/>
      <c r="AB416" s="171"/>
      <c r="AC416" s="329"/>
      <c r="AD416" s="163"/>
      <c r="AE416" s="163" t="s">
        <v>1</v>
      </c>
      <c r="AF416" s="163"/>
      <c r="AG416" s="163"/>
      <c r="AH416" s="172"/>
      <c r="AI416" s="163"/>
      <c r="AJ416" s="163"/>
      <c r="AK416" s="163"/>
      <c r="AL416" s="163" t="s">
        <v>3</v>
      </c>
      <c r="AM416" s="173"/>
      <c r="AN416" s="163"/>
      <c r="AO416" s="163" t="s">
        <v>1</v>
      </c>
      <c r="AP416" s="163"/>
      <c r="AQ416" s="163"/>
      <c r="AS416" s="163"/>
      <c r="AT416" s="163"/>
      <c r="AU416" s="163"/>
      <c r="AV416" s="163"/>
    </row>
    <row r="417" spans="1:49" s="91" customFormat="1" ht="14.1" customHeight="1" x14ac:dyDescent="0.2">
      <c r="A417" s="76">
        <v>369</v>
      </c>
      <c r="B417" s="314" t="s">
        <v>46</v>
      </c>
      <c r="C417" s="315" t="s">
        <v>54</v>
      </c>
      <c r="D417" s="344">
        <v>12</v>
      </c>
      <c r="E417" s="349"/>
      <c r="F417" s="350"/>
      <c r="G417" s="319" t="s">
        <v>457</v>
      </c>
      <c r="H417" s="320"/>
      <c r="I417" s="321"/>
      <c r="J417" s="321"/>
      <c r="K417" s="321"/>
      <c r="L417" s="321"/>
      <c r="M417" s="322"/>
      <c r="N417" s="322" t="s">
        <v>1</v>
      </c>
      <c r="O417" s="322"/>
      <c r="P417" s="322"/>
      <c r="Q417" s="328"/>
      <c r="R417" s="330"/>
      <c r="S417" s="163"/>
      <c r="T417" s="163"/>
      <c r="U417" s="163"/>
      <c r="V417" s="163"/>
      <c r="W417" s="163"/>
      <c r="X417" s="163"/>
      <c r="Y417" s="163"/>
      <c r="Z417" s="163" t="s">
        <v>3</v>
      </c>
      <c r="AA417" s="324">
        <v>1</v>
      </c>
      <c r="AB417" s="171"/>
      <c r="AC417" s="329"/>
      <c r="AD417" s="163"/>
      <c r="AE417" s="163"/>
      <c r="AF417" s="163"/>
      <c r="AG417" s="163"/>
      <c r="AH417" s="172"/>
      <c r="AI417" s="163"/>
      <c r="AJ417" s="163"/>
      <c r="AK417" s="163"/>
      <c r="AL417" s="163"/>
      <c r="AM417" s="173"/>
      <c r="AN417" s="163"/>
      <c r="AO417" s="163"/>
      <c r="AP417" s="163"/>
      <c r="AQ417" s="163"/>
      <c r="AS417" s="163"/>
      <c r="AT417" s="163"/>
      <c r="AU417" s="163"/>
      <c r="AV417" s="163"/>
    </row>
    <row r="418" spans="1:49" s="59" customFormat="1" ht="14.1" customHeight="1" x14ac:dyDescent="0.25">
      <c r="B418" s="302" t="s">
        <v>48</v>
      </c>
      <c r="C418" s="334"/>
      <c r="D418" s="304"/>
      <c r="E418" s="305" t="s">
        <v>458</v>
      </c>
      <c r="F418" s="306"/>
      <c r="G418" s="307"/>
      <c r="H418" s="308"/>
      <c r="I418" s="309"/>
      <c r="J418" s="309"/>
      <c r="K418" s="309"/>
      <c r="L418" s="309"/>
      <c r="M418" s="310">
        <f>+M419+M445</f>
        <v>0</v>
      </c>
      <c r="N418" s="310">
        <f>+N419+N445</f>
        <v>0</v>
      </c>
      <c r="O418" s="310">
        <f>+O419+O445</f>
        <v>0</v>
      </c>
      <c r="P418" s="310">
        <f>+P419+P445</f>
        <v>0</v>
      </c>
      <c r="Q418" s="323"/>
      <c r="R418" s="73"/>
      <c r="S418" s="73">
        <f>+S419+S445</f>
        <v>0</v>
      </c>
      <c r="T418" s="73"/>
      <c r="U418" s="73"/>
      <c r="V418" s="73">
        <f>+V419+V445</f>
        <v>29</v>
      </c>
      <c r="W418" s="73"/>
      <c r="X418" s="73">
        <f>+X419+X445</f>
        <v>0</v>
      </c>
      <c r="Y418" s="73"/>
      <c r="Z418" s="73">
        <f>+Z419+Z445</f>
        <v>2</v>
      </c>
      <c r="AA418" s="331"/>
      <c r="AB418" s="165"/>
      <c r="AC418" s="325"/>
      <c r="AD418" s="75">
        <f>+AD419+AD445</f>
        <v>0</v>
      </c>
      <c r="AE418" s="75">
        <f>+AE419+AE445</f>
        <v>24</v>
      </c>
      <c r="AF418" s="75">
        <f>+AF419+AF445</f>
        <v>0</v>
      </c>
      <c r="AG418" s="75">
        <f>+AG419+AG445</f>
        <v>6</v>
      </c>
      <c r="AH418" s="166"/>
      <c r="AI418" s="75">
        <f>+AI419+AI445</f>
        <v>0</v>
      </c>
      <c r="AJ418" s="75">
        <f>+AJ419+AJ445</f>
        <v>25</v>
      </c>
      <c r="AK418" s="75">
        <f>+AK419+AK445</f>
        <v>0</v>
      </c>
      <c r="AL418" s="75">
        <f>+AL419+AL445</f>
        <v>5</v>
      </c>
      <c r="AM418" s="167"/>
      <c r="AN418" s="75">
        <f>+AN419+AN445</f>
        <v>0</v>
      </c>
      <c r="AO418" s="75">
        <f>+AO419+AO445</f>
        <v>25</v>
      </c>
      <c r="AP418" s="75">
        <f>+AP419+AP445</f>
        <v>0</v>
      </c>
      <c r="AQ418" s="75">
        <f>+AQ419+AQ445</f>
        <v>5</v>
      </c>
      <c r="AS418" s="75">
        <f>+AS419+AS445</f>
        <v>3</v>
      </c>
      <c r="AT418" s="75">
        <f>+AT419+AT445</f>
        <v>20</v>
      </c>
      <c r="AU418" s="75">
        <f>+AU419+AU445</f>
        <v>0</v>
      </c>
      <c r="AV418" s="75">
        <f>+AV419+AV445</f>
        <v>1</v>
      </c>
    </row>
    <row r="419" spans="1:49" s="59" customFormat="1" ht="14.1" customHeight="1" x14ac:dyDescent="0.25">
      <c r="B419" s="302" t="s">
        <v>48</v>
      </c>
      <c r="C419" s="303" t="s">
        <v>56</v>
      </c>
      <c r="D419" s="304"/>
      <c r="E419" s="305"/>
      <c r="F419" s="306" t="s">
        <v>459</v>
      </c>
      <c r="G419" s="307"/>
      <c r="H419" s="308"/>
      <c r="I419" s="309"/>
      <c r="J419" s="309"/>
      <c r="K419" s="309"/>
      <c r="L419" s="309"/>
      <c r="M419" s="310">
        <f>COUNTIF(M420:M444,"WTP")</f>
        <v>0</v>
      </c>
      <c r="N419" s="310">
        <f>COUNTIF(N420:N444,"WDP")</f>
        <v>0</v>
      </c>
      <c r="O419" s="310">
        <f>COUNTIF(O420:O444,"TW")</f>
        <v>0</v>
      </c>
      <c r="P419" s="310">
        <f>COUNTIF(P420:P444,"TMP")</f>
        <v>0</v>
      </c>
      <c r="Q419" s="311">
        <f>SUM(H419:P419)</f>
        <v>0</v>
      </c>
      <c r="R419" s="73"/>
      <c r="S419" s="73">
        <f>COUNTIF(S420:S444,"WTP")</f>
        <v>0</v>
      </c>
      <c r="T419" s="73"/>
      <c r="U419" s="73"/>
      <c r="V419" s="73">
        <f>COUNTIF(V420:V444,"WDP")</f>
        <v>23</v>
      </c>
      <c r="W419" s="73"/>
      <c r="X419" s="73">
        <f>COUNTIF(X420:X444,"TW")</f>
        <v>0</v>
      </c>
      <c r="Y419" s="73"/>
      <c r="Z419" s="73">
        <f>COUNTIF(Z420:Z444,"TMP")</f>
        <v>2</v>
      </c>
      <c r="AA419" s="331"/>
      <c r="AB419" s="152">
        <f>SUM(S419:Z419)</f>
        <v>25</v>
      </c>
      <c r="AC419" s="313"/>
      <c r="AD419" s="75">
        <f>COUNTIF(AD420:AD444,"WTP")</f>
        <v>0</v>
      </c>
      <c r="AE419" s="75">
        <f>COUNTIF(AE420:AE444,"WDP")</f>
        <v>20</v>
      </c>
      <c r="AF419" s="75">
        <f>COUNTIF(AF420:AF444,"TW")</f>
        <v>0</v>
      </c>
      <c r="AG419" s="75">
        <f>COUNTIF(AG420:AG444,"TMP")</f>
        <v>4</v>
      </c>
      <c r="AH419" s="153">
        <f>SUM(AD419:AG419)</f>
        <v>24</v>
      </c>
      <c r="AI419" s="75">
        <f>COUNTIF(AI420:AI444,"WTP")</f>
        <v>0</v>
      </c>
      <c r="AJ419" s="75">
        <f>COUNTIF(AJ420:AJ444,"WDP")</f>
        <v>20</v>
      </c>
      <c r="AK419" s="75">
        <f>COUNTIF(AK420:AK444,"TW")</f>
        <v>0</v>
      </c>
      <c r="AL419" s="75">
        <f>COUNTIF(AL420:AL444,"TMP")</f>
        <v>4</v>
      </c>
      <c r="AM419" s="154">
        <f>SUM(AI419:AL419)</f>
        <v>24</v>
      </c>
      <c r="AN419" s="75">
        <f>COUNTIF(AN420:AN444,"WTP")</f>
        <v>0</v>
      </c>
      <c r="AO419" s="75">
        <f>COUNTIF(AO420:AO444,"WDP")</f>
        <v>21</v>
      </c>
      <c r="AP419" s="75">
        <f>COUNTIF(AP420:AP444,"TW")</f>
        <v>0</v>
      </c>
      <c r="AQ419" s="75">
        <f>COUNTIF(AQ420:AQ444,"TMP")</f>
        <v>3</v>
      </c>
      <c r="AR419" s="155">
        <f>SUM(AN419:AQ419)</f>
        <v>24</v>
      </c>
      <c r="AS419" s="75">
        <f>COUNTIF(AS420:AS444,"WTP")</f>
        <v>3</v>
      </c>
      <c r="AT419" s="75">
        <f>COUNTIF(AT420:AT444,"WDP")</f>
        <v>16</v>
      </c>
      <c r="AU419" s="75">
        <f>COUNTIF(AU420:AU444,"TW")</f>
        <v>0</v>
      </c>
      <c r="AV419" s="75">
        <f>COUNTIF(AV420:AV444,"TMP")</f>
        <v>1</v>
      </c>
      <c r="AW419" s="155">
        <f>SUM(AS419:AV419)</f>
        <v>20</v>
      </c>
    </row>
    <row r="420" spans="1:49" s="91" customFormat="1" ht="14.1" hidden="1" customHeight="1" x14ac:dyDescent="0.2">
      <c r="A420" s="76">
        <v>370</v>
      </c>
      <c r="B420" s="314" t="s">
        <v>48</v>
      </c>
      <c r="C420" s="315" t="s">
        <v>56</v>
      </c>
      <c r="D420" s="344" t="s">
        <v>8</v>
      </c>
      <c r="E420" s="345"/>
      <c r="F420" s="346"/>
      <c r="G420" s="347" t="s">
        <v>460</v>
      </c>
      <c r="H420" s="320"/>
      <c r="I420" s="348"/>
      <c r="J420" s="348"/>
      <c r="K420" s="348"/>
      <c r="L420" s="348"/>
      <c r="M420" s="322"/>
      <c r="N420" s="322"/>
      <c r="O420" s="322"/>
      <c r="P420" s="322"/>
      <c r="Q420" s="328"/>
      <c r="R420" s="163"/>
      <c r="S420" s="163"/>
      <c r="T420" s="163"/>
      <c r="U420" s="163"/>
      <c r="V420" s="163" t="s">
        <v>1</v>
      </c>
      <c r="W420" s="163"/>
      <c r="X420" s="163"/>
      <c r="Y420" s="163"/>
      <c r="Z420" s="163"/>
      <c r="AA420" s="324"/>
      <c r="AB420" s="171"/>
      <c r="AC420" s="329"/>
      <c r="AD420" s="163"/>
      <c r="AE420" s="163"/>
      <c r="AF420" s="163"/>
      <c r="AG420" s="163" t="s">
        <v>3</v>
      </c>
      <c r="AH420" s="172"/>
      <c r="AI420" s="163"/>
      <c r="AJ420" s="163"/>
      <c r="AK420" s="163"/>
      <c r="AL420" s="163" t="s">
        <v>3</v>
      </c>
      <c r="AM420" s="173"/>
      <c r="AN420" s="163"/>
      <c r="AO420" s="163" t="s">
        <v>1</v>
      </c>
      <c r="AP420" s="163"/>
      <c r="AQ420" s="163"/>
      <c r="AS420" s="163"/>
      <c r="AT420" s="163" t="s">
        <v>1</v>
      </c>
      <c r="AU420" s="163"/>
      <c r="AV420" s="163"/>
    </row>
    <row r="421" spans="1:49" s="91" customFormat="1" ht="14.1" hidden="1" customHeight="1" x14ac:dyDescent="0.2">
      <c r="A421" s="76">
        <v>371</v>
      </c>
      <c r="B421" s="314" t="s">
        <v>48</v>
      </c>
      <c r="C421" s="315" t="s">
        <v>56</v>
      </c>
      <c r="D421" s="344" t="s">
        <v>12</v>
      </c>
      <c r="E421" s="349"/>
      <c r="F421" s="350"/>
      <c r="G421" s="347" t="s">
        <v>461</v>
      </c>
      <c r="H421" s="320"/>
      <c r="I421" s="348"/>
      <c r="J421" s="348"/>
      <c r="K421" s="348"/>
      <c r="L421" s="348"/>
      <c r="M421" s="322"/>
      <c r="N421" s="322"/>
      <c r="O421" s="322"/>
      <c r="P421" s="322"/>
      <c r="Q421" s="328"/>
      <c r="R421" s="163"/>
      <c r="S421" s="163"/>
      <c r="T421" s="163"/>
      <c r="U421" s="163"/>
      <c r="V421" s="163" t="s">
        <v>1</v>
      </c>
      <c r="W421" s="163"/>
      <c r="X421" s="163"/>
      <c r="Y421" s="163"/>
      <c r="Z421" s="163"/>
      <c r="AA421" s="324"/>
      <c r="AB421" s="171"/>
      <c r="AC421" s="329"/>
      <c r="AD421" s="163"/>
      <c r="AE421" s="163" t="s">
        <v>1</v>
      </c>
      <c r="AF421" s="163"/>
      <c r="AG421" s="163"/>
      <c r="AH421" s="172"/>
      <c r="AI421" s="163"/>
      <c r="AJ421" s="163" t="s">
        <v>1</v>
      </c>
      <c r="AK421" s="163"/>
      <c r="AL421" s="163"/>
      <c r="AM421" s="173"/>
      <c r="AN421" s="163"/>
      <c r="AO421" s="163" t="s">
        <v>1</v>
      </c>
      <c r="AP421" s="163"/>
      <c r="AQ421" s="163"/>
      <c r="AS421" s="163"/>
      <c r="AT421" s="163" t="s">
        <v>1</v>
      </c>
      <c r="AU421" s="163"/>
      <c r="AV421" s="163"/>
    </row>
    <row r="422" spans="1:49" s="91" customFormat="1" ht="14.1" hidden="1" customHeight="1" x14ac:dyDescent="0.2">
      <c r="A422" s="76">
        <v>372</v>
      </c>
      <c r="B422" s="314" t="s">
        <v>48</v>
      </c>
      <c r="C422" s="315" t="s">
        <v>56</v>
      </c>
      <c r="D422" s="344" t="s">
        <v>14</v>
      </c>
      <c r="E422" s="349"/>
      <c r="F422" s="350"/>
      <c r="G422" s="347" t="s">
        <v>462</v>
      </c>
      <c r="H422" s="320"/>
      <c r="I422" s="348"/>
      <c r="J422" s="348"/>
      <c r="K422" s="348"/>
      <c r="L422" s="348"/>
      <c r="M422" s="322"/>
      <c r="N422" s="322"/>
      <c r="O422" s="322"/>
      <c r="P422" s="322"/>
      <c r="Q422" s="328"/>
      <c r="R422" s="163"/>
      <c r="S422" s="163"/>
      <c r="T422" s="163"/>
      <c r="U422" s="163"/>
      <c r="V422" s="163" t="s">
        <v>1</v>
      </c>
      <c r="W422" s="163"/>
      <c r="X422" s="163"/>
      <c r="Y422" s="163"/>
      <c r="Z422" s="163"/>
      <c r="AA422" s="324"/>
      <c r="AB422" s="171"/>
      <c r="AC422" s="329"/>
      <c r="AD422" s="163"/>
      <c r="AE422" s="163" t="s">
        <v>1</v>
      </c>
      <c r="AF422" s="163"/>
      <c r="AG422" s="163"/>
      <c r="AH422" s="172"/>
      <c r="AI422" s="163"/>
      <c r="AJ422" s="163" t="s">
        <v>1</v>
      </c>
      <c r="AK422" s="163"/>
      <c r="AL422" s="163"/>
      <c r="AM422" s="173"/>
      <c r="AN422" s="163"/>
      <c r="AO422" s="163" t="s">
        <v>1</v>
      </c>
      <c r="AP422" s="163"/>
      <c r="AQ422" s="163"/>
      <c r="AS422" s="163"/>
      <c r="AT422" s="163"/>
      <c r="AU422" s="163"/>
      <c r="AV422" s="163"/>
    </row>
    <row r="423" spans="1:49" s="91" customFormat="1" ht="14.1" hidden="1" customHeight="1" x14ac:dyDescent="0.2">
      <c r="A423" s="76">
        <v>373</v>
      </c>
      <c r="B423" s="314" t="s">
        <v>48</v>
      </c>
      <c r="C423" s="315" t="s">
        <v>56</v>
      </c>
      <c r="D423" s="344" t="s">
        <v>16</v>
      </c>
      <c r="E423" s="349"/>
      <c r="F423" s="350"/>
      <c r="G423" s="347" t="s">
        <v>463</v>
      </c>
      <c r="H423" s="320"/>
      <c r="I423" s="348"/>
      <c r="J423" s="348"/>
      <c r="K423" s="348"/>
      <c r="L423" s="348"/>
      <c r="M423" s="322"/>
      <c r="N423" s="322"/>
      <c r="O423" s="322"/>
      <c r="P423" s="322"/>
      <c r="Q423" s="328"/>
      <c r="R423" s="163"/>
      <c r="S423" s="163"/>
      <c r="T423" s="163">
        <v>1</v>
      </c>
      <c r="U423" s="163"/>
      <c r="V423" s="163" t="s">
        <v>1</v>
      </c>
      <c r="W423" s="163"/>
      <c r="X423" s="163"/>
      <c r="Y423" s="163"/>
      <c r="Z423" s="163"/>
      <c r="AA423" s="324"/>
      <c r="AB423" s="171"/>
      <c r="AC423" s="329"/>
      <c r="AD423" s="163"/>
      <c r="AE423" s="163" t="s">
        <v>1</v>
      </c>
      <c r="AF423" s="163"/>
      <c r="AG423" s="163"/>
      <c r="AH423" s="172"/>
      <c r="AI423" s="163"/>
      <c r="AJ423" s="163" t="s">
        <v>1</v>
      </c>
      <c r="AK423" s="163"/>
      <c r="AL423" s="163"/>
      <c r="AM423" s="173"/>
      <c r="AN423" s="163"/>
      <c r="AO423" s="163" t="s">
        <v>1</v>
      </c>
      <c r="AP423" s="163"/>
      <c r="AQ423" s="163"/>
      <c r="AS423" s="163"/>
      <c r="AT423" s="163" t="s">
        <v>1</v>
      </c>
      <c r="AU423" s="163"/>
      <c r="AV423" s="163"/>
    </row>
    <row r="424" spans="1:49" s="91" customFormat="1" ht="14.1" hidden="1" customHeight="1" x14ac:dyDescent="0.2">
      <c r="A424" s="76">
        <v>374</v>
      </c>
      <c r="B424" s="314" t="s">
        <v>48</v>
      </c>
      <c r="C424" s="315" t="s">
        <v>56</v>
      </c>
      <c r="D424" s="344" t="s">
        <v>18</v>
      </c>
      <c r="E424" s="349"/>
      <c r="F424" s="350"/>
      <c r="G424" s="347" t="s">
        <v>464</v>
      </c>
      <c r="H424" s="320"/>
      <c r="I424" s="348"/>
      <c r="J424" s="348"/>
      <c r="K424" s="348"/>
      <c r="L424" s="348"/>
      <c r="M424" s="322"/>
      <c r="N424" s="322"/>
      <c r="O424" s="322"/>
      <c r="P424" s="322"/>
      <c r="Q424" s="328"/>
      <c r="R424" s="163"/>
      <c r="S424" s="163"/>
      <c r="T424" s="163"/>
      <c r="U424" s="163"/>
      <c r="V424" s="163" t="s">
        <v>1</v>
      </c>
      <c r="W424" s="163">
        <v>1</v>
      </c>
      <c r="X424" s="163"/>
      <c r="Y424" s="163"/>
      <c r="Z424" s="163"/>
      <c r="AA424" s="324"/>
      <c r="AB424" s="171"/>
      <c r="AC424" s="329"/>
      <c r="AD424" s="163"/>
      <c r="AE424" s="163" t="s">
        <v>1</v>
      </c>
      <c r="AF424" s="163"/>
      <c r="AG424" s="163"/>
      <c r="AH424" s="172"/>
      <c r="AI424" s="163"/>
      <c r="AJ424" s="163"/>
      <c r="AK424" s="163"/>
      <c r="AL424" s="163" t="s">
        <v>3</v>
      </c>
      <c r="AM424" s="173"/>
      <c r="AN424" s="163"/>
      <c r="AO424" s="163" t="s">
        <v>1</v>
      </c>
      <c r="AP424" s="163"/>
      <c r="AQ424" s="163"/>
      <c r="AS424" s="163"/>
      <c r="AT424" s="163" t="s">
        <v>1</v>
      </c>
      <c r="AU424" s="163"/>
      <c r="AV424" s="163"/>
    </row>
    <row r="425" spans="1:49" s="91" customFormat="1" ht="14.1" hidden="1" customHeight="1" x14ac:dyDescent="0.2">
      <c r="A425" s="76">
        <v>375</v>
      </c>
      <c r="B425" s="314" t="s">
        <v>48</v>
      </c>
      <c r="C425" s="315" t="s">
        <v>56</v>
      </c>
      <c r="D425" s="344" t="s">
        <v>20</v>
      </c>
      <c r="E425" s="349"/>
      <c r="F425" s="350"/>
      <c r="G425" s="347" t="s">
        <v>465</v>
      </c>
      <c r="H425" s="320"/>
      <c r="I425" s="348"/>
      <c r="J425" s="348"/>
      <c r="K425" s="348"/>
      <c r="L425" s="348"/>
      <c r="M425" s="322"/>
      <c r="N425" s="322"/>
      <c r="O425" s="322"/>
      <c r="P425" s="322"/>
      <c r="Q425" s="328"/>
      <c r="R425" s="163"/>
      <c r="S425" s="163"/>
      <c r="T425" s="163">
        <v>1</v>
      </c>
      <c r="U425" s="163"/>
      <c r="V425" s="163" t="s">
        <v>1</v>
      </c>
      <c r="W425" s="163"/>
      <c r="X425" s="163"/>
      <c r="Y425" s="163"/>
      <c r="Z425" s="163"/>
      <c r="AA425" s="324"/>
      <c r="AB425" s="171"/>
      <c r="AC425" s="329"/>
      <c r="AD425" s="163"/>
      <c r="AE425" s="163" t="s">
        <v>1</v>
      </c>
      <c r="AF425" s="163"/>
      <c r="AG425" s="163"/>
      <c r="AH425" s="172"/>
      <c r="AI425" s="163"/>
      <c r="AJ425" s="163" t="s">
        <v>1</v>
      </c>
      <c r="AK425" s="163"/>
      <c r="AL425" s="163"/>
      <c r="AM425" s="173"/>
      <c r="AN425" s="163"/>
      <c r="AO425" s="163" t="s">
        <v>1</v>
      </c>
      <c r="AP425" s="163"/>
      <c r="AQ425" s="163"/>
      <c r="AS425" s="163"/>
      <c r="AT425" s="163" t="s">
        <v>1</v>
      </c>
      <c r="AU425" s="163"/>
      <c r="AV425" s="163"/>
    </row>
    <row r="426" spans="1:49" s="91" customFormat="1" ht="14.1" hidden="1" customHeight="1" x14ac:dyDescent="0.2">
      <c r="A426" s="76">
        <v>376</v>
      </c>
      <c r="B426" s="314" t="s">
        <v>48</v>
      </c>
      <c r="C426" s="315" t="s">
        <v>56</v>
      </c>
      <c r="D426" s="344" t="s">
        <v>22</v>
      </c>
      <c r="E426" s="349"/>
      <c r="F426" s="350"/>
      <c r="G426" s="347" t="s">
        <v>466</v>
      </c>
      <c r="H426" s="320"/>
      <c r="I426" s="348"/>
      <c r="J426" s="348"/>
      <c r="K426" s="348"/>
      <c r="L426" s="348"/>
      <c r="M426" s="322"/>
      <c r="N426" s="322"/>
      <c r="O426" s="322"/>
      <c r="P426" s="322"/>
      <c r="Q426" s="328"/>
      <c r="R426" s="163"/>
      <c r="S426" s="163"/>
      <c r="T426" s="163">
        <v>1</v>
      </c>
      <c r="U426" s="163"/>
      <c r="V426" s="163" t="s">
        <v>1</v>
      </c>
      <c r="W426" s="163"/>
      <c r="X426" s="163"/>
      <c r="Y426" s="163"/>
      <c r="Z426" s="163"/>
      <c r="AA426" s="324"/>
      <c r="AB426" s="171"/>
      <c r="AC426" s="329"/>
      <c r="AD426" s="163"/>
      <c r="AE426" s="163" t="s">
        <v>1</v>
      </c>
      <c r="AF426" s="163"/>
      <c r="AG426" s="163"/>
      <c r="AH426" s="172"/>
      <c r="AI426" s="163"/>
      <c r="AJ426" s="163" t="s">
        <v>1</v>
      </c>
      <c r="AK426" s="163"/>
      <c r="AL426" s="163"/>
      <c r="AM426" s="173"/>
      <c r="AN426" s="163"/>
      <c r="AO426" s="163" t="s">
        <v>1</v>
      </c>
      <c r="AP426" s="163"/>
      <c r="AQ426" s="163"/>
      <c r="AS426" s="163"/>
      <c r="AT426" s="163" t="s">
        <v>1</v>
      </c>
      <c r="AU426" s="163"/>
      <c r="AV426" s="163"/>
    </row>
    <row r="427" spans="1:49" s="91" customFormat="1" ht="14.1" hidden="1" customHeight="1" x14ac:dyDescent="0.2">
      <c r="A427" s="76">
        <v>377</v>
      </c>
      <c r="B427" s="314" t="s">
        <v>48</v>
      </c>
      <c r="C427" s="315" t="s">
        <v>56</v>
      </c>
      <c r="D427" s="344" t="s">
        <v>24</v>
      </c>
      <c r="E427" s="349"/>
      <c r="F427" s="350"/>
      <c r="G427" s="347" t="s">
        <v>467</v>
      </c>
      <c r="H427" s="320"/>
      <c r="I427" s="348"/>
      <c r="J427" s="348"/>
      <c r="K427" s="348"/>
      <c r="L427" s="348"/>
      <c r="M427" s="322"/>
      <c r="N427" s="322"/>
      <c r="O427" s="322"/>
      <c r="P427" s="322"/>
      <c r="Q427" s="328"/>
      <c r="R427" s="163"/>
      <c r="S427" s="163"/>
      <c r="T427" s="163"/>
      <c r="U427" s="163"/>
      <c r="V427" s="163" t="s">
        <v>1</v>
      </c>
      <c r="W427" s="163">
        <v>1</v>
      </c>
      <c r="X427" s="163"/>
      <c r="Y427" s="163"/>
      <c r="Z427" s="163"/>
      <c r="AA427" s="324"/>
      <c r="AB427" s="171"/>
      <c r="AC427" s="329"/>
      <c r="AD427" s="163"/>
      <c r="AE427" s="163"/>
      <c r="AF427" s="163"/>
      <c r="AG427" s="163" t="s">
        <v>3</v>
      </c>
      <c r="AH427" s="172"/>
      <c r="AI427" s="163"/>
      <c r="AJ427" s="163" t="s">
        <v>1</v>
      </c>
      <c r="AK427" s="163"/>
      <c r="AL427" s="163"/>
      <c r="AM427" s="173"/>
      <c r="AN427" s="163"/>
      <c r="AO427" s="163"/>
      <c r="AP427" s="163"/>
      <c r="AQ427" s="163" t="s">
        <v>3</v>
      </c>
      <c r="AS427" s="163"/>
      <c r="AT427" s="163"/>
      <c r="AU427" s="163"/>
      <c r="AV427" s="163"/>
    </row>
    <row r="428" spans="1:49" s="91" customFormat="1" ht="14.1" hidden="1" customHeight="1" x14ac:dyDescent="0.2">
      <c r="A428" s="76">
        <v>378</v>
      </c>
      <c r="B428" s="314" t="s">
        <v>48</v>
      </c>
      <c r="C428" s="315" t="s">
        <v>56</v>
      </c>
      <c r="D428" s="344" t="s">
        <v>26</v>
      </c>
      <c r="E428" s="349"/>
      <c r="F428" s="350"/>
      <c r="G428" s="347" t="s">
        <v>468</v>
      </c>
      <c r="H428" s="320"/>
      <c r="I428" s="348"/>
      <c r="J428" s="348"/>
      <c r="K428" s="348"/>
      <c r="L428" s="348"/>
      <c r="M428" s="322"/>
      <c r="N428" s="322"/>
      <c r="O428" s="322"/>
      <c r="P428" s="322"/>
      <c r="Q428" s="328"/>
      <c r="R428" s="163"/>
      <c r="S428" s="163"/>
      <c r="T428" s="163"/>
      <c r="U428" s="163"/>
      <c r="V428" s="163" t="s">
        <v>1</v>
      </c>
      <c r="W428" s="163">
        <v>1</v>
      </c>
      <c r="X428" s="163"/>
      <c r="Y428" s="163"/>
      <c r="Z428" s="163"/>
      <c r="AA428" s="324"/>
      <c r="AB428" s="171"/>
      <c r="AC428" s="329"/>
      <c r="AD428" s="163"/>
      <c r="AE428" s="163" t="s">
        <v>1</v>
      </c>
      <c r="AF428" s="163"/>
      <c r="AG428" s="163"/>
      <c r="AH428" s="172"/>
      <c r="AI428" s="163"/>
      <c r="AJ428" s="163" t="s">
        <v>1</v>
      </c>
      <c r="AK428" s="163"/>
      <c r="AL428" s="163"/>
      <c r="AM428" s="173"/>
      <c r="AN428" s="163"/>
      <c r="AO428" s="163" t="s">
        <v>1</v>
      </c>
      <c r="AP428" s="163"/>
      <c r="AQ428" s="163"/>
      <c r="AS428" s="163" t="s">
        <v>0</v>
      </c>
      <c r="AT428" s="163"/>
      <c r="AU428" s="163"/>
      <c r="AV428" s="163"/>
    </row>
    <row r="429" spans="1:49" s="91" customFormat="1" ht="14.1" hidden="1" customHeight="1" x14ac:dyDescent="0.2">
      <c r="A429" s="76">
        <v>379</v>
      </c>
      <c r="B429" s="314" t="s">
        <v>48</v>
      </c>
      <c r="C429" s="315" t="s">
        <v>56</v>
      </c>
      <c r="D429" s="344" t="s">
        <v>28</v>
      </c>
      <c r="E429" s="349"/>
      <c r="F429" s="350"/>
      <c r="G429" s="347" t="s">
        <v>469</v>
      </c>
      <c r="H429" s="320"/>
      <c r="I429" s="348"/>
      <c r="J429" s="348"/>
      <c r="K429" s="348"/>
      <c r="L429" s="348"/>
      <c r="M429" s="322"/>
      <c r="N429" s="322"/>
      <c r="O429" s="322"/>
      <c r="P429" s="322"/>
      <c r="Q429" s="328"/>
      <c r="R429" s="163"/>
      <c r="S429" s="163"/>
      <c r="T429" s="163"/>
      <c r="U429" s="163"/>
      <c r="V429" s="163" t="s">
        <v>1</v>
      </c>
      <c r="W429" s="163">
        <v>1</v>
      </c>
      <c r="X429" s="163"/>
      <c r="Y429" s="163"/>
      <c r="Z429" s="163"/>
      <c r="AA429" s="324"/>
      <c r="AB429" s="171"/>
      <c r="AC429" s="329"/>
      <c r="AD429" s="163"/>
      <c r="AE429" s="163" t="s">
        <v>1</v>
      </c>
      <c r="AF429" s="163"/>
      <c r="AG429" s="163"/>
      <c r="AH429" s="172"/>
      <c r="AI429" s="163"/>
      <c r="AJ429" s="163" t="s">
        <v>1</v>
      </c>
      <c r="AK429" s="163"/>
      <c r="AL429" s="163"/>
      <c r="AM429" s="173"/>
      <c r="AN429" s="163"/>
      <c r="AO429" s="163" t="s">
        <v>1</v>
      </c>
      <c r="AP429" s="163"/>
      <c r="AQ429" s="163"/>
      <c r="AS429" s="163"/>
      <c r="AT429" s="163"/>
      <c r="AU429" s="163"/>
      <c r="AV429" s="163"/>
    </row>
    <row r="430" spans="1:49" s="91" customFormat="1" ht="14.1" hidden="1" customHeight="1" x14ac:dyDescent="0.2">
      <c r="A430" s="76">
        <v>380</v>
      </c>
      <c r="B430" s="314" t="s">
        <v>48</v>
      </c>
      <c r="C430" s="315" t="s">
        <v>56</v>
      </c>
      <c r="D430" s="344" t="s">
        <v>30</v>
      </c>
      <c r="E430" s="349"/>
      <c r="F430" s="350"/>
      <c r="G430" s="347" t="s">
        <v>470</v>
      </c>
      <c r="H430" s="320"/>
      <c r="I430" s="348"/>
      <c r="J430" s="348"/>
      <c r="K430" s="348"/>
      <c r="L430" s="348"/>
      <c r="M430" s="322"/>
      <c r="N430" s="322"/>
      <c r="O430" s="322"/>
      <c r="P430" s="322"/>
      <c r="Q430" s="328"/>
      <c r="R430" s="163"/>
      <c r="S430" s="163"/>
      <c r="T430" s="163"/>
      <c r="U430" s="163"/>
      <c r="V430" s="163"/>
      <c r="W430" s="163"/>
      <c r="X430" s="163"/>
      <c r="Y430" s="163"/>
      <c r="Z430" s="163" t="s">
        <v>3</v>
      </c>
      <c r="AA430" s="324"/>
      <c r="AB430" s="171"/>
      <c r="AC430" s="329"/>
      <c r="AD430" s="163"/>
      <c r="AE430" s="163"/>
      <c r="AF430" s="163"/>
      <c r="AG430" s="163" t="s">
        <v>3</v>
      </c>
      <c r="AH430" s="172"/>
      <c r="AI430" s="163"/>
      <c r="AJ430" s="163"/>
      <c r="AK430" s="163"/>
      <c r="AL430" s="163" t="s">
        <v>3</v>
      </c>
      <c r="AM430" s="173"/>
      <c r="AN430" s="163"/>
      <c r="AO430" s="163"/>
      <c r="AP430" s="163"/>
      <c r="AQ430" s="163" t="s">
        <v>3</v>
      </c>
      <c r="AS430" s="163"/>
      <c r="AT430" s="163"/>
      <c r="AU430" s="163"/>
      <c r="AV430" s="163" t="s">
        <v>3</v>
      </c>
    </row>
    <row r="431" spans="1:49" s="91" customFormat="1" ht="14.1" hidden="1" customHeight="1" x14ac:dyDescent="0.2">
      <c r="A431" s="76">
        <v>381</v>
      </c>
      <c r="B431" s="314" t="s">
        <v>48</v>
      </c>
      <c r="C431" s="315" t="s">
        <v>56</v>
      </c>
      <c r="D431" s="344" t="s">
        <v>32</v>
      </c>
      <c r="E431" s="349"/>
      <c r="F431" s="350"/>
      <c r="G431" s="347" t="s">
        <v>471</v>
      </c>
      <c r="H431" s="320"/>
      <c r="I431" s="348"/>
      <c r="J431" s="348"/>
      <c r="K431" s="348"/>
      <c r="L431" s="348"/>
      <c r="M431" s="322"/>
      <c r="N431" s="322"/>
      <c r="O431" s="322"/>
      <c r="P431" s="322"/>
      <c r="Q431" s="328"/>
      <c r="R431" s="163"/>
      <c r="S431" s="163"/>
      <c r="T431" s="163"/>
      <c r="U431" s="163"/>
      <c r="V431" s="163" t="s">
        <v>1</v>
      </c>
      <c r="W431" s="163">
        <v>1</v>
      </c>
      <c r="X431" s="163"/>
      <c r="Y431" s="163"/>
      <c r="Z431" s="163"/>
      <c r="AA431" s="324"/>
      <c r="AB431" s="171"/>
      <c r="AC431" s="329"/>
      <c r="AD431" s="163"/>
      <c r="AE431" s="163" t="s">
        <v>1</v>
      </c>
      <c r="AF431" s="163"/>
      <c r="AG431" s="163"/>
      <c r="AH431" s="172"/>
      <c r="AI431" s="163"/>
      <c r="AJ431" s="163" t="s">
        <v>1</v>
      </c>
      <c r="AK431" s="163"/>
      <c r="AL431" s="163"/>
      <c r="AM431" s="173"/>
      <c r="AN431" s="163"/>
      <c r="AO431" s="163" t="s">
        <v>1</v>
      </c>
      <c r="AP431" s="163"/>
      <c r="AQ431" s="163"/>
      <c r="AS431" s="163" t="s">
        <v>0</v>
      </c>
      <c r="AT431" s="163"/>
      <c r="AU431" s="163"/>
      <c r="AV431" s="163"/>
    </row>
    <row r="432" spans="1:49" s="91" customFormat="1" ht="14.1" hidden="1" customHeight="1" x14ac:dyDescent="0.2">
      <c r="A432" s="76">
        <v>382</v>
      </c>
      <c r="B432" s="314" t="s">
        <v>48</v>
      </c>
      <c r="C432" s="315" t="s">
        <v>56</v>
      </c>
      <c r="D432" s="344" t="s">
        <v>34</v>
      </c>
      <c r="E432" s="349"/>
      <c r="F432" s="350"/>
      <c r="G432" s="347" t="s">
        <v>472</v>
      </c>
      <c r="H432" s="320"/>
      <c r="I432" s="348"/>
      <c r="J432" s="348"/>
      <c r="K432" s="348"/>
      <c r="L432" s="348"/>
      <c r="M432" s="322"/>
      <c r="N432" s="322"/>
      <c r="O432" s="322"/>
      <c r="P432" s="322"/>
      <c r="Q432" s="328"/>
      <c r="R432" s="163"/>
      <c r="S432" s="163"/>
      <c r="T432" s="163"/>
      <c r="U432" s="163"/>
      <c r="V432" s="163" t="s">
        <v>1</v>
      </c>
      <c r="W432" s="163"/>
      <c r="X432" s="163"/>
      <c r="Y432" s="163"/>
      <c r="Z432" s="163"/>
      <c r="AA432" s="324"/>
      <c r="AB432" s="171"/>
      <c r="AC432" s="329"/>
      <c r="AD432" s="163"/>
      <c r="AE432" s="163" t="s">
        <v>1</v>
      </c>
      <c r="AF432" s="163"/>
      <c r="AG432" s="163"/>
      <c r="AH432" s="172"/>
      <c r="AI432" s="163"/>
      <c r="AJ432" s="163" t="s">
        <v>1</v>
      </c>
      <c r="AK432" s="163"/>
      <c r="AL432" s="163"/>
      <c r="AM432" s="173"/>
      <c r="AN432" s="163"/>
      <c r="AO432" s="163" t="s">
        <v>1</v>
      </c>
      <c r="AP432" s="163"/>
      <c r="AQ432" s="163"/>
      <c r="AS432" s="163"/>
      <c r="AT432" s="163" t="s">
        <v>1</v>
      </c>
      <c r="AU432" s="163"/>
      <c r="AV432" s="163"/>
    </row>
    <row r="433" spans="1:49" s="91" customFormat="1" ht="14.1" hidden="1" customHeight="1" x14ac:dyDescent="0.2">
      <c r="A433" s="76">
        <v>383</v>
      </c>
      <c r="B433" s="314" t="s">
        <v>48</v>
      </c>
      <c r="C433" s="315" t="s">
        <v>56</v>
      </c>
      <c r="D433" s="344" t="s">
        <v>36</v>
      </c>
      <c r="E433" s="349"/>
      <c r="F433" s="350"/>
      <c r="G433" s="347" t="s">
        <v>473</v>
      </c>
      <c r="H433" s="320"/>
      <c r="I433" s="348"/>
      <c r="J433" s="348"/>
      <c r="K433" s="348"/>
      <c r="L433" s="348"/>
      <c r="M433" s="322"/>
      <c r="N433" s="322"/>
      <c r="O433" s="322"/>
      <c r="P433" s="322"/>
      <c r="Q433" s="328"/>
      <c r="R433" s="163"/>
      <c r="S433" s="163"/>
      <c r="T433" s="163"/>
      <c r="U433" s="163"/>
      <c r="V433" s="163" t="s">
        <v>1</v>
      </c>
      <c r="W433" s="163"/>
      <c r="X433" s="163"/>
      <c r="Y433" s="163"/>
      <c r="Z433" s="163"/>
      <c r="AA433" s="324"/>
      <c r="AB433" s="171"/>
      <c r="AC433" s="329"/>
      <c r="AD433" s="163"/>
      <c r="AE433" s="163"/>
      <c r="AF433" s="163"/>
      <c r="AG433" s="163" t="s">
        <v>3</v>
      </c>
      <c r="AH433" s="172"/>
      <c r="AI433" s="163"/>
      <c r="AJ433" s="163" t="s">
        <v>1</v>
      </c>
      <c r="AK433" s="163"/>
      <c r="AL433" s="163"/>
      <c r="AM433" s="173"/>
      <c r="AN433" s="163"/>
      <c r="AO433" s="163"/>
      <c r="AP433" s="163"/>
      <c r="AQ433" s="163" t="s">
        <v>3</v>
      </c>
      <c r="AS433" s="163"/>
      <c r="AT433" s="163"/>
      <c r="AU433" s="163"/>
      <c r="AV433" s="163"/>
    </row>
    <row r="434" spans="1:49" s="91" customFormat="1" ht="14.1" hidden="1" customHeight="1" x14ac:dyDescent="0.2">
      <c r="A434" s="76">
        <v>384</v>
      </c>
      <c r="B434" s="314" t="s">
        <v>48</v>
      </c>
      <c r="C434" s="315" t="s">
        <v>56</v>
      </c>
      <c r="D434" s="344" t="s">
        <v>38</v>
      </c>
      <c r="E434" s="349"/>
      <c r="F434" s="350"/>
      <c r="G434" s="347" t="s">
        <v>474</v>
      </c>
      <c r="H434" s="320"/>
      <c r="I434" s="348"/>
      <c r="J434" s="348"/>
      <c r="K434" s="348"/>
      <c r="L434" s="348"/>
      <c r="M434" s="322"/>
      <c r="N434" s="322"/>
      <c r="O434" s="322"/>
      <c r="P434" s="322"/>
      <c r="Q434" s="328"/>
      <c r="R434" s="163"/>
      <c r="S434" s="163"/>
      <c r="T434" s="163"/>
      <c r="U434" s="163"/>
      <c r="V434" s="163" t="s">
        <v>1</v>
      </c>
      <c r="W434" s="163"/>
      <c r="X434" s="163"/>
      <c r="Y434" s="163"/>
      <c r="Z434" s="163"/>
      <c r="AA434" s="324"/>
      <c r="AB434" s="171"/>
      <c r="AC434" s="329"/>
      <c r="AD434" s="163"/>
      <c r="AE434" s="163" t="s">
        <v>1</v>
      </c>
      <c r="AF434" s="163"/>
      <c r="AG434" s="163"/>
      <c r="AH434" s="172"/>
      <c r="AI434" s="163"/>
      <c r="AJ434" s="163" t="s">
        <v>1</v>
      </c>
      <c r="AK434" s="163"/>
      <c r="AL434" s="163"/>
      <c r="AM434" s="173"/>
      <c r="AN434" s="163"/>
      <c r="AO434" s="163" t="s">
        <v>1</v>
      </c>
      <c r="AP434" s="163"/>
      <c r="AQ434" s="163"/>
      <c r="AS434" s="163"/>
      <c r="AT434" s="163" t="s">
        <v>1</v>
      </c>
      <c r="AU434" s="163"/>
      <c r="AV434" s="163"/>
    </row>
    <row r="435" spans="1:49" s="91" customFormat="1" ht="14.1" hidden="1" customHeight="1" x14ac:dyDescent="0.2">
      <c r="A435" s="76">
        <v>385</v>
      </c>
      <c r="B435" s="314" t="s">
        <v>48</v>
      </c>
      <c r="C435" s="315" t="s">
        <v>56</v>
      </c>
      <c r="D435" s="344" t="s">
        <v>40</v>
      </c>
      <c r="E435" s="349"/>
      <c r="F435" s="350"/>
      <c r="G435" s="347" t="s">
        <v>475</v>
      </c>
      <c r="H435" s="320"/>
      <c r="I435" s="348"/>
      <c r="J435" s="348"/>
      <c r="K435" s="348"/>
      <c r="L435" s="348"/>
      <c r="M435" s="322"/>
      <c r="N435" s="322"/>
      <c r="O435" s="322"/>
      <c r="P435" s="322"/>
      <c r="Q435" s="328"/>
      <c r="R435" s="163"/>
      <c r="S435" s="163"/>
      <c r="T435" s="163"/>
      <c r="U435" s="163"/>
      <c r="V435" s="163" t="s">
        <v>1</v>
      </c>
      <c r="W435" s="163"/>
      <c r="X435" s="163"/>
      <c r="Y435" s="163"/>
      <c r="Z435" s="163"/>
      <c r="AA435" s="324"/>
      <c r="AB435" s="171"/>
      <c r="AC435" s="329"/>
      <c r="AD435" s="163"/>
      <c r="AE435" s="163" t="s">
        <v>1</v>
      </c>
      <c r="AF435" s="163"/>
      <c r="AG435" s="163"/>
      <c r="AH435" s="172"/>
      <c r="AI435" s="163"/>
      <c r="AJ435" s="163" t="s">
        <v>1</v>
      </c>
      <c r="AK435" s="163"/>
      <c r="AL435" s="163"/>
      <c r="AM435" s="173"/>
      <c r="AN435" s="163"/>
      <c r="AO435" s="163" t="s">
        <v>1</v>
      </c>
      <c r="AP435" s="163"/>
      <c r="AQ435" s="163"/>
      <c r="AS435" s="163"/>
      <c r="AT435" s="163" t="s">
        <v>1</v>
      </c>
      <c r="AU435" s="163"/>
      <c r="AV435" s="163"/>
    </row>
    <row r="436" spans="1:49" s="91" customFormat="1" ht="14.1" hidden="1" customHeight="1" x14ac:dyDescent="0.2">
      <c r="A436" s="76">
        <v>386</v>
      </c>
      <c r="B436" s="314" t="s">
        <v>48</v>
      </c>
      <c r="C436" s="315" t="s">
        <v>56</v>
      </c>
      <c r="D436" s="344" t="s">
        <v>42</v>
      </c>
      <c r="E436" s="349"/>
      <c r="F436" s="350"/>
      <c r="G436" s="347" t="s">
        <v>476</v>
      </c>
      <c r="H436" s="320"/>
      <c r="I436" s="348"/>
      <c r="J436" s="348"/>
      <c r="K436" s="348"/>
      <c r="L436" s="348"/>
      <c r="M436" s="322"/>
      <c r="N436" s="322"/>
      <c r="O436" s="322"/>
      <c r="P436" s="322"/>
      <c r="Q436" s="328"/>
      <c r="R436" s="163"/>
      <c r="S436" s="163"/>
      <c r="T436" s="163"/>
      <c r="U436" s="163"/>
      <c r="V436" s="163" t="s">
        <v>1</v>
      </c>
      <c r="W436" s="163">
        <v>1</v>
      </c>
      <c r="X436" s="163"/>
      <c r="Y436" s="163"/>
      <c r="Z436" s="163"/>
      <c r="AA436" s="324"/>
      <c r="AB436" s="171"/>
      <c r="AC436" s="329"/>
      <c r="AD436" s="163"/>
      <c r="AE436" s="163" t="s">
        <v>1</v>
      </c>
      <c r="AF436" s="163"/>
      <c r="AG436" s="163"/>
      <c r="AH436" s="172"/>
      <c r="AI436" s="163"/>
      <c r="AJ436" s="163" t="s">
        <v>1</v>
      </c>
      <c r="AK436" s="163"/>
      <c r="AL436" s="163"/>
      <c r="AM436" s="173"/>
      <c r="AN436" s="163"/>
      <c r="AO436" s="163" t="s">
        <v>1</v>
      </c>
      <c r="AP436" s="163"/>
      <c r="AQ436" s="163"/>
      <c r="AS436" s="163"/>
      <c r="AT436" s="163" t="s">
        <v>1</v>
      </c>
      <c r="AU436" s="163"/>
      <c r="AV436" s="163"/>
    </row>
    <row r="437" spans="1:49" s="91" customFormat="1" ht="14.1" hidden="1" customHeight="1" x14ac:dyDescent="0.2">
      <c r="A437" s="76">
        <v>387</v>
      </c>
      <c r="B437" s="314" t="s">
        <v>48</v>
      </c>
      <c r="C437" s="315" t="s">
        <v>56</v>
      </c>
      <c r="D437" s="344" t="s">
        <v>44</v>
      </c>
      <c r="E437" s="349"/>
      <c r="F437" s="350"/>
      <c r="G437" s="347" t="s">
        <v>477</v>
      </c>
      <c r="H437" s="320"/>
      <c r="I437" s="348"/>
      <c r="J437" s="348"/>
      <c r="K437" s="348"/>
      <c r="L437" s="348"/>
      <c r="M437" s="322"/>
      <c r="N437" s="322"/>
      <c r="O437" s="322"/>
      <c r="P437" s="322"/>
      <c r="Q437" s="328"/>
      <c r="R437" s="163"/>
      <c r="S437" s="163"/>
      <c r="T437" s="163"/>
      <c r="U437" s="163"/>
      <c r="V437" s="163" t="s">
        <v>1</v>
      </c>
      <c r="W437" s="163">
        <v>1</v>
      </c>
      <c r="X437" s="163"/>
      <c r="Y437" s="163"/>
      <c r="Z437" s="163"/>
      <c r="AA437" s="324"/>
      <c r="AB437" s="171"/>
      <c r="AC437" s="329"/>
      <c r="AD437" s="163"/>
      <c r="AE437" s="163" t="s">
        <v>1</v>
      </c>
      <c r="AF437" s="163"/>
      <c r="AG437" s="163"/>
      <c r="AH437" s="172"/>
      <c r="AI437" s="163"/>
      <c r="AJ437" s="163" t="s">
        <v>1</v>
      </c>
      <c r="AK437" s="163"/>
      <c r="AL437" s="163"/>
      <c r="AM437" s="173"/>
      <c r="AN437" s="163"/>
      <c r="AO437" s="163" t="s">
        <v>1</v>
      </c>
      <c r="AP437" s="163"/>
      <c r="AQ437" s="163"/>
      <c r="AS437" s="163"/>
      <c r="AT437" s="163" t="s">
        <v>1</v>
      </c>
      <c r="AU437" s="163"/>
      <c r="AV437" s="163"/>
    </row>
    <row r="438" spans="1:49" s="91" customFormat="1" ht="14.1" hidden="1" customHeight="1" x14ac:dyDescent="0.2">
      <c r="A438" s="76">
        <v>388</v>
      </c>
      <c r="B438" s="314" t="s">
        <v>48</v>
      </c>
      <c r="C438" s="315" t="s">
        <v>56</v>
      </c>
      <c r="D438" s="344" t="s">
        <v>46</v>
      </c>
      <c r="E438" s="349"/>
      <c r="F438" s="350"/>
      <c r="G438" s="347" t="s">
        <v>478</v>
      </c>
      <c r="H438" s="320"/>
      <c r="I438" s="348"/>
      <c r="J438" s="348"/>
      <c r="K438" s="348"/>
      <c r="L438" s="348"/>
      <c r="M438" s="322"/>
      <c r="N438" s="322"/>
      <c r="O438" s="322"/>
      <c r="P438" s="322"/>
      <c r="Q438" s="328"/>
      <c r="R438" s="163"/>
      <c r="S438" s="163"/>
      <c r="T438" s="163"/>
      <c r="U438" s="163"/>
      <c r="V438" s="163" t="s">
        <v>1</v>
      </c>
      <c r="W438" s="163"/>
      <c r="X438" s="163"/>
      <c r="Y438" s="163"/>
      <c r="Z438" s="163"/>
      <c r="AA438" s="324"/>
      <c r="AB438" s="171"/>
      <c r="AC438" s="329"/>
      <c r="AD438" s="163"/>
      <c r="AE438" s="163" t="s">
        <v>1</v>
      </c>
      <c r="AF438" s="163"/>
      <c r="AG438" s="163"/>
      <c r="AH438" s="172"/>
      <c r="AI438" s="163"/>
      <c r="AJ438" s="163" t="s">
        <v>1</v>
      </c>
      <c r="AK438" s="163"/>
      <c r="AL438" s="163"/>
      <c r="AM438" s="173"/>
      <c r="AN438" s="163"/>
      <c r="AO438" s="163" t="s">
        <v>1</v>
      </c>
      <c r="AP438" s="163"/>
      <c r="AQ438" s="163"/>
      <c r="AS438" s="163"/>
      <c r="AT438" s="163" t="s">
        <v>1</v>
      </c>
      <c r="AU438" s="163"/>
      <c r="AV438" s="163"/>
    </row>
    <row r="439" spans="1:49" s="91" customFormat="1" ht="14.1" hidden="1" customHeight="1" x14ac:dyDescent="0.2">
      <c r="A439" s="76">
        <v>389</v>
      </c>
      <c r="B439" s="314" t="s">
        <v>48</v>
      </c>
      <c r="C439" s="315" t="s">
        <v>56</v>
      </c>
      <c r="D439" s="344" t="s">
        <v>48</v>
      </c>
      <c r="E439" s="349"/>
      <c r="F439" s="350"/>
      <c r="G439" s="347" t="s">
        <v>479</v>
      </c>
      <c r="H439" s="320"/>
      <c r="I439" s="348"/>
      <c r="J439" s="348"/>
      <c r="K439" s="348"/>
      <c r="L439" s="348"/>
      <c r="M439" s="322"/>
      <c r="N439" s="322"/>
      <c r="O439" s="322"/>
      <c r="P439" s="322"/>
      <c r="Q439" s="328"/>
      <c r="R439" s="163"/>
      <c r="S439" s="163"/>
      <c r="T439" s="163"/>
      <c r="U439" s="163"/>
      <c r="V439" s="163" t="s">
        <v>1</v>
      </c>
      <c r="W439" s="163"/>
      <c r="X439" s="163"/>
      <c r="Y439" s="163"/>
      <c r="Z439" s="163"/>
      <c r="AA439" s="324"/>
      <c r="AB439" s="171"/>
      <c r="AC439" s="329"/>
      <c r="AD439" s="163"/>
      <c r="AE439" s="163" t="s">
        <v>1</v>
      </c>
      <c r="AF439" s="163"/>
      <c r="AG439" s="163"/>
      <c r="AH439" s="172"/>
      <c r="AI439" s="163"/>
      <c r="AJ439" s="163" t="s">
        <v>1</v>
      </c>
      <c r="AK439" s="163"/>
      <c r="AL439" s="163"/>
      <c r="AM439" s="173"/>
      <c r="AN439" s="163"/>
      <c r="AO439" s="163" t="s">
        <v>1</v>
      </c>
      <c r="AP439" s="163"/>
      <c r="AQ439" s="163"/>
      <c r="AS439" s="163" t="s">
        <v>0</v>
      </c>
      <c r="AT439" s="163"/>
      <c r="AU439" s="163"/>
      <c r="AV439" s="163"/>
    </row>
    <row r="440" spans="1:49" s="91" customFormat="1" ht="14.1" hidden="1" customHeight="1" x14ac:dyDescent="0.2">
      <c r="A440" s="76">
        <v>390</v>
      </c>
      <c r="B440" s="314" t="s">
        <v>48</v>
      </c>
      <c r="C440" s="315" t="s">
        <v>56</v>
      </c>
      <c r="D440" s="344" t="s">
        <v>50</v>
      </c>
      <c r="E440" s="349"/>
      <c r="F440" s="350"/>
      <c r="G440" s="347" t="s">
        <v>480</v>
      </c>
      <c r="H440" s="320"/>
      <c r="I440" s="348"/>
      <c r="J440" s="348"/>
      <c r="K440" s="348"/>
      <c r="L440" s="348"/>
      <c r="M440" s="322"/>
      <c r="N440" s="322"/>
      <c r="O440" s="322"/>
      <c r="P440" s="322"/>
      <c r="Q440" s="328"/>
      <c r="R440" s="163"/>
      <c r="S440" s="163"/>
      <c r="T440" s="163">
        <v>1</v>
      </c>
      <c r="U440" s="163"/>
      <c r="V440" s="163" t="s">
        <v>1</v>
      </c>
      <c r="W440" s="163">
        <v>1</v>
      </c>
      <c r="X440" s="163"/>
      <c r="Y440" s="163"/>
      <c r="Z440" s="163"/>
      <c r="AA440" s="324"/>
      <c r="AB440" s="171"/>
      <c r="AC440" s="329"/>
      <c r="AD440" s="163"/>
      <c r="AE440" s="163" t="s">
        <v>1</v>
      </c>
      <c r="AF440" s="163"/>
      <c r="AG440" s="163"/>
      <c r="AH440" s="172"/>
      <c r="AI440" s="163"/>
      <c r="AJ440" s="163" t="s">
        <v>1</v>
      </c>
      <c r="AK440" s="163"/>
      <c r="AL440" s="163"/>
      <c r="AM440" s="173"/>
      <c r="AN440" s="163"/>
      <c r="AO440" s="163" t="s">
        <v>1</v>
      </c>
      <c r="AP440" s="163"/>
      <c r="AQ440" s="163"/>
      <c r="AS440" s="163"/>
      <c r="AT440" s="163" t="s">
        <v>1</v>
      </c>
      <c r="AU440" s="163"/>
      <c r="AV440" s="163"/>
    </row>
    <row r="441" spans="1:49" s="91" customFormat="1" ht="14.1" hidden="1" customHeight="1" x14ac:dyDescent="0.2">
      <c r="A441" s="76">
        <v>391</v>
      </c>
      <c r="B441" s="314" t="s">
        <v>48</v>
      </c>
      <c r="C441" s="315" t="s">
        <v>56</v>
      </c>
      <c r="D441" s="344" t="s">
        <v>52</v>
      </c>
      <c r="E441" s="349"/>
      <c r="F441" s="350"/>
      <c r="G441" s="347" t="s">
        <v>481</v>
      </c>
      <c r="H441" s="320"/>
      <c r="I441" s="348"/>
      <c r="J441" s="348"/>
      <c r="K441" s="348"/>
      <c r="L441" s="348"/>
      <c r="M441" s="322"/>
      <c r="N441" s="322"/>
      <c r="O441" s="322"/>
      <c r="P441" s="322"/>
      <c r="Q441" s="328"/>
      <c r="R441" s="163"/>
      <c r="S441" s="163"/>
      <c r="T441" s="163"/>
      <c r="U441" s="163"/>
      <c r="V441" s="163" t="s">
        <v>1</v>
      </c>
      <c r="W441" s="163">
        <v>1</v>
      </c>
      <c r="X441" s="163"/>
      <c r="Y441" s="163"/>
      <c r="Z441" s="163"/>
      <c r="AA441" s="324"/>
      <c r="AB441" s="171"/>
      <c r="AC441" s="329"/>
      <c r="AD441" s="163"/>
      <c r="AE441" s="163" t="s">
        <v>1</v>
      </c>
      <c r="AF441" s="163"/>
      <c r="AG441" s="163"/>
      <c r="AH441" s="172"/>
      <c r="AI441" s="163"/>
      <c r="AJ441" s="163" t="s">
        <v>1</v>
      </c>
      <c r="AK441" s="163"/>
      <c r="AL441" s="163"/>
      <c r="AM441" s="173"/>
      <c r="AN441" s="163"/>
      <c r="AO441" s="163" t="s">
        <v>1</v>
      </c>
      <c r="AP441" s="163"/>
      <c r="AQ441" s="163"/>
      <c r="AS441" s="163"/>
      <c r="AT441" s="163" t="s">
        <v>1</v>
      </c>
      <c r="AU441" s="163"/>
      <c r="AV441" s="163"/>
    </row>
    <row r="442" spans="1:49" s="91" customFormat="1" ht="14.1" hidden="1" customHeight="1" x14ac:dyDescent="0.2">
      <c r="A442" s="76">
        <v>392</v>
      </c>
      <c r="B442" s="314" t="s">
        <v>48</v>
      </c>
      <c r="C442" s="315" t="s">
        <v>56</v>
      </c>
      <c r="D442" s="344" t="s">
        <v>54</v>
      </c>
      <c r="E442" s="349"/>
      <c r="F442" s="350"/>
      <c r="G442" s="347" t="s">
        <v>482</v>
      </c>
      <c r="H442" s="320"/>
      <c r="I442" s="348"/>
      <c r="J442" s="348"/>
      <c r="K442" s="348"/>
      <c r="L442" s="348"/>
      <c r="M442" s="322"/>
      <c r="N442" s="322"/>
      <c r="O442" s="322"/>
      <c r="P442" s="322"/>
      <c r="Q442" s="328"/>
      <c r="R442" s="330"/>
      <c r="S442" s="163"/>
      <c r="T442" s="163"/>
      <c r="U442" s="163"/>
      <c r="V442" s="163"/>
      <c r="W442" s="163"/>
      <c r="X442" s="163"/>
      <c r="Y442" s="163"/>
      <c r="Z442" s="163" t="s">
        <v>3</v>
      </c>
      <c r="AA442" s="324">
        <v>1</v>
      </c>
      <c r="AB442" s="171"/>
      <c r="AC442" s="329"/>
      <c r="AD442" s="163"/>
      <c r="AE442" s="163" t="s">
        <v>1</v>
      </c>
      <c r="AF442" s="163"/>
      <c r="AG442" s="163"/>
      <c r="AH442" s="172"/>
      <c r="AI442" s="163"/>
      <c r="AJ442" s="163" t="s">
        <v>1</v>
      </c>
      <c r="AK442" s="163"/>
      <c r="AL442" s="163"/>
      <c r="AM442" s="173"/>
      <c r="AN442" s="163"/>
      <c r="AO442" s="163" t="s">
        <v>1</v>
      </c>
      <c r="AP442" s="163"/>
      <c r="AQ442" s="163"/>
      <c r="AS442" s="163"/>
      <c r="AT442" s="163" t="s">
        <v>1</v>
      </c>
      <c r="AU442" s="163"/>
      <c r="AV442" s="163"/>
    </row>
    <row r="443" spans="1:49" s="91" customFormat="1" ht="14.1" hidden="1" customHeight="1" x14ac:dyDescent="0.2">
      <c r="A443" s="76">
        <v>393</v>
      </c>
      <c r="B443" s="314" t="s">
        <v>48</v>
      </c>
      <c r="C443" s="315" t="s">
        <v>56</v>
      </c>
      <c r="D443" s="344" t="s">
        <v>56</v>
      </c>
      <c r="E443" s="349"/>
      <c r="F443" s="350"/>
      <c r="G443" s="347" t="s">
        <v>483</v>
      </c>
      <c r="H443" s="320"/>
      <c r="I443" s="348"/>
      <c r="J443" s="348"/>
      <c r="K443" s="348"/>
      <c r="L443" s="348"/>
      <c r="M443" s="322"/>
      <c r="N443" s="322"/>
      <c r="O443" s="322"/>
      <c r="P443" s="322"/>
      <c r="Q443" s="328"/>
      <c r="R443" s="163"/>
      <c r="S443" s="163"/>
      <c r="T443" s="163">
        <v>1</v>
      </c>
      <c r="U443" s="163"/>
      <c r="V443" s="163" t="s">
        <v>1</v>
      </c>
      <c r="W443" s="163">
        <v>1</v>
      </c>
      <c r="X443" s="163"/>
      <c r="Y443" s="163"/>
      <c r="Z443" s="163"/>
      <c r="AA443" s="324"/>
      <c r="AB443" s="171"/>
      <c r="AC443" s="329"/>
      <c r="AD443" s="163"/>
      <c r="AE443" s="163" t="s">
        <v>1</v>
      </c>
      <c r="AF443" s="163"/>
      <c r="AG443" s="163"/>
      <c r="AH443" s="172"/>
      <c r="AI443" s="163"/>
      <c r="AJ443" s="163"/>
      <c r="AK443" s="163"/>
      <c r="AL443" s="163" t="s">
        <v>3</v>
      </c>
      <c r="AM443" s="173"/>
      <c r="AN443" s="163"/>
      <c r="AO443" s="163" t="s">
        <v>1</v>
      </c>
      <c r="AP443" s="163"/>
      <c r="AQ443" s="163"/>
      <c r="AS443" s="163"/>
      <c r="AT443" s="163" t="s">
        <v>1</v>
      </c>
      <c r="AU443" s="163"/>
      <c r="AV443" s="163"/>
    </row>
    <row r="444" spans="1:49" s="91" customFormat="1" ht="14.1" hidden="1" customHeight="1" x14ac:dyDescent="0.2">
      <c r="A444" s="76">
        <v>394</v>
      </c>
      <c r="B444" s="314" t="s">
        <v>48</v>
      </c>
      <c r="C444" s="315" t="s">
        <v>56</v>
      </c>
      <c r="D444" s="344" t="s">
        <v>84</v>
      </c>
      <c r="E444" s="349"/>
      <c r="F444" s="350"/>
      <c r="G444" s="347" t="s">
        <v>484</v>
      </c>
      <c r="H444" s="320"/>
      <c r="I444" s="348"/>
      <c r="J444" s="348"/>
      <c r="K444" s="348"/>
      <c r="L444" s="348"/>
      <c r="M444" s="322"/>
      <c r="N444" s="322"/>
      <c r="O444" s="322"/>
      <c r="P444" s="322"/>
      <c r="Q444" s="328"/>
      <c r="R444" s="163"/>
      <c r="S444" s="163"/>
      <c r="T444" s="163"/>
      <c r="U444" s="163"/>
      <c r="V444" s="163" t="s">
        <v>1</v>
      </c>
      <c r="W444" s="163">
        <v>1</v>
      </c>
      <c r="X444" s="163"/>
      <c r="Y444" s="163"/>
      <c r="Z444" s="163"/>
      <c r="AA444" s="324"/>
      <c r="AB444" s="171"/>
      <c r="AC444" s="329"/>
      <c r="AD444" s="163"/>
      <c r="AE444" s="163"/>
      <c r="AF444" s="163"/>
      <c r="AG444" s="163"/>
      <c r="AH444" s="172"/>
      <c r="AI444" s="163"/>
      <c r="AJ444" s="163"/>
      <c r="AK444" s="163"/>
      <c r="AL444" s="163"/>
      <c r="AM444" s="173"/>
      <c r="AN444" s="163"/>
      <c r="AO444" s="163"/>
      <c r="AP444" s="163"/>
      <c r="AQ444" s="163"/>
      <c r="AS444" s="163"/>
      <c r="AT444" s="163"/>
      <c r="AU444" s="163"/>
      <c r="AV444" s="163"/>
    </row>
    <row r="445" spans="1:49" s="59" customFormat="1" ht="14.1" customHeight="1" x14ac:dyDescent="0.25">
      <c r="B445" s="302" t="s">
        <v>48</v>
      </c>
      <c r="C445" s="303" t="s">
        <v>84</v>
      </c>
      <c r="D445" s="304"/>
      <c r="E445" s="305"/>
      <c r="F445" s="306" t="s">
        <v>485</v>
      </c>
      <c r="G445" s="307"/>
      <c r="H445" s="308"/>
      <c r="I445" s="309"/>
      <c r="J445" s="309"/>
      <c r="K445" s="309"/>
      <c r="L445" s="309"/>
      <c r="M445" s="310">
        <f>COUNTIF(M446:M451,"WTP")</f>
        <v>0</v>
      </c>
      <c r="N445" s="310">
        <f>COUNTIF(N446:N451,"WDP")</f>
        <v>0</v>
      </c>
      <c r="O445" s="310">
        <f>COUNTIF(O446:O451,"TW")</f>
        <v>0</v>
      </c>
      <c r="P445" s="310">
        <f>COUNTIF(P446:P451,"TMP")</f>
        <v>0</v>
      </c>
      <c r="Q445" s="311">
        <f>SUM(H445:P445)</f>
        <v>0</v>
      </c>
      <c r="R445" s="73"/>
      <c r="S445" s="73">
        <f>COUNTIF(S446:S451,"WTP")</f>
        <v>0</v>
      </c>
      <c r="T445" s="73"/>
      <c r="U445" s="73"/>
      <c r="V445" s="73">
        <f>COUNTIF(V446:V451,"WDP")</f>
        <v>6</v>
      </c>
      <c r="W445" s="73"/>
      <c r="X445" s="73">
        <f>COUNTIF(X446:X451,"TW")</f>
        <v>0</v>
      </c>
      <c r="Y445" s="73"/>
      <c r="Z445" s="73">
        <f>COUNTIF(Z446:Z451,"TMP")</f>
        <v>0</v>
      </c>
      <c r="AA445" s="331"/>
      <c r="AB445" s="152">
        <f>SUM(S445:Z445)</f>
        <v>6</v>
      </c>
      <c r="AC445" s="313"/>
      <c r="AD445" s="75">
        <f>COUNTIF(AD446:AD451,"WTP")</f>
        <v>0</v>
      </c>
      <c r="AE445" s="75">
        <f>COUNTIF(AE446:AE451,"WDP")</f>
        <v>4</v>
      </c>
      <c r="AF445" s="75">
        <f>COUNTIF(AF446:AF451,"TW")</f>
        <v>0</v>
      </c>
      <c r="AG445" s="75">
        <f>COUNTIF(AG446:AG451,"TMP")</f>
        <v>2</v>
      </c>
      <c r="AH445" s="153">
        <f>SUM(AD445:AG445)</f>
        <v>6</v>
      </c>
      <c r="AI445" s="75">
        <f>COUNTIF(AI446:AI451,"WTP")</f>
        <v>0</v>
      </c>
      <c r="AJ445" s="75">
        <f>COUNTIF(AJ446:AJ451,"WDP")</f>
        <v>5</v>
      </c>
      <c r="AK445" s="75">
        <f>COUNTIF(AK446:AK451,"TW")</f>
        <v>0</v>
      </c>
      <c r="AL445" s="75">
        <f>COUNTIF(AL446:AL451,"TMP")</f>
        <v>1</v>
      </c>
      <c r="AM445" s="154">
        <f>SUM(AI445:AL445)</f>
        <v>6</v>
      </c>
      <c r="AN445" s="75">
        <f>COUNTIF(AN446:AN451,"WTP")</f>
        <v>0</v>
      </c>
      <c r="AO445" s="75">
        <f>COUNTIF(AO446:AO451,"WDP")</f>
        <v>4</v>
      </c>
      <c r="AP445" s="75">
        <f>COUNTIF(AP446:AP451,"TW")</f>
        <v>0</v>
      </c>
      <c r="AQ445" s="75">
        <f>COUNTIF(AQ446:AQ451,"TMP")</f>
        <v>2</v>
      </c>
      <c r="AR445" s="155">
        <f>SUM(AN445:AQ445)</f>
        <v>6</v>
      </c>
      <c r="AS445" s="75">
        <f>COUNTIF(AS446:AS451,"WTP")</f>
        <v>0</v>
      </c>
      <c r="AT445" s="75">
        <f>COUNTIF(AT446:AT451,"WDP")</f>
        <v>4</v>
      </c>
      <c r="AU445" s="75">
        <f>COUNTIF(AU446:AU451,"TW")</f>
        <v>0</v>
      </c>
      <c r="AV445" s="75">
        <f>COUNTIF(AV446:AV451,"TMP")</f>
        <v>0</v>
      </c>
      <c r="AW445" s="155">
        <f>SUM(AS445:AV445)</f>
        <v>4</v>
      </c>
    </row>
    <row r="446" spans="1:49" s="91" customFormat="1" ht="14.1" hidden="1" customHeight="1" x14ac:dyDescent="0.2">
      <c r="A446" s="76">
        <v>395</v>
      </c>
      <c r="B446" s="314" t="s">
        <v>48</v>
      </c>
      <c r="C446" s="315" t="s">
        <v>84</v>
      </c>
      <c r="D446" s="344" t="s">
        <v>8</v>
      </c>
      <c r="E446" s="345"/>
      <c r="F446" s="346"/>
      <c r="G446" s="347" t="s">
        <v>486</v>
      </c>
      <c r="H446" s="320"/>
      <c r="I446" s="348"/>
      <c r="J446" s="348"/>
      <c r="K446" s="348"/>
      <c r="L446" s="348"/>
      <c r="M446" s="322"/>
      <c r="N446" s="322"/>
      <c r="O446" s="322"/>
      <c r="P446" s="322"/>
      <c r="Q446" s="328"/>
      <c r="R446" s="163"/>
      <c r="S446" s="163"/>
      <c r="T446" s="163"/>
      <c r="U446" s="163"/>
      <c r="V446" s="163" t="s">
        <v>1</v>
      </c>
      <c r="W446" s="163">
        <v>1</v>
      </c>
      <c r="X446" s="163"/>
      <c r="Y446" s="163"/>
      <c r="Z446" s="163"/>
      <c r="AA446" s="324"/>
      <c r="AB446" s="171"/>
      <c r="AC446" s="329"/>
      <c r="AD446" s="163"/>
      <c r="AE446" s="163" t="s">
        <v>1</v>
      </c>
      <c r="AF446" s="163"/>
      <c r="AG446" s="163"/>
      <c r="AH446" s="172"/>
      <c r="AI446" s="163"/>
      <c r="AJ446" s="163" t="s">
        <v>1</v>
      </c>
      <c r="AK446" s="163"/>
      <c r="AL446" s="163"/>
      <c r="AM446" s="173"/>
      <c r="AN446" s="163"/>
      <c r="AO446" s="163" t="s">
        <v>1</v>
      </c>
      <c r="AP446" s="163"/>
      <c r="AQ446" s="163"/>
      <c r="AS446" s="163"/>
      <c r="AT446" s="163" t="s">
        <v>1</v>
      </c>
      <c r="AU446" s="163"/>
      <c r="AV446" s="163"/>
    </row>
    <row r="447" spans="1:49" s="91" customFormat="1" ht="14.1" hidden="1" customHeight="1" x14ac:dyDescent="0.2">
      <c r="A447" s="76">
        <v>396</v>
      </c>
      <c r="B447" s="314" t="s">
        <v>48</v>
      </c>
      <c r="C447" s="315" t="s">
        <v>84</v>
      </c>
      <c r="D447" s="344" t="s">
        <v>12</v>
      </c>
      <c r="E447" s="349"/>
      <c r="F447" s="350"/>
      <c r="G447" s="347" t="s">
        <v>487</v>
      </c>
      <c r="H447" s="320"/>
      <c r="I447" s="348"/>
      <c r="J447" s="348"/>
      <c r="K447" s="348"/>
      <c r="L447" s="348"/>
      <c r="M447" s="322"/>
      <c r="N447" s="322"/>
      <c r="O447" s="322"/>
      <c r="P447" s="322"/>
      <c r="Q447" s="328"/>
      <c r="R447" s="163"/>
      <c r="S447" s="163"/>
      <c r="T447" s="163"/>
      <c r="U447" s="163"/>
      <c r="V447" s="163" t="s">
        <v>1</v>
      </c>
      <c r="W447" s="163"/>
      <c r="X447" s="163"/>
      <c r="Y447" s="163"/>
      <c r="Z447" s="163"/>
      <c r="AA447" s="324"/>
      <c r="AB447" s="171"/>
      <c r="AC447" s="329"/>
      <c r="AD447" s="163"/>
      <c r="AE447" s="163" t="s">
        <v>1</v>
      </c>
      <c r="AF447" s="163"/>
      <c r="AG447" s="163"/>
      <c r="AH447" s="172"/>
      <c r="AI447" s="163"/>
      <c r="AJ447" s="163" t="s">
        <v>1</v>
      </c>
      <c r="AK447" s="163"/>
      <c r="AL447" s="163"/>
      <c r="AM447" s="173"/>
      <c r="AN447" s="163"/>
      <c r="AO447" s="163" t="s">
        <v>1</v>
      </c>
      <c r="AP447" s="163"/>
      <c r="AQ447" s="163"/>
      <c r="AS447" s="163"/>
      <c r="AT447" s="163" t="s">
        <v>1</v>
      </c>
      <c r="AU447" s="163"/>
      <c r="AV447" s="163"/>
    </row>
    <row r="448" spans="1:49" s="91" customFormat="1" ht="14.1" hidden="1" customHeight="1" x14ac:dyDescent="0.2">
      <c r="A448" s="76">
        <v>397</v>
      </c>
      <c r="B448" s="314" t="s">
        <v>48</v>
      </c>
      <c r="C448" s="315" t="s">
        <v>84</v>
      </c>
      <c r="D448" s="344" t="s">
        <v>14</v>
      </c>
      <c r="E448" s="349"/>
      <c r="F448" s="350"/>
      <c r="G448" s="347" t="s">
        <v>488</v>
      </c>
      <c r="H448" s="320"/>
      <c r="I448" s="348"/>
      <c r="J448" s="348"/>
      <c r="K448" s="348"/>
      <c r="L448" s="348"/>
      <c r="M448" s="322"/>
      <c r="N448" s="322"/>
      <c r="O448" s="322"/>
      <c r="P448" s="322"/>
      <c r="Q448" s="328"/>
      <c r="R448" s="163"/>
      <c r="S448" s="163"/>
      <c r="T448" s="163"/>
      <c r="U448" s="163"/>
      <c r="V448" s="163" t="s">
        <v>1</v>
      </c>
      <c r="W448" s="163">
        <v>1</v>
      </c>
      <c r="X448" s="163"/>
      <c r="Y448" s="163"/>
      <c r="Z448" s="163"/>
      <c r="AA448" s="324"/>
      <c r="AB448" s="171"/>
      <c r="AC448" s="329"/>
      <c r="AD448" s="163"/>
      <c r="AE448" s="163" t="s">
        <v>1</v>
      </c>
      <c r="AF448" s="163"/>
      <c r="AG448" s="163"/>
      <c r="AH448" s="172"/>
      <c r="AI448" s="163"/>
      <c r="AJ448" s="163" t="s">
        <v>1</v>
      </c>
      <c r="AK448" s="163"/>
      <c r="AL448" s="163"/>
      <c r="AM448" s="173"/>
      <c r="AN448" s="163"/>
      <c r="AO448" s="163"/>
      <c r="AP448" s="163"/>
      <c r="AQ448" s="163" t="s">
        <v>3</v>
      </c>
      <c r="AS448" s="163"/>
      <c r="AT448" s="163" t="s">
        <v>1</v>
      </c>
      <c r="AU448" s="163"/>
      <c r="AV448" s="163"/>
    </row>
    <row r="449" spans="1:49" s="91" customFormat="1" ht="14.1" hidden="1" customHeight="1" x14ac:dyDescent="0.2">
      <c r="A449" s="76">
        <v>398</v>
      </c>
      <c r="B449" s="314" t="s">
        <v>48</v>
      </c>
      <c r="C449" s="315" t="s">
        <v>84</v>
      </c>
      <c r="D449" s="344" t="s">
        <v>16</v>
      </c>
      <c r="E449" s="349"/>
      <c r="F449" s="350"/>
      <c r="G449" s="347" t="s">
        <v>489</v>
      </c>
      <c r="H449" s="320"/>
      <c r="I449" s="348"/>
      <c r="J449" s="348"/>
      <c r="K449" s="348"/>
      <c r="L449" s="348"/>
      <c r="M449" s="322"/>
      <c r="N449" s="322"/>
      <c r="O449" s="322"/>
      <c r="P449" s="322"/>
      <c r="Q449" s="328"/>
      <c r="R449" s="163"/>
      <c r="S449" s="163"/>
      <c r="T449" s="163"/>
      <c r="U449" s="163"/>
      <c r="V449" s="163" t="s">
        <v>1</v>
      </c>
      <c r="W449" s="163"/>
      <c r="X449" s="163"/>
      <c r="Y449" s="163"/>
      <c r="Z449" s="163"/>
      <c r="AA449" s="324"/>
      <c r="AB449" s="171"/>
      <c r="AC449" s="329"/>
      <c r="AD449" s="163"/>
      <c r="AE449" s="163" t="s">
        <v>1</v>
      </c>
      <c r="AF449" s="163"/>
      <c r="AG449" s="163"/>
      <c r="AH449" s="172"/>
      <c r="AI449" s="163"/>
      <c r="AJ449" s="163" t="s">
        <v>1</v>
      </c>
      <c r="AK449" s="163"/>
      <c r="AL449" s="163"/>
      <c r="AM449" s="173"/>
      <c r="AN449" s="163"/>
      <c r="AO449" s="163"/>
      <c r="AP449" s="163"/>
      <c r="AQ449" s="163" t="s">
        <v>3</v>
      </c>
      <c r="AS449" s="163"/>
      <c r="AT449" s="163"/>
      <c r="AU449" s="163"/>
      <c r="AV449" s="163"/>
    </row>
    <row r="450" spans="1:49" s="91" customFormat="1" ht="14.1" hidden="1" customHeight="1" x14ac:dyDescent="0.2">
      <c r="A450" s="76">
        <v>399</v>
      </c>
      <c r="B450" s="314" t="s">
        <v>48</v>
      </c>
      <c r="C450" s="315" t="s">
        <v>84</v>
      </c>
      <c r="D450" s="344" t="s">
        <v>18</v>
      </c>
      <c r="E450" s="349"/>
      <c r="F450" s="350"/>
      <c r="G450" s="347" t="s">
        <v>490</v>
      </c>
      <c r="H450" s="320"/>
      <c r="I450" s="348"/>
      <c r="J450" s="348"/>
      <c r="K450" s="348"/>
      <c r="L450" s="348"/>
      <c r="M450" s="322"/>
      <c r="N450" s="322"/>
      <c r="O450" s="322"/>
      <c r="P450" s="322"/>
      <c r="Q450" s="328"/>
      <c r="R450" s="163"/>
      <c r="S450" s="163"/>
      <c r="T450" s="163"/>
      <c r="U450" s="163"/>
      <c r="V450" s="163" t="s">
        <v>1</v>
      </c>
      <c r="W450" s="163"/>
      <c r="X450" s="163"/>
      <c r="Y450" s="163"/>
      <c r="Z450" s="163"/>
      <c r="AA450" s="324"/>
      <c r="AB450" s="171"/>
      <c r="AC450" s="329"/>
      <c r="AD450" s="163"/>
      <c r="AE450" s="163"/>
      <c r="AF450" s="163"/>
      <c r="AG450" s="163" t="s">
        <v>3</v>
      </c>
      <c r="AH450" s="172"/>
      <c r="AI450" s="163"/>
      <c r="AJ450" s="163"/>
      <c r="AK450" s="163"/>
      <c r="AL450" s="163" t="s">
        <v>3</v>
      </c>
      <c r="AM450" s="173"/>
      <c r="AN450" s="163"/>
      <c r="AO450" s="163" t="s">
        <v>1</v>
      </c>
      <c r="AP450" s="163"/>
      <c r="AQ450" s="163"/>
      <c r="AS450" s="163"/>
      <c r="AT450" s="163"/>
      <c r="AU450" s="163"/>
      <c r="AV450" s="163"/>
    </row>
    <row r="451" spans="1:49" s="91" customFormat="1" ht="14.1" hidden="1" customHeight="1" x14ac:dyDescent="0.2">
      <c r="A451" s="76">
        <v>400</v>
      </c>
      <c r="B451" s="314" t="s">
        <v>48</v>
      </c>
      <c r="C451" s="315" t="s">
        <v>84</v>
      </c>
      <c r="D451" s="344" t="s">
        <v>20</v>
      </c>
      <c r="E451" s="349"/>
      <c r="F451" s="350"/>
      <c r="G451" s="347" t="s">
        <v>491</v>
      </c>
      <c r="H451" s="320"/>
      <c r="I451" s="348"/>
      <c r="J451" s="348"/>
      <c r="K451" s="348"/>
      <c r="L451" s="348"/>
      <c r="M451" s="322"/>
      <c r="N451" s="322"/>
      <c r="O451" s="322"/>
      <c r="P451" s="322"/>
      <c r="Q451" s="328"/>
      <c r="R451" s="163"/>
      <c r="S451" s="163"/>
      <c r="T451" s="163"/>
      <c r="U451" s="163"/>
      <c r="V451" s="163" t="s">
        <v>1</v>
      </c>
      <c r="W451" s="163"/>
      <c r="X451" s="163"/>
      <c r="Y451" s="163"/>
      <c r="Z451" s="163"/>
      <c r="AA451" s="324"/>
      <c r="AB451" s="171"/>
      <c r="AC451" s="329"/>
      <c r="AD451" s="163"/>
      <c r="AE451" s="163"/>
      <c r="AF451" s="163"/>
      <c r="AG451" s="163" t="s">
        <v>3</v>
      </c>
      <c r="AH451" s="172"/>
      <c r="AI451" s="163"/>
      <c r="AJ451" s="163" t="s">
        <v>1</v>
      </c>
      <c r="AK451" s="163"/>
      <c r="AL451" s="163"/>
      <c r="AM451" s="173"/>
      <c r="AN451" s="163"/>
      <c r="AO451" s="163" t="s">
        <v>1</v>
      </c>
      <c r="AP451" s="163"/>
      <c r="AQ451" s="163"/>
      <c r="AS451" s="163"/>
      <c r="AT451" s="163" t="s">
        <v>1</v>
      </c>
      <c r="AU451" s="163"/>
      <c r="AV451" s="163"/>
    </row>
    <row r="452" spans="1:49" s="59" customFormat="1" ht="14.1" customHeight="1" x14ac:dyDescent="0.25">
      <c r="B452" s="302" t="s">
        <v>50</v>
      </c>
      <c r="C452" s="334"/>
      <c r="D452" s="304"/>
      <c r="E452" s="305" t="s">
        <v>492</v>
      </c>
      <c r="F452" s="306"/>
      <c r="G452" s="307"/>
      <c r="H452" s="308"/>
      <c r="I452" s="309"/>
      <c r="J452" s="309"/>
      <c r="K452" s="309"/>
      <c r="L452" s="309"/>
      <c r="M452" s="310">
        <f>M453</f>
        <v>0</v>
      </c>
      <c r="N452" s="310">
        <f>N453</f>
        <v>0</v>
      </c>
      <c r="O452" s="310">
        <f>O453</f>
        <v>0</v>
      </c>
      <c r="P452" s="310">
        <f>P453</f>
        <v>0</v>
      </c>
      <c r="Q452" s="323"/>
      <c r="R452" s="73"/>
      <c r="S452" s="73">
        <f>S453</f>
        <v>0</v>
      </c>
      <c r="T452" s="73"/>
      <c r="U452" s="73"/>
      <c r="V452" s="73">
        <f>V453</f>
        <v>3</v>
      </c>
      <c r="W452" s="73"/>
      <c r="X452" s="73">
        <f>X453</f>
        <v>2</v>
      </c>
      <c r="Y452" s="73"/>
      <c r="Z452" s="73">
        <f>Z453</f>
        <v>8</v>
      </c>
      <c r="AA452" s="331"/>
      <c r="AB452" s="165"/>
      <c r="AC452" s="325"/>
      <c r="AD452" s="75">
        <f>AD453</f>
        <v>0</v>
      </c>
      <c r="AE452" s="75">
        <f>AE453</f>
        <v>1</v>
      </c>
      <c r="AF452" s="75">
        <f>AF453</f>
        <v>4</v>
      </c>
      <c r="AG452" s="75">
        <f>AG453</f>
        <v>8</v>
      </c>
      <c r="AH452" s="166"/>
      <c r="AI452" s="75">
        <f>AI453</f>
        <v>0</v>
      </c>
      <c r="AJ452" s="75">
        <f>AJ453</f>
        <v>4</v>
      </c>
      <c r="AK452" s="75">
        <f>AK453</f>
        <v>0</v>
      </c>
      <c r="AL452" s="75">
        <f>AL453</f>
        <v>6</v>
      </c>
      <c r="AM452" s="167"/>
      <c r="AN452" s="75">
        <f>AN453</f>
        <v>0</v>
      </c>
      <c r="AO452" s="75">
        <f>AO453</f>
        <v>10</v>
      </c>
      <c r="AP452" s="75">
        <f>AP453</f>
        <v>0</v>
      </c>
      <c r="AQ452" s="75">
        <f>AQ453</f>
        <v>1</v>
      </c>
      <c r="AS452" s="75">
        <f>AS453</f>
        <v>2</v>
      </c>
      <c r="AT452" s="75">
        <f>AT453</f>
        <v>6</v>
      </c>
      <c r="AU452" s="75">
        <f>AU453</f>
        <v>0</v>
      </c>
      <c r="AV452" s="75">
        <f>AV453</f>
        <v>0</v>
      </c>
    </row>
    <row r="453" spans="1:49" s="59" customFormat="1" ht="14.1" customHeight="1" x14ac:dyDescent="0.25">
      <c r="B453" s="302" t="s">
        <v>50</v>
      </c>
      <c r="C453" s="303" t="s">
        <v>86</v>
      </c>
      <c r="D453" s="304"/>
      <c r="E453" s="305"/>
      <c r="F453" s="306" t="s">
        <v>493</v>
      </c>
      <c r="G453" s="307"/>
      <c r="H453" s="308"/>
      <c r="I453" s="309"/>
      <c r="J453" s="309"/>
      <c r="K453" s="309"/>
      <c r="L453" s="309"/>
      <c r="M453" s="310">
        <f>COUNTIF(M454:M466,"WTP")</f>
        <v>0</v>
      </c>
      <c r="N453" s="310">
        <f>COUNTIF(N454:N466,"WDP")</f>
        <v>0</v>
      </c>
      <c r="O453" s="310">
        <f>COUNTIF(O454:O466,"TW")</f>
        <v>0</v>
      </c>
      <c r="P453" s="310">
        <f>COUNTIF(P454:P466,"TMP")</f>
        <v>0</v>
      </c>
      <c r="Q453" s="311">
        <f>SUM(H453:P453)</f>
        <v>0</v>
      </c>
      <c r="R453" s="73"/>
      <c r="S453" s="73">
        <f>COUNTIF(S454:S466,"WTP")</f>
        <v>0</v>
      </c>
      <c r="T453" s="73"/>
      <c r="U453" s="73"/>
      <c r="V453" s="73">
        <f>COUNTIF(V454:V466,"WDP")</f>
        <v>3</v>
      </c>
      <c r="W453" s="73"/>
      <c r="X453" s="73">
        <f>COUNTIF(X454:X466,"TW")</f>
        <v>2</v>
      </c>
      <c r="Y453" s="73"/>
      <c r="Z453" s="73">
        <f>COUNTIF(Z454:Z466,"TMP")</f>
        <v>8</v>
      </c>
      <c r="AA453" s="331"/>
      <c r="AB453" s="152">
        <f>SUM(S453:Z453)</f>
        <v>13</v>
      </c>
      <c r="AC453" s="313"/>
      <c r="AD453" s="75">
        <f>COUNTIF(AD454:AD466,"WTP")</f>
        <v>0</v>
      </c>
      <c r="AE453" s="75">
        <f>COUNTIF(AE454:AE466,"WDP")</f>
        <v>1</v>
      </c>
      <c r="AF453" s="75">
        <f>COUNTIF(AF454:AF466,"TW")</f>
        <v>4</v>
      </c>
      <c r="AG453" s="75">
        <f>COUNTIF(AG454:AG466,"TMP")</f>
        <v>8</v>
      </c>
      <c r="AH453" s="153">
        <f>SUM(AD453:AG453)</f>
        <v>13</v>
      </c>
      <c r="AI453" s="75">
        <f>COUNTIF(AI454:AI466,"WTP")</f>
        <v>0</v>
      </c>
      <c r="AJ453" s="75">
        <f>COUNTIF(AJ454:AJ466,"WDP")</f>
        <v>4</v>
      </c>
      <c r="AK453" s="75">
        <f>COUNTIF(AK454:AK466,"TW")</f>
        <v>0</v>
      </c>
      <c r="AL453" s="75">
        <f>COUNTIF(AL454:AL466,"TMP")</f>
        <v>6</v>
      </c>
      <c r="AM453" s="154">
        <f>SUM(AI453:AL453)</f>
        <v>10</v>
      </c>
      <c r="AN453" s="75">
        <f>COUNTIF(AN454:AN466,"WTP")</f>
        <v>0</v>
      </c>
      <c r="AO453" s="75">
        <f>COUNTIF(AO454:AO466,"WDP")</f>
        <v>10</v>
      </c>
      <c r="AP453" s="75">
        <f>COUNTIF(AP454:AP466,"TW")</f>
        <v>0</v>
      </c>
      <c r="AQ453" s="75">
        <f>COUNTIF(AQ454:AQ466,"TMP")</f>
        <v>1</v>
      </c>
      <c r="AR453" s="155">
        <f>SUM(AN453:AQ453)</f>
        <v>11</v>
      </c>
      <c r="AS453" s="75">
        <f>COUNTIF(AS454:AS466,"WTP")</f>
        <v>2</v>
      </c>
      <c r="AT453" s="75">
        <f>COUNTIF(AT454:AT466,"WDP")</f>
        <v>6</v>
      </c>
      <c r="AU453" s="75">
        <f>COUNTIF(AU454:AU466,"TW")</f>
        <v>0</v>
      </c>
      <c r="AV453" s="75">
        <f>COUNTIF(AV454:AV466,"TMP")</f>
        <v>0</v>
      </c>
      <c r="AW453" s="155">
        <f>SUM(AS453:AV453)</f>
        <v>8</v>
      </c>
    </row>
    <row r="454" spans="1:49" s="91" customFormat="1" ht="14.1" hidden="1" customHeight="1" x14ac:dyDescent="0.2">
      <c r="A454" s="76">
        <v>401</v>
      </c>
      <c r="B454" s="314" t="s">
        <v>50</v>
      </c>
      <c r="C454" s="315" t="s">
        <v>86</v>
      </c>
      <c r="D454" s="344" t="s">
        <v>8</v>
      </c>
      <c r="E454" s="345"/>
      <c r="F454" s="346"/>
      <c r="G454" s="347" t="s">
        <v>494</v>
      </c>
      <c r="H454" s="320"/>
      <c r="I454" s="348"/>
      <c r="J454" s="348"/>
      <c r="K454" s="348"/>
      <c r="L454" s="348"/>
      <c r="M454" s="322"/>
      <c r="N454" s="322"/>
      <c r="O454" s="322"/>
      <c r="P454" s="332"/>
      <c r="Q454" s="328"/>
      <c r="R454" s="351"/>
      <c r="S454" s="163"/>
      <c r="T454" s="163"/>
      <c r="U454" s="163"/>
      <c r="V454" s="163"/>
      <c r="W454" s="163"/>
      <c r="X454" s="163"/>
      <c r="Y454" s="163"/>
      <c r="Z454" s="175" t="s">
        <v>3</v>
      </c>
      <c r="AA454" s="333">
        <v>1</v>
      </c>
      <c r="AB454" s="171"/>
      <c r="AC454" s="329"/>
      <c r="AD454" s="163"/>
      <c r="AE454" s="163"/>
      <c r="AF454" s="163"/>
      <c r="AG454" s="163" t="s">
        <v>3</v>
      </c>
      <c r="AH454" s="172"/>
      <c r="AI454" s="163"/>
      <c r="AJ454" s="163" t="s">
        <v>1</v>
      </c>
      <c r="AK454" s="163"/>
      <c r="AL454" s="163"/>
      <c r="AM454" s="173"/>
      <c r="AN454" s="163"/>
      <c r="AO454" s="163" t="s">
        <v>1</v>
      </c>
      <c r="AP454" s="163"/>
      <c r="AQ454" s="163"/>
      <c r="AS454" s="163" t="s">
        <v>0</v>
      </c>
      <c r="AT454" s="163"/>
      <c r="AU454" s="163"/>
      <c r="AV454" s="163"/>
    </row>
    <row r="455" spans="1:49" s="91" customFormat="1" ht="14.1" hidden="1" customHeight="1" x14ac:dyDescent="0.2">
      <c r="A455" s="76">
        <v>402</v>
      </c>
      <c r="B455" s="314" t="s">
        <v>50</v>
      </c>
      <c r="C455" s="315" t="s">
        <v>86</v>
      </c>
      <c r="D455" s="344" t="s">
        <v>12</v>
      </c>
      <c r="E455" s="349"/>
      <c r="F455" s="350"/>
      <c r="G455" s="347" t="s">
        <v>495</v>
      </c>
      <c r="H455" s="320"/>
      <c r="I455" s="348"/>
      <c r="J455" s="348"/>
      <c r="K455" s="348"/>
      <c r="L455" s="348"/>
      <c r="M455" s="322"/>
      <c r="N455" s="322"/>
      <c r="O455" s="322"/>
      <c r="P455" s="322"/>
      <c r="Q455" s="328"/>
      <c r="R455" s="163"/>
      <c r="S455" s="163"/>
      <c r="T455" s="163"/>
      <c r="U455" s="163"/>
      <c r="V455" s="163" t="s">
        <v>1</v>
      </c>
      <c r="W455" s="163">
        <v>1</v>
      </c>
      <c r="X455" s="163"/>
      <c r="Y455" s="163"/>
      <c r="Z455" s="163"/>
      <c r="AA455" s="324"/>
      <c r="AB455" s="171"/>
      <c r="AC455" s="329"/>
      <c r="AD455" s="163"/>
      <c r="AE455" s="163" t="s">
        <v>1</v>
      </c>
      <c r="AF455" s="163"/>
      <c r="AG455" s="163"/>
      <c r="AH455" s="172"/>
      <c r="AI455" s="163"/>
      <c r="AJ455" s="163" t="s">
        <v>1</v>
      </c>
      <c r="AK455" s="163"/>
      <c r="AL455" s="163"/>
      <c r="AM455" s="173"/>
      <c r="AN455" s="163"/>
      <c r="AO455" s="163" t="s">
        <v>1</v>
      </c>
      <c r="AP455" s="163"/>
      <c r="AQ455" s="163"/>
      <c r="AS455" s="163" t="s">
        <v>0</v>
      </c>
      <c r="AT455" s="163"/>
      <c r="AU455" s="163"/>
      <c r="AV455" s="163"/>
    </row>
    <row r="456" spans="1:49" s="91" customFormat="1" ht="14.1" hidden="1" customHeight="1" x14ac:dyDescent="0.2">
      <c r="A456" s="76">
        <v>403</v>
      </c>
      <c r="B456" s="314" t="s">
        <v>50</v>
      </c>
      <c r="C456" s="315" t="s">
        <v>86</v>
      </c>
      <c r="D456" s="344" t="s">
        <v>14</v>
      </c>
      <c r="E456" s="349"/>
      <c r="F456" s="350"/>
      <c r="G456" s="347" t="s">
        <v>496</v>
      </c>
      <c r="H456" s="320"/>
      <c r="I456" s="348"/>
      <c r="J456" s="348"/>
      <c r="K456" s="348"/>
      <c r="L456" s="348"/>
      <c r="M456" s="322"/>
      <c r="N456" s="322"/>
      <c r="O456" s="322"/>
      <c r="P456" s="322"/>
      <c r="Q456" s="328"/>
      <c r="R456" s="330"/>
      <c r="S456" s="163"/>
      <c r="T456" s="163"/>
      <c r="U456" s="163"/>
      <c r="V456" s="163"/>
      <c r="W456" s="163"/>
      <c r="X456" s="163"/>
      <c r="Y456" s="163"/>
      <c r="Z456" s="163" t="s">
        <v>3</v>
      </c>
      <c r="AA456" s="324">
        <v>1</v>
      </c>
      <c r="AB456" s="171"/>
      <c r="AC456" s="329"/>
      <c r="AD456" s="163"/>
      <c r="AE456" s="163"/>
      <c r="AF456" s="163"/>
      <c r="AG456" s="163" t="s">
        <v>3</v>
      </c>
      <c r="AH456" s="172"/>
      <c r="AI456" s="163"/>
      <c r="AJ456" s="163"/>
      <c r="AK456" s="163"/>
      <c r="AL456" s="163" t="s">
        <v>3</v>
      </c>
      <c r="AM456" s="173"/>
      <c r="AN456" s="163"/>
      <c r="AO456" s="163" t="s">
        <v>1</v>
      </c>
      <c r="AP456" s="163"/>
      <c r="AQ456" s="163"/>
      <c r="AS456" s="163"/>
      <c r="AT456" s="163" t="s">
        <v>1</v>
      </c>
      <c r="AU456" s="163"/>
      <c r="AV456" s="163"/>
    </row>
    <row r="457" spans="1:49" s="91" customFormat="1" ht="14.1" hidden="1" customHeight="1" x14ac:dyDescent="0.2">
      <c r="A457" s="76">
        <v>404</v>
      </c>
      <c r="B457" s="314" t="s">
        <v>50</v>
      </c>
      <c r="C457" s="315" t="s">
        <v>86</v>
      </c>
      <c r="D457" s="344" t="s">
        <v>16</v>
      </c>
      <c r="E457" s="349"/>
      <c r="F457" s="350"/>
      <c r="G457" s="347" t="s">
        <v>497</v>
      </c>
      <c r="H457" s="320"/>
      <c r="I457" s="348"/>
      <c r="J457" s="348"/>
      <c r="K457" s="348"/>
      <c r="L457" s="348"/>
      <c r="M457" s="322"/>
      <c r="N457" s="322"/>
      <c r="O457" s="332"/>
      <c r="P457" s="322"/>
      <c r="Q457" s="328"/>
      <c r="R457" s="163"/>
      <c r="S457" s="163"/>
      <c r="T457" s="163"/>
      <c r="U457" s="163"/>
      <c r="V457" s="163"/>
      <c r="W457" s="163"/>
      <c r="X457" s="175" t="s">
        <v>2</v>
      </c>
      <c r="Y457" s="175">
        <v>1</v>
      </c>
      <c r="Z457" s="163"/>
      <c r="AA457" s="324"/>
      <c r="AB457" s="171"/>
      <c r="AC457" s="329"/>
      <c r="AD457" s="163"/>
      <c r="AE457" s="163"/>
      <c r="AF457" s="163" t="s">
        <v>2</v>
      </c>
      <c r="AG457" s="163"/>
      <c r="AH457" s="172"/>
      <c r="AI457" s="163"/>
      <c r="AJ457" s="163"/>
      <c r="AK457" s="163"/>
      <c r="AL457" s="163" t="s">
        <v>3</v>
      </c>
      <c r="AM457" s="173"/>
      <c r="AN457" s="163"/>
      <c r="AO457" s="163" t="s">
        <v>1</v>
      </c>
      <c r="AP457" s="163"/>
      <c r="AQ457" s="163"/>
      <c r="AS457" s="163"/>
      <c r="AT457" s="163" t="s">
        <v>1</v>
      </c>
      <c r="AU457" s="163"/>
      <c r="AV457" s="163"/>
    </row>
    <row r="458" spans="1:49" s="91" customFormat="1" ht="14.1" hidden="1" customHeight="1" x14ac:dyDescent="0.2">
      <c r="A458" s="76">
        <v>405</v>
      </c>
      <c r="B458" s="314" t="s">
        <v>50</v>
      </c>
      <c r="C458" s="315" t="s">
        <v>86</v>
      </c>
      <c r="D458" s="344" t="s">
        <v>18</v>
      </c>
      <c r="E458" s="349"/>
      <c r="F458" s="350"/>
      <c r="G458" s="347" t="s">
        <v>498</v>
      </c>
      <c r="H458" s="320"/>
      <c r="I458" s="348"/>
      <c r="J458" s="348"/>
      <c r="K458" s="348"/>
      <c r="L458" s="348"/>
      <c r="M458" s="322"/>
      <c r="N458" s="322"/>
      <c r="O458" s="322"/>
      <c r="P458" s="322"/>
      <c r="Q458" s="328"/>
      <c r="R458" s="163"/>
      <c r="S458" s="163"/>
      <c r="T458" s="163"/>
      <c r="U458" s="163"/>
      <c r="V458" s="163"/>
      <c r="W458" s="163"/>
      <c r="X458" s="163"/>
      <c r="Y458" s="163"/>
      <c r="Z458" s="163" t="s">
        <v>3</v>
      </c>
      <c r="AA458" s="324"/>
      <c r="AB458" s="171"/>
      <c r="AC458" s="329"/>
      <c r="AD458" s="163"/>
      <c r="AE458" s="163"/>
      <c r="AF458" s="163"/>
      <c r="AG458" s="163" t="s">
        <v>3</v>
      </c>
      <c r="AH458" s="172"/>
      <c r="AI458" s="163"/>
      <c r="AJ458" s="163" t="s">
        <v>1</v>
      </c>
      <c r="AK458" s="163"/>
      <c r="AL458" s="163"/>
      <c r="AM458" s="173"/>
      <c r="AN458" s="163"/>
      <c r="AO458" s="163" t="s">
        <v>1</v>
      </c>
      <c r="AP458" s="163"/>
      <c r="AQ458" s="163"/>
      <c r="AS458" s="163"/>
      <c r="AT458" s="163" t="s">
        <v>1</v>
      </c>
      <c r="AU458" s="163"/>
      <c r="AV458" s="163"/>
    </row>
    <row r="459" spans="1:49" s="91" customFormat="1" ht="14.1" hidden="1" customHeight="1" x14ac:dyDescent="0.2">
      <c r="A459" s="76">
        <v>406</v>
      </c>
      <c r="B459" s="314" t="s">
        <v>50</v>
      </c>
      <c r="C459" s="315" t="s">
        <v>86</v>
      </c>
      <c r="D459" s="344" t="s">
        <v>20</v>
      </c>
      <c r="E459" s="349"/>
      <c r="F459" s="350"/>
      <c r="G459" s="347" t="s">
        <v>499</v>
      </c>
      <c r="H459" s="320"/>
      <c r="I459" s="348"/>
      <c r="J459" s="348"/>
      <c r="K459" s="348"/>
      <c r="L459" s="348"/>
      <c r="M459" s="322"/>
      <c r="N459" s="332"/>
      <c r="O459" s="322"/>
      <c r="P459" s="322"/>
      <c r="Q459" s="328"/>
      <c r="R459" s="163"/>
      <c r="S459" s="163"/>
      <c r="T459" s="163"/>
      <c r="U459" s="163"/>
      <c r="V459" s="175" t="s">
        <v>1</v>
      </c>
      <c r="W459" s="175">
        <v>1</v>
      </c>
      <c r="X459" s="163"/>
      <c r="Y459" s="163"/>
      <c r="Z459" s="163"/>
      <c r="AA459" s="324"/>
      <c r="AB459" s="171"/>
      <c r="AC459" s="329"/>
      <c r="AD459" s="163"/>
      <c r="AE459" s="163"/>
      <c r="AF459" s="163" t="s">
        <v>2</v>
      </c>
      <c r="AG459" s="163"/>
      <c r="AH459" s="172"/>
      <c r="AI459" s="163"/>
      <c r="AJ459" s="163"/>
      <c r="AK459" s="163"/>
      <c r="AL459" s="163" t="s">
        <v>3</v>
      </c>
      <c r="AM459" s="173"/>
      <c r="AN459" s="163"/>
      <c r="AO459" s="163" t="s">
        <v>1</v>
      </c>
      <c r="AP459" s="163"/>
      <c r="AQ459" s="163"/>
      <c r="AS459" s="163"/>
      <c r="AT459" s="163" t="s">
        <v>1</v>
      </c>
      <c r="AU459" s="163"/>
      <c r="AV459" s="163"/>
    </row>
    <row r="460" spans="1:49" s="91" customFormat="1" ht="14.1" hidden="1" customHeight="1" x14ac:dyDescent="0.2">
      <c r="A460" s="76">
        <v>407</v>
      </c>
      <c r="B460" s="314" t="s">
        <v>50</v>
      </c>
      <c r="C460" s="315" t="s">
        <v>86</v>
      </c>
      <c r="D460" s="344" t="s">
        <v>22</v>
      </c>
      <c r="E460" s="349"/>
      <c r="F460" s="350"/>
      <c r="G460" s="347" t="s">
        <v>500</v>
      </c>
      <c r="H460" s="320"/>
      <c r="I460" s="348"/>
      <c r="J460" s="348"/>
      <c r="K460" s="348"/>
      <c r="L460" s="348"/>
      <c r="M460" s="322"/>
      <c r="N460" s="322"/>
      <c r="O460" s="322"/>
      <c r="P460" s="322"/>
      <c r="Q460" s="328"/>
      <c r="R460" s="163"/>
      <c r="S460" s="163"/>
      <c r="T460" s="163"/>
      <c r="U460" s="163"/>
      <c r="V460" s="163"/>
      <c r="W460" s="163"/>
      <c r="X460" s="163"/>
      <c r="Y460" s="163"/>
      <c r="Z460" s="163" t="s">
        <v>3</v>
      </c>
      <c r="AA460" s="324"/>
      <c r="AB460" s="171"/>
      <c r="AC460" s="329"/>
      <c r="AD460" s="163"/>
      <c r="AE460" s="163"/>
      <c r="AF460" s="163" t="s">
        <v>2</v>
      </c>
      <c r="AG460" s="163"/>
      <c r="AH460" s="172"/>
      <c r="AI460" s="163"/>
      <c r="AJ460" s="163" t="s">
        <v>1</v>
      </c>
      <c r="AK460" s="163"/>
      <c r="AL460" s="163"/>
      <c r="AM460" s="173"/>
      <c r="AN460" s="163"/>
      <c r="AO460" s="163" t="s">
        <v>1</v>
      </c>
      <c r="AP460" s="163"/>
      <c r="AQ460" s="163"/>
      <c r="AS460" s="163"/>
      <c r="AT460" s="163" t="s">
        <v>1</v>
      </c>
      <c r="AU460" s="163"/>
      <c r="AV460" s="163"/>
    </row>
    <row r="461" spans="1:49" s="91" customFormat="1" ht="14.1" hidden="1" customHeight="1" x14ac:dyDescent="0.2">
      <c r="A461" s="76">
        <v>408</v>
      </c>
      <c r="B461" s="314" t="s">
        <v>50</v>
      </c>
      <c r="C461" s="315" t="s">
        <v>86</v>
      </c>
      <c r="D461" s="344" t="s">
        <v>24</v>
      </c>
      <c r="E461" s="349"/>
      <c r="F461" s="350"/>
      <c r="G461" s="347" t="s">
        <v>501</v>
      </c>
      <c r="H461" s="320"/>
      <c r="I461" s="348"/>
      <c r="J461" s="348"/>
      <c r="K461" s="348"/>
      <c r="L461" s="348"/>
      <c r="M461" s="322"/>
      <c r="N461" s="322"/>
      <c r="O461" s="322"/>
      <c r="P461" s="322"/>
      <c r="Q461" s="328"/>
      <c r="R461" s="330"/>
      <c r="S461" s="163"/>
      <c r="T461" s="163"/>
      <c r="U461" s="163"/>
      <c r="V461" s="163"/>
      <c r="W461" s="163"/>
      <c r="X461" s="163"/>
      <c r="Y461" s="163"/>
      <c r="Z461" s="163" t="s">
        <v>3</v>
      </c>
      <c r="AA461" s="324">
        <v>1</v>
      </c>
      <c r="AB461" s="171"/>
      <c r="AC461" s="329"/>
      <c r="AD461" s="163"/>
      <c r="AE461" s="163"/>
      <c r="AF461" s="163"/>
      <c r="AG461" s="163" t="s">
        <v>3</v>
      </c>
      <c r="AH461" s="172"/>
      <c r="AI461" s="163"/>
      <c r="AJ461" s="163"/>
      <c r="AK461" s="163"/>
      <c r="AL461" s="163"/>
      <c r="AM461" s="173"/>
      <c r="AN461" s="163"/>
      <c r="AO461" s="163" t="s">
        <v>1</v>
      </c>
      <c r="AP461" s="163"/>
      <c r="AQ461" s="163"/>
      <c r="AS461" s="163"/>
      <c r="AT461" s="163" t="s">
        <v>1</v>
      </c>
      <c r="AU461" s="163"/>
      <c r="AV461" s="163"/>
    </row>
    <row r="462" spans="1:49" s="91" customFormat="1" ht="14.1" hidden="1" customHeight="1" x14ac:dyDescent="0.2">
      <c r="A462" s="76">
        <v>409</v>
      </c>
      <c r="B462" s="314" t="s">
        <v>50</v>
      </c>
      <c r="C462" s="315" t="s">
        <v>86</v>
      </c>
      <c r="D462" s="344" t="s">
        <v>26</v>
      </c>
      <c r="E462" s="349"/>
      <c r="F462" s="350"/>
      <c r="G462" s="347" t="s">
        <v>502</v>
      </c>
      <c r="H462" s="320"/>
      <c r="I462" s="348"/>
      <c r="J462" s="348"/>
      <c r="K462" s="348"/>
      <c r="L462" s="348"/>
      <c r="M462" s="322"/>
      <c r="N462" s="322"/>
      <c r="O462" s="322"/>
      <c r="P462" s="322"/>
      <c r="Q462" s="328"/>
      <c r="R462" s="330"/>
      <c r="S462" s="163"/>
      <c r="T462" s="163"/>
      <c r="U462" s="163"/>
      <c r="V462" s="163"/>
      <c r="W462" s="163"/>
      <c r="X462" s="163"/>
      <c r="Y462" s="163"/>
      <c r="Z462" s="163" t="s">
        <v>3</v>
      </c>
      <c r="AA462" s="324">
        <v>1</v>
      </c>
      <c r="AB462" s="171"/>
      <c r="AC462" s="329"/>
      <c r="AD462" s="163"/>
      <c r="AE462" s="163"/>
      <c r="AF462" s="163"/>
      <c r="AG462" s="163" t="s">
        <v>3</v>
      </c>
      <c r="AH462" s="172"/>
      <c r="AI462" s="163"/>
      <c r="AJ462" s="163"/>
      <c r="AK462" s="163"/>
      <c r="AL462" s="163" t="s">
        <v>3</v>
      </c>
      <c r="AM462" s="173"/>
      <c r="AN462" s="163"/>
      <c r="AO462" s="163"/>
      <c r="AP462" s="163"/>
      <c r="AQ462" s="163" t="s">
        <v>3</v>
      </c>
      <c r="AS462" s="163"/>
      <c r="AT462" s="163"/>
      <c r="AU462" s="163"/>
      <c r="AV462" s="163"/>
    </row>
    <row r="463" spans="1:49" s="91" customFormat="1" ht="14.1" hidden="1" customHeight="1" x14ac:dyDescent="0.2">
      <c r="A463" s="76">
        <v>410</v>
      </c>
      <c r="B463" s="314" t="s">
        <v>50</v>
      </c>
      <c r="C463" s="315" t="s">
        <v>86</v>
      </c>
      <c r="D463" s="344" t="s">
        <v>28</v>
      </c>
      <c r="E463" s="349"/>
      <c r="F463" s="350"/>
      <c r="G463" s="347" t="s">
        <v>503</v>
      </c>
      <c r="H463" s="320"/>
      <c r="I463" s="348"/>
      <c r="J463" s="348"/>
      <c r="K463" s="348"/>
      <c r="L463" s="348"/>
      <c r="M463" s="322"/>
      <c r="N463" s="322"/>
      <c r="O463" s="322"/>
      <c r="P463" s="322"/>
      <c r="Q463" s="328"/>
      <c r="R463" s="163"/>
      <c r="S463" s="163"/>
      <c r="T463" s="163"/>
      <c r="U463" s="163"/>
      <c r="V463" s="163"/>
      <c r="W463" s="163"/>
      <c r="X463" s="163" t="s">
        <v>2</v>
      </c>
      <c r="Y463" s="163">
        <v>1</v>
      </c>
      <c r="Z463" s="163"/>
      <c r="AA463" s="324"/>
      <c r="AB463" s="171"/>
      <c r="AC463" s="329"/>
      <c r="AD463" s="163"/>
      <c r="AE463" s="163"/>
      <c r="AF463" s="163"/>
      <c r="AG463" s="163" t="s">
        <v>3</v>
      </c>
      <c r="AH463" s="172"/>
      <c r="AI463" s="163"/>
      <c r="AJ463" s="163"/>
      <c r="AK463" s="163"/>
      <c r="AL463" s="163" t="s">
        <v>3</v>
      </c>
      <c r="AM463" s="173"/>
      <c r="AN463" s="163"/>
      <c r="AO463" s="163" t="s">
        <v>1</v>
      </c>
      <c r="AP463" s="163"/>
      <c r="AQ463" s="163"/>
      <c r="AS463" s="163"/>
      <c r="AT463" s="163"/>
      <c r="AU463" s="163"/>
      <c r="AV463" s="163"/>
    </row>
    <row r="464" spans="1:49" s="91" customFormat="1" ht="14.1" hidden="1" customHeight="1" x14ac:dyDescent="0.2">
      <c r="A464" s="76">
        <v>411</v>
      </c>
      <c r="B464" s="314" t="s">
        <v>50</v>
      </c>
      <c r="C464" s="315" t="s">
        <v>86</v>
      </c>
      <c r="D464" s="344" t="s">
        <v>30</v>
      </c>
      <c r="E464" s="349"/>
      <c r="F464" s="350"/>
      <c r="G464" s="347" t="s">
        <v>504</v>
      </c>
      <c r="H464" s="320"/>
      <c r="I464" s="348"/>
      <c r="J464" s="348"/>
      <c r="K464" s="348"/>
      <c r="L464" s="348"/>
      <c r="M464" s="322"/>
      <c r="N464" s="322"/>
      <c r="O464" s="322"/>
      <c r="P464" s="322"/>
      <c r="Q464" s="328"/>
      <c r="R464" s="163"/>
      <c r="S464" s="163"/>
      <c r="T464" s="163"/>
      <c r="U464" s="163"/>
      <c r="V464" s="163" t="s">
        <v>1</v>
      </c>
      <c r="W464" s="163"/>
      <c r="X464" s="163"/>
      <c r="Y464" s="163"/>
      <c r="Z464" s="163"/>
      <c r="AA464" s="324"/>
      <c r="AB464" s="171"/>
      <c r="AC464" s="329"/>
      <c r="AD464" s="163"/>
      <c r="AE464" s="163"/>
      <c r="AF464" s="163" t="s">
        <v>2</v>
      </c>
      <c r="AG464" s="163"/>
      <c r="AH464" s="172"/>
      <c r="AI464" s="163"/>
      <c r="AJ464" s="163"/>
      <c r="AK464" s="163"/>
      <c r="AL464" s="163" t="s">
        <v>3</v>
      </c>
      <c r="AM464" s="173"/>
      <c r="AN464" s="163"/>
      <c r="AO464" s="163" t="s">
        <v>1</v>
      </c>
      <c r="AP464" s="163"/>
      <c r="AQ464" s="163"/>
      <c r="AS464" s="163"/>
      <c r="AT464" s="163"/>
      <c r="AU464" s="163"/>
      <c r="AV464" s="163"/>
    </row>
    <row r="465" spans="1:49" s="91" customFormat="1" ht="14.1" hidden="1" customHeight="1" x14ac:dyDescent="0.2">
      <c r="A465" s="76">
        <v>412</v>
      </c>
      <c r="B465" s="314" t="s">
        <v>50</v>
      </c>
      <c r="C465" s="315" t="s">
        <v>86</v>
      </c>
      <c r="D465" s="344" t="s">
        <v>32</v>
      </c>
      <c r="E465" s="349"/>
      <c r="F465" s="350"/>
      <c r="G465" s="347" t="s">
        <v>505</v>
      </c>
      <c r="H465" s="320"/>
      <c r="I465" s="348"/>
      <c r="J465" s="348"/>
      <c r="K465" s="348"/>
      <c r="L465" s="348"/>
      <c r="M465" s="322"/>
      <c r="N465" s="322"/>
      <c r="O465" s="322"/>
      <c r="P465" s="322"/>
      <c r="Q465" s="328"/>
      <c r="R465" s="330"/>
      <c r="S465" s="163"/>
      <c r="T465" s="163"/>
      <c r="U465" s="163"/>
      <c r="V465" s="163"/>
      <c r="W465" s="163"/>
      <c r="X465" s="163"/>
      <c r="Y465" s="163"/>
      <c r="Z465" s="163" t="s">
        <v>3</v>
      </c>
      <c r="AA465" s="324">
        <v>1</v>
      </c>
      <c r="AB465" s="171"/>
      <c r="AC465" s="329"/>
      <c r="AD465" s="163"/>
      <c r="AE465" s="163"/>
      <c r="AF465" s="163"/>
      <c r="AG465" s="163" t="s">
        <v>3</v>
      </c>
      <c r="AH465" s="172"/>
      <c r="AI465" s="163"/>
      <c r="AJ465" s="163"/>
      <c r="AK465" s="163"/>
      <c r="AL465" s="163"/>
      <c r="AM465" s="173"/>
      <c r="AN465" s="163"/>
      <c r="AO465" s="163"/>
      <c r="AP465" s="163"/>
      <c r="AQ465" s="163"/>
      <c r="AS465" s="163"/>
      <c r="AT465" s="163"/>
      <c r="AU465" s="163"/>
      <c r="AV465" s="163"/>
    </row>
    <row r="466" spans="1:49" s="91" customFormat="1" ht="14.1" hidden="1" customHeight="1" x14ac:dyDescent="0.2">
      <c r="A466" s="76">
        <v>413</v>
      </c>
      <c r="B466" s="314" t="s">
        <v>50</v>
      </c>
      <c r="C466" s="315" t="s">
        <v>86</v>
      </c>
      <c r="D466" s="344" t="s">
        <v>34</v>
      </c>
      <c r="E466" s="349"/>
      <c r="F466" s="350"/>
      <c r="G466" s="347" t="s">
        <v>506</v>
      </c>
      <c r="H466" s="320"/>
      <c r="I466" s="348"/>
      <c r="J466" s="348"/>
      <c r="K466" s="348"/>
      <c r="L466" s="348"/>
      <c r="M466" s="322"/>
      <c r="N466" s="322"/>
      <c r="O466" s="322"/>
      <c r="P466" s="322"/>
      <c r="Q466" s="328"/>
      <c r="R466" s="330"/>
      <c r="S466" s="163"/>
      <c r="T466" s="163"/>
      <c r="U466" s="163"/>
      <c r="V466" s="163"/>
      <c r="W466" s="163"/>
      <c r="X466" s="163"/>
      <c r="Y466" s="163"/>
      <c r="Z466" s="163" t="s">
        <v>3</v>
      </c>
      <c r="AA466" s="324">
        <v>1</v>
      </c>
      <c r="AB466" s="171"/>
      <c r="AC466" s="329"/>
      <c r="AD466" s="163"/>
      <c r="AE466" s="163"/>
      <c r="AF466" s="163"/>
      <c r="AG466" s="163" t="s">
        <v>3</v>
      </c>
      <c r="AH466" s="172"/>
      <c r="AI466" s="163"/>
      <c r="AJ466" s="163"/>
      <c r="AK466" s="163"/>
      <c r="AL466" s="163"/>
      <c r="AM466" s="173"/>
      <c r="AN466" s="163"/>
      <c r="AO466" s="163"/>
      <c r="AP466" s="163"/>
      <c r="AQ466" s="163"/>
      <c r="AS466" s="163"/>
      <c r="AT466" s="163"/>
      <c r="AU466" s="163"/>
      <c r="AV466" s="163"/>
    </row>
    <row r="467" spans="1:49" s="59" customFormat="1" ht="14.1" customHeight="1" x14ac:dyDescent="0.25">
      <c r="B467" s="302" t="s">
        <v>52</v>
      </c>
      <c r="C467" s="334"/>
      <c r="D467" s="304"/>
      <c r="E467" s="305" t="s">
        <v>507</v>
      </c>
      <c r="F467" s="306"/>
      <c r="G467" s="307"/>
      <c r="H467" s="308"/>
      <c r="I467" s="309"/>
      <c r="J467" s="309"/>
      <c r="K467" s="309"/>
      <c r="L467" s="309"/>
      <c r="M467" s="310">
        <f>M468+M479</f>
        <v>0</v>
      </c>
      <c r="N467" s="310">
        <f>N468+N479</f>
        <v>0</v>
      </c>
      <c r="O467" s="310">
        <f>O468+O479</f>
        <v>0</v>
      </c>
      <c r="P467" s="310">
        <f>P468+P479</f>
        <v>0</v>
      </c>
      <c r="Q467" s="323"/>
      <c r="R467" s="73"/>
      <c r="S467" s="73">
        <f>S468+S479</f>
        <v>0</v>
      </c>
      <c r="T467" s="73"/>
      <c r="U467" s="73"/>
      <c r="V467" s="73">
        <f>V468+V479</f>
        <v>18</v>
      </c>
      <c r="W467" s="73"/>
      <c r="X467" s="73">
        <f>X468+X479</f>
        <v>1</v>
      </c>
      <c r="Y467" s="73"/>
      <c r="Z467" s="73">
        <f>Z468+Z479</f>
        <v>2</v>
      </c>
      <c r="AA467" s="331"/>
      <c r="AB467" s="165"/>
      <c r="AC467" s="325"/>
      <c r="AD467" s="75">
        <f>AD468+AD479</f>
        <v>0</v>
      </c>
      <c r="AE467" s="75">
        <f>AE468+AE479</f>
        <v>15</v>
      </c>
      <c r="AF467" s="75">
        <f>AF468+AF479</f>
        <v>0</v>
      </c>
      <c r="AG467" s="75">
        <f>AG468+AG479</f>
        <v>5</v>
      </c>
      <c r="AH467" s="166"/>
      <c r="AI467" s="75">
        <f>AI468+AI479</f>
        <v>0</v>
      </c>
      <c r="AJ467" s="75">
        <f>AJ468+AJ479</f>
        <v>16</v>
      </c>
      <c r="AK467" s="75">
        <f>AK468+AK479</f>
        <v>0</v>
      </c>
      <c r="AL467" s="75">
        <f>AL468+AL479</f>
        <v>4</v>
      </c>
      <c r="AM467" s="167"/>
      <c r="AN467" s="75">
        <f>AN468+AN479</f>
        <v>0</v>
      </c>
      <c r="AO467" s="75">
        <f>AO468+AO479</f>
        <v>18</v>
      </c>
      <c r="AP467" s="75">
        <f>AP468+AP479</f>
        <v>0</v>
      </c>
      <c r="AQ467" s="75">
        <f>AQ468+AQ479</f>
        <v>2</v>
      </c>
      <c r="AS467" s="75">
        <f>AS468+AS479</f>
        <v>0</v>
      </c>
      <c r="AT467" s="75">
        <f>AT468+AT479</f>
        <v>17</v>
      </c>
      <c r="AU467" s="75">
        <f>AU468+AU479</f>
        <v>0</v>
      </c>
      <c r="AV467" s="75">
        <f>AV468+AV479</f>
        <v>0</v>
      </c>
    </row>
    <row r="468" spans="1:49" s="59" customFormat="1" ht="14.1" customHeight="1" x14ac:dyDescent="0.25">
      <c r="B468" s="302" t="s">
        <v>52</v>
      </c>
      <c r="C468" s="303" t="s">
        <v>88</v>
      </c>
      <c r="D468" s="304"/>
      <c r="E468" s="305"/>
      <c r="F468" s="306" t="s">
        <v>508</v>
      </c>
      <c r="G468" s="307"/>
      <c r="H468" s="308"/>
      <c r="I468" s="309"/>
      <c r="J468" s="309"/>
      <c r="K468" s="309"/>
      <c r="L468" s="309"/>
      <c r="M468" s="310">
        <f>COUNTIF(M469:M478,"WTP")</f>
        <v>0</v>
      </c>
      <c r="N468" s="310">
        <f>COUNTIF(N469:N478,"WDP")</f>
        <v>0</v>
      </c>
      <c r="O468" s="310">
        <f>COUNTIF(O469:O478,"TW")</f>
        <v>0</v>
      </c>
      <c r="P468" s="310">
        <f>COUNTIF(P469:P478,"TMP")</f>
        <v>0</v>
      </c>
      <c r="Q468" s="311">
        <f>SUM(H468:P468)</f>
        <v>0</v>
      </c>
      <c r="R468" s="73"/>
      <c r="S468" s="73">
        <f>COUNTIF(S469:S478,"WTP")</f>
        <v>0</v>
      </c>
      <c r="T468" s="73"/>
      <c r="U468" s="73"/>
      <c r="V468" s="73">
        <f>COUNTIF(V469:V478,"WDP")</f>
        <v>9</v>
      </c>
      <c r="W468" s="73"/>
      <c r="X468" s="73">
        <f>COUNTIF(X469:X478,"TW")</f>
        <v>1</v>
      </c>
      <c r="Y468" s="73"/>
      <c r="Z468" s="73">
        <f>COUNTIF(Z469:Z478,"TMP")</f>
        <v>0</v>
      </c>
      <c r="AA468" s="331"/>
      <c r="AB468" s="152">
        <f>SUM(S468:Z468)</f>
        <v>10</v>
      </c>
      <c r="AC468" s="313"/>
      <c r="AD468" s="75">
        <f>COUNTIF(AD469:AD478,"WTP")</f>
        <v>0</v>
      </c>
      <c r="AE468" s="75">
        <f>COUNTIF(AE469:AE478,"WDP")</f>
        <v>7</v>
      </c>
      <c r="AF468" s="75">
        <f>COUNTIF(AF469:AF478,"TW")</f>
        <v>0</v>
      </c>
      <c r="AG468" s="75">
        <f>COUNTIF(AG469:AG478,"TMP")</f>
        <v>3</v>
      </c>
      <c r="AH468" s="153">
        <f>SUM(AD468:AG468)</f>
        <v>10</v>
      </c>
      <c r="AI468" s="75">
        <f>COUNTIF(AI469:AI478,"WTP")</f>
        <v>0</v>
      </c>
      <c r="AJ468" s="75">
        <f>COUNTIF(AJ469:AJ478,"WDP")</f>
        <v>10</v>
      </c>
      <c r="AK468" s="75">
        <f>COUNTIF(AK469:AK478,"TW")</f>
        <v>0</v>
      </c>
      <c r="AL468" s="75">
        <f>COUNTIF(AL469:AL478,"TMP")</f>
        <v>0</v>
      </c>
      <c r="AM468" s="154">
        <f>SUM(AI468:AL468)</f>
        <v>10</v>
      </c>
      <c r="AN468" s="75">
        <f>COUNTIF(AN469:AN478,"WTP")</f>
        <v>0</v>
      </c>
      <c r="AO468" s="75">
        <f>COUNTIF(AO469:AO478,"WDP")</f>
        <v>10</v>
      </c>
      <c r="AP468" s="75">
        <f>COUNTIF(AP469:AP478,"TW")</f>
        <v>0</v>
      </c>
      <c r="AQ468" s="75">
        <f>COUNTIF(AQ469:AQ478,"TMP")</f>
        <v>0</v>
      </c>
      <c r="AR468" s="155">
        <f>SUM(AN468:AQ468)</f>
        <v>10</v>
      </c>
      <c r="AS468" s="75">
        <f>COUNTIF(AS469:AS478,"WTP")</f>
        <v>0</v>
      </c>
      <c r="AT468" s="75">
        <f>COUNTIF(AT469:AT478,"WDP")</f>
        <v>10</v>
      </c>
      <c r="AU468" s="75">
        <f>COUNTIF(AU469:AU478,"TW")</f>
        <v>0</v>
      </c>
      <c r="AV468" s="75">
        <f>COUNTIF(AV469:AV478,"TMP")</f>
        <v>0</v>
      </c>
      <c r="AW468" s="155">
        <f>SUM(AS468:AV468)</f>
        <v>10</v>
      </c>
    </row>
    <row r="469" spans="1:49" s="91" customFormat="1" ht="14.1" hidden="1" customHeight="1" x14ac:dyDescent="0.2">
      <c r="A469" s="76">
        <v>414</v>
      </c>
      <c r="B469" s="314" t="s">
        <v>52</v>
      </c>
      <c r="C469" s="315" t="s">
        <v>88</v>
      </c>
      <c r="D469" s="344" t="s">
        <v>8</v>
      </c>
      <c r="E469" s="345"/>
      <c r="F469" s="346"/>
      <c r="G469" s="347" t="s">
        <v>509</v>
      </c>
      <c r="H469" s="320"/>
      <c r="I469" s="348"/>
      <c r="J469" s="348"/>
      <c r="K469" s="348"/>
      <c r="L469" s="348"/>
      <c r="M469" s="322"/>
      <c r="N469" s="322"/>
      <c r="O469" s="322"/>
      <c r="P469" s="322"/>
      <c r="Q469" s="328"/>
      <c r="R469" s="163"/>
      <c r="S469" s="163"/>
      <c r="T469" s="163">
        <v>1</v>
      </c>
      <c r="U469" s="163"/>
      <c r="V469" s="163" t="s">
        <v>1</v>
      </c>
      <c r="W469" s="163">
        <v>1</v>
      </c>
      <c r="X469" s="163"/>
      <c r="Y469" s="163"/>
      <c r="Z469" s="163"/>
      <c r="AA469" s="324"/>
      <c r="AB469" s="171"/>
      <c r="AC469" s="329"/>
      <c r="AD469" s="163"/>
      <c r="AE469" s="163"/>
      <c r="AF469" s="163"/>
      <c r="AG469" s="163" t="s">
        <v>3</v>
      </c>
      <c r="AH469" s="172"/>
      <c r="AI469" s="163"/>
      <c r="AJ469" s="163" t="s">
        <v>1</v>
      </c>
      <c r="AK469" s="163"/>
      <c r="AL469" s="163"/>
      <c r="AM469" s="173"/>
      <c r="AN469" s="163"/>
      <c r="AO469" s="163" t="s">
        <v>1</v>
      </c>
      <c r="AP469" s="163"/>
      <c r="AQ469" s="163"/>
      <c r="AS469" s="163"/>
      <c r="AT469" s="163" t="s">
        <v>1</v>
      </c>
      <c r="AU469" s="163"/>
      <c r="AV469" s="163"/>
    </row>
    <row r="470" spans="1:49" s="91" customFormat="1" ht="14.1" hidden="1" customHeight="1" x14ac:dyDescent="0.2">
      <c r="A470" s="76">
        <v>415</v>
      </c>
      <c r="B470" s="314" t="s">
        <v>52</v>
      </c>
      <c r="C470" s="315" t="s">
        <v>88</v>
      </c>
      <c r="D470" s="344" t="s">
        <v>12</v>
      </c>
      <c r="E470" s="349"/>
      <c r="F470" s="350"/>
      <c r="G470" s="347" t="s">
        <v>510</v>
      </c>
      <c r="H470" s="320"/>
      <c r="I470" s="348"/>
      <c r="J470" s="348"/>
      <c r="K470" s="348"/>
      <c r="L470" s="348"/>
      <c r="M470" s="322"/>
      <c r="N470" s="322"/>
      <c r="O470" s="322"/>
      <c r="P470" s="322"/>
      <c r="Q470" s="328"/>
      <c r="R470" s="163"/>
      <c r="S470" s="163"/>
      <c r="T470" s="163">
        <v>1</v>
      </c>
      <c r="U470" s="163"/>
      <c r="V470" s="163" t="s">
        <v>1</v>
      </c>
      <c r="W470" s="163">
        <v>1</v>
      </c>
      <c r="X470" s="163"/>
      <c r="Y470" s="163"/>
      <c r="Z470" s="163"/>
      <c r="AA470" s="324"/>
      <c r="AB470" s="171"/>
      <c r="AC470" s="329"/>
      <c r="AD470" s="163"/>
      <c r="AE470" s="163"/>
      <c r="AF470" s="163"/>
      <c r="AG470" s="163" t="s">
        <v>3</v>
      </c>
      <c r="AH470" s="172"/>
      <c r="AI470" s="163"/>
      <c r="AJ470" s="163" t="s">
        <v>1</v>
      </c>
      <c r="AK470" s="163"/>
      <c r="AL470" s="163"/>
      <c r="AM470" s="173"/>
      <c r="AN470" s="163"/>
      <c r="AO470" s="163" t="s">
        <v>1</v>
      </c>
      <c r="AP470" s="163"/>
      <c r="AQ470" s="163"/>
      <c r="AS470" s="163"/>
      <c r="AT470" s="163" t="s">
        <v>1</v>
      </c>
      <c r="AU470" s="163"/>
      <c r="AV470" s="163"/>
    </row>
    <row r="471" spans="1:49" s="91" customFormat="1" ht="14.1" hidden="1" customHeight="1" x14ac:dyDescent="0.2">
      <c r="A471" s="76">
        <v>416</v>
      </c>
      <c r="B471" s="314" t="s">
        <v>52</v>
      </c>
      <c r="C471" s="315" t="s">
        <v>88</v>
      </c>
      <c r="D471" s="344" t="s">
        <v>14</v>
      </c>
      <c r="E471" s="349"/>
      <c r="F471" s="350"/>
      <c r="G471" s="347" t="s">
        <v>511</v>
      </c>
      <c r="H471" s="320"/>
      <c r="I471" s="348"/>
      <c r="J471" s="348"/>
      <c r="K471" s="348"/>
      <c r="L471" s="348"/>
      <c r="M471" s="322"/>
      <c r="N471" s="322"/>
      <c r="O471" s="322"/>
      <c r="P471" s="322"/>
      <c r="Q471" s="328"/>
      <c r="R471" s="163"/>
      <c r="S471" s="163"/>
      <c r="T471" s="163">
        <v>1</v>
      </c>
      <c r="U471" s="163"/>
      <c r="V471" s="163" t="s">
        <v>1</v>
      </c>
      <c r="W471" s="163">
        <v>1</v>
      </c>
      <c r="X471" s="163"/>
      <c r="Y471" s="163"/>
      <c r="Z471" s="163"/>
      <c r="AA471" s="324"/>
      <c r="AB471" s="171"/>
      <c r="AC471" s="329"/>
      <c r="AD471" s="163"/>
      <c r="AE471" s="163" t="s">
        <v>1</v>
      </c>
      <c r="AF471" s="163"/>
      <c r="AG471" s="163"/>
      <c r="AH471" s="172"/>
      <c r="AI471" s="163"/>
      <c r="AJ471" s="163" t="s">
        <v>1</v>
      </c>
      <c r="AK471" s="163"/>
      <c r="AL471" s="163"/>
      <c r="AM471" s="173"/>
      <c r="AN471" s="163"/>
      <c r="AO471" s="163" t="s">
        <v>1</v>
      </c>
      <c r="AP471" s="163"/>
      <c r="AQ471" s="163"/>
      <c r="AS471" s="163"/>
      <c r="AT471" s="163" t="s">
        <v>1</v>
      </c>
      <c r="AU471" s="163"/>
      <c r="AV471" s="163"/>
    </row>
    <row r="472" spans="1:49" s="91" customFormat="1" ht="14.1" hidden="1" customHeight="1" x14ac:dyDescent="0.2">
      <c r="A472" s="76">
        <v>417</v>
      </c>
      <c r="B472" s="314" t="s">
        <v>52</v>
      </c>
      <c r="C472" s="315" t="s">
        <v>88</v>
      </c>
      <c r="D472" s="344" t="s">
        <v>16</v>
      </c>
      <c r="E472" s="349"/>
      <c r="F472" s="350"/>
      <c r="G472" s="347" t="s">
        <v>512</v>
      </c>
      <c r="H472" s="320"/>
      <c r="I472" s="348"/>
      <c r="J472" s="348"/>
      <c r="K472" s="348"/>
      <c r="L472" s="348"/>
      <c r="M472" s="322"/>
      <c r="N472" s="322"/>
      <c r="O472" s="322"/>
      <c r="P472" s="322"/>
      <c r="Q472" s="328"/>
      <c r="R472" s="163"/>
      <c r="S472" s="163"/>
      <c r="T472" s="163">
        <v>1</v>
      </c>
      <c r="U472" s="163"/>
      <c r="V472" s="163" t="s">
        <v>1</v>
      </c>
      <c r="W472" s="163">
        <v>1</v>
      </c>
      <c r="X472" s="163"/>
      <c r="Y472" s="163"/>
      <c r="Z472" s="163"/>
      <c r="AA472" s="324"/>
      <c r="AB472" s="171"/>
      <c r="AC472" s="329"/>
      <c r="AD472" s="163"/>
      <c r="AE472" s="163" t="s">
        <v>1</v>
      </c>
      <c r="AF472" s="163"/>
      <c r="AG472" s="163"/>
      <c r="AH472" s="172"/>
      <c r="AI472" s="163"/>
      <c r="AJ472" s="163" t="s">
        <v>1</v>
      </c>
      <c r="AK472" s="163"/>
      <c r="AL472" s="163"/>
      <c r="AM472" s="173"/>
      <c r="AN472" s="163"/>
      <c r="AO472" s="163" t="s">
        <v>1</v>
      </c>
      <c r="AP472" s="163"/>
      <c r="AQ472" s="163"/>
      <c r="AS472" s="163"/>
      <c r="AT472" s="163" t="s">
        <v>1</v>
      </c>
      <c r="AU472" s="163"/>
      <c r="AV472" s="163"/>
    </row>
    <row r="473" spans="1:49" s="91" customFormat="1" ht="14.1" hidden="1" customHeight="1" x14ac:dyDescent="0.2">
      <c r="A473" s="76">
        <v>418</v>
      </c>
      <c r="B473" s="314" t="s">
        <v>52</v>
      </c>
      <c r="C473" s="315" t="s">
        <v>88</v>
      </c>
      <c r="D473" s="344" t="s">
        <v>18</v>
      </c>
      <c r="E473" s="349"/>
      <c r="F473" s="350"/>
      <c r="G473" s="347" t="s">
        <v>513</v>
      </c>
      <c r="H473" s="320"/>
      <c r="I473" s="348"/>
      <c r="J473" s="348"/>
      <c r="K473" s="348"/>
      <c r="L473" s="348"/>
      <c r="M473" s="322"/>
      <c r="N473" s="322"/>
      <c r="O473" s="322"/>
      <c r="P473" s="322"/>
      <c r="Q473" s="328"/>
      <c r="R473" s="163"/>
      <c r="S473" s="163"/>
      <c r="T473" s="163">
        <v>1</v>
      </c>
      <c r="U473" s="163"/>
      <c r="V473" s="163" t="s">
        <v>1</v>
      </c>
      <c r="W473" s="163">
        <v>1</v>
      </c>
      <c r="X473" s="163"/>
      <c r="Y473" s="163"/>
      <c r="Z473" s="163"/>
      <c r="AA473" s="324"/>
      <c r="AB473" s="171"/>
      <c r="AC473" s="329"/>
      <c r="AD473" s="163"/>
      <c r="AE473" s="163" t="s">
        <v>1</v>
      </c>
      <c r="AF473" s="163"/>
      <c r="AG473" s="163"/>
      <c r="AH473" s="172"/>
      <c r="AI473" s="163"/>
      <c r="AJ473" s="163" t="s">
        <v>1</v>
      </c>
      <c r="AK473" s="163"/>
      <c r="AL473" s="163"/>
      <c r="AM473" s="173"/>
      <c r="AN473" s="163"/>
      <c r="AO473" s="163" t="s">
        <v>1</v>
      </c>
      <c r="AP473" s="163"/>
      <c r="AQ473" s="163"/>
      <c r="AS473" s="163"/>
      <c r="AT473" s="163" t="s">
        <v>1</v>
      </c>
      <c r="AU473" s="163"/>
      <c r="AV473" s="163"/>
    </row>
    <row r="474" spans="1:49" s="91" customFormat="1" ht="14.1" hidden="1" customHeight="1" x14ac:dyDescent="0.2">
      <c r="A474" s="76">
        <v>419</v>
      </c>
      <c r="B474" s="314" t="s">
        <v>52</v>
      </c>
      <c r="C474" s="315" t="s">
        <v>88</v>
      </c>
      <c r="D474" s="344" t="s">
        <v>20</v>
      </c>
      <c r="E474" s="349"/>
      <c r="F474" s="350"/>
      <c r="G474" s="347" t="s">
        <v>514</v>
      </c>
      <c r="H474" s="320"/>
      <c r="I474" s="348"/>
      <c r="J474" s="348"/>
      <c r="K474" s="348"/>
      <c r="L474" s="348"/>
      <c r="M474" s="322"/>
      <c r="N474" s="322"/>
      <c r="O474" s="322"/>
      <c r="P474" s="322"/>
      <c r="Q474" s="328"/>
      <c r="R474" s="163"/>
      <c r="S474" s="163"/>
      <c r="T474" s="163"/>
      <c r="U474" s="163"/>
      <c r="V474" s="163"/>
      <c r="W474" s="163"/>
      <c r="X474" s="163" t="s">
        <v>2</v>
      </c>
      <c r="Y474" s="163">
        <v>1</v>
      </c>
      <c r="Z474" s="163"/>
      <c r="AA474" s="324"/>
      <c r="AB474" s="171"/>
      <c r="AC474" s="329"/>
      <c r="AD474" s="163"/>
      <c r="AE474" s="163"/>
      <c r="AF474" s="163"/>
      <c r="AG474" s="163" t="s">
        <v>3</v>
      </c>
      <c r="AH474" s="172"/>
      <c r="AI474" s="163"/>
      <c r="AJ474" s="163" t="s">
        <v>1</v>
      </c>
      <c r="AK474" s="163"/>
      <c r="AL474" s="163"/>
      <c r="AM474" s="173"/>
      <c r="AN474" s="163"/>
      <c r="AO474" s="163" t="s">
        <v>1</v>
      </c>
      <c r="AP474" s="163"/>
      <c r="AQ474" s="163"/>
      <c r="AS474" s="163"/>
      <c r="AT474" s="163" t="s">
        <v>1</v>
      </c>
      <c r="AU474" s="163"/>
      <c r="AV474" s="163"/>
    </row>
    <row r="475" spans="1:49" s="91" customFormat="1" ht="14.1" hidden="1" customHeight="1" x14ac:dyDescent="0.2">
      <c r="A475" s="76">
        <v>420</v>
      </c>
      <c r="B475" s="314" t="s">
        <v>52</v>
      </c>
      <c r="C475" s="315" t="s">
        <v>88</v>
      </c>
      <c r="D475" s="344" t="s">
        <v>22</v>
      </c>
      <c r="E475" s="349"/>
      <c r="F475" s="350"/>
      <c r="G475" s="347" t="s">
        <v>515</v>
      </c>
      <c r="H475" s="320"/>
      <c r="I475" s="348"/>
      <c r="J475" s="348"/>
      <c r="K475" s="348"/>
      <c r="L475" s="348"/>
      <c r="M475" s="322"/>
      <c r="N475" s="322"/>
      <c r="O475" s="322"/>
      <c r="P475" s="322"/>
      <c r="Q475" s="328"/>
      <c r="R475" s="163"/>
      <c r="S475" s="163"/>
      <c r="T475" s="163">
        <v>1</v>
      </c>
      <c r="U475" s="163"/>
      <c r="V475" s="163" t="s">
        <v>1</v>
      </c>
      <c r="W475" s="163">
        <v>1</v>
      </c>
      <c r="X475" s="163"/>
      <c r="Y475" s="163"/>
      <c r="Z475" s="163"/>
      <c r="AA475" s="324"/>
      <c r="AB475" s="171"/>
      <c r="AC475" s="329"/>
      <c r="AD475" s="163"/>
      <c r="AE475" s="163" t="s">
        <v>1</v>
      </c>
      <c r="AF475" s="163"/>
      <c r="AG475" s="163"/>
      <c r="AH475" s="172"/>
      <c r="AI475" s="163"/>
      <c r="AJ475" s="163" t="s">
        <v>1</v>
      </c>
      <c r="AK475" s="163"/>
      <c r="AL475" s="163"/>
      <c r="AM475" s="173"/>
      <c r="AN475" s="163"/>
      <c r="AO475" s="163" t="s">
        <v>1</v>
      </c>
      <c r="AP475" s="163"/>
      <c r="AQ475" s="163"/>
      <c r="AS475" s="163"/>
      <c r="AT475" s="163" t="s">
        <v>1</v>
      </c>
      <c r="AU475" s="163"/>
      <c r="AV475" s="163"/>
    </row>
    <row r="476" spans="1:49" s="91" customFormat="1" ht="14.1" hidden="1" customHeight="1" x14ac:dyDescent="0.2">
      <c r="A476" s="76">
        <v>421</v>
      </c>
      <c r="B476" s="314" t="s">
        <v>52</v>
      </c>
      <c r="C476" s="315" t="s">
        <v>88</v>
      </c>
      <c r="D476" s="344" t="s">
        <v>24</v>
      </c>
      <c r="E476" s="349"/>
      <c r="F476" s="350"/>
      <c r="G476" s="347" t="s">
        <v>516</v>
      </c>
      <c r="H476" s="320"/>
      <c r="I476" s="348"/>
      <c r="J476" s="348"/>
      <c r="K476" s="348"/>
      <c r="L476" s="348"/>
      <c r="M476" s="322"/>
      <c r="N476" s="322"/>
      <c r="O476" s="322"/>
      <c r="P476" s="322"/>
      <c r="Q476" s="328"/>
      <c r="R476" s="163"/>
      <c r="S476" s="163"/>
      <c r="T476" s="163">
        <v>1</v>
      </c>
      <c r="U476" s="163"/>
      <c r="V476" s="163" t="s">
        <v>1</v>
      </c>
      <c r="W476" s="163">
        <v>1</v>
      </c>
      <c r="X476" s="163"/>
      <c r="Y476" s="163"/>
      <c r="Z476" s="163"/>
      <c r="AA476" s="324"/>
      <c r="AB476" s="171"/>
      <c r="AC476" s="329"/>
      <c r="AD476" s="163"/>
      <c r="AE476" s="163" t="s">
        <v>1</v>
      </c>
      <c r="AF476" s="163"/>
      <c r="AG476" s="163"/>
      <c r="AH476" s="172"/>
      <c r="AI476" s="163"/>
      <c r="AJ476" s="163" t="s">
        <v>1</v>
      </c>
      <c r="AK476" s="163"/>
      <c r="AL476" s="163"/>
      <c r="AM476" s="173"/>
      <c r="AN476" s="163"/>
      <c r="AO476" s="163" t="s">
        <v>1</v>
      </c>
      <c r="AP476" s="163"/>
      <c r="AQ476" s="163"/>
      <c r="AS476" s="163"/>
      <c r="AT476" s="163" t="s">
        <v>1</v>
      </c>
      <c r="AU476" s="163"/>
      <c r="AV476" s="163"/>
    </row>
    <row r="477" spans="1:49" s="91" customFormat="1" ht="14.1" hidden="1" customHeight="1" x14ac:dyDescent="0.2">
      <c r="A477" s="76">
        <v>422</v>
      </c>
      <c r="B477" s="314" t="s">
        <v>52</v>
      </c>
      <c r="C477" s="315" t="s">
        <v>88</v>
      </c>
      <c r="D477" s="344" t="s">
        <v>26</v>
      </c>
      <c r="E477" s="349"/>
      <c r="F477" s="350"/>
      <c r="G477" s="347" t="s">
        <v>517</v>
      </c>
      <c r="H477" s="320"/>
      <c r="I477" s="348"/>
      <c r="J477" s="348"/>
      <c r="K477" s="348"/>
      <c r="L477" s="348"/>
      <c r="M477" s="322"/>
      <c r="N477" s="322"/>
      <c r="O477" s="322"/>
      <c r="P477" s="322"/>
      <c r="Q477" s="328"/>
      <c r="R477" s="163"/>
      <c r="S477" s="163"/>
      <c r="T477" s="163">
        <v>1</v>
      </c>
      <c r="U477" s="163"/>
      <c r="V477" s="163" t="s">
        <v>1</v>
      </c>
      <c r="W477" s="163">
        <v>1</v>
      </c>
      <c r="X477" s="163"/>
      <c r="Y477" s="163"/>
      <c r="Z477" s="163"/>
      <c r="AA477" s="324"/>
      <c r="AB477" s="171"/>
      <c r="AC477" s="329"/>
      <c r="AD477" s="163"/>
      <c r="AE477" s="163" t="s">
        <v>1</v>
      </c>
      <c r="AF477" s="163"/>
      <c r="AG477" s="163"/>
      <c r="AH477" s="172"/>
      <c r="AI477" s="163"/>
      <c r="AJ477" s="163" t="s">
        <v>1</v>
      </c>
      <c r="AK477" s="163"/>
      <c r="AL477" s="163"/>
      <c r="AM477" s="173"/>
      <c r="AN477" s="163"/>
      <c r="AO477" s="163" t="s">
        <v>1</v>
      </c>
      <c r="AP477" s="163"/>
      <c r="AQ477" s="163"/>
      <c r="AS477" s="163"/>
      <c r="AT477" s="163" t="s">
        <v>1</v>
      </c>
      <c r="AU477" s="163"/>
      <c r="AV477" s="163"/>
    </row>
    <row r="478" spans="1:49" s="91" customFormat="1" ht="14.1" hidden="1" customHeight="1" x14ac:dyDescent="0.2">
      <c r="A478" s="76">
        <v>423</v>
      </c>
      <c r="B478" s="314" t="s">
        <v>52</v>
      </c>
      <c r="C478" s="315" t="s">
        <v>88</v>
      </c>
      <c r="D478" s="344" t="s">
        <v>28</v>
      </c>
      <c r="E478" s="349"/>
      <c r="F478" s="350"/>
      <c r="G478" s="347" t="s">
        <v>518</v>
      </c>
      <c r="H478" s="320"/>
      <c r="I478" s="348"/>
      <c r="J478" s="348"/>
      <c r="K478" s="348"/>
      <c r="L478" s="348"/>
      <c r="M478" s="322"/>
      <c r="N478" s="322"/>
      <c r="O478" s="322"/>
      <c r="P478" s="322"/>
      <c r="Q478" s="328"/>
      <c r="R478" s="163"/>
      <c r="S478" s="163"/>
      <c r="T478" s="163">
        <v>1</v>
      </c>
      <c r="U478" s="163"/>
      <c r="V478" s="163" t="s">
        <v>1</v>
      </c>
      <c r="W478" s="163">
        <v>1</v>
      </c>
      <c r="X478" s="163"/>
      <c r="Y478" s="163"/>
      <c r="Z478" s="163"/>
      <c r="AA478" s="324"/>
      <c r="AB478" s="171"/>
      <c r="AC478" s="329"/>
      <c r="AD478" s="163"/>
      <c r="AE478" s="163" t="s">
        <v>1</v>
      </c>
      <c r="AF478" s="163"/>
      <c r="AG478" s="163"/>
      <c r="AH478" s="172"/>
      <c r="AI478" s="163"/>
      <c r="AJ478" s="163" t="s">
        <v>1</v>
      </c>
      <c r="AK478" s="163"/>
      <c r="AL478" s="163"/>
      <c r="AM478" s="173"/>
      <c r="AN478" s="163"/>
      <c r="AO478" s="163" t="s">
        <v>1</v>
      </c>
      <c r="AP478" s="163"/>
      <c r="AQ478" s="163"/>
      <c r="AS478" s="163"/>
      <c r="AT478" s="163" t="s">
        <v>1</v>
      </c>
      <c r="AU478" s="163"/>
      <c r="AV478" s="163"/>
    </row>
    <row r="479" spans="1:49" s="59" customFormat="1" ht="14.1" customHeight="1" x14ac:dyDescent="0.25">
      <c r="B479" s="302" t="s">
        <v>52</v>
      </c>
      <c r="C479" s="303" t="s">
        <v>90</v>
      </c>
      <c r="D479" s="304"/>
      <c r="E479" s="305"/>
      <c r="F479" s="306" t="s">
        <v>519</v>
      </c>
      <c r="G479" s="307"/>
      <c r="H479" s="308"/>
      <c r="I479" s="309"/>
      <c r="J479" s="309"/>
      <c r="K479" s="309"/>
      <c r="L479" s="309"/>
      <c r="M479" s="310">
        <f>COUNTIF(M480:M490,"WTP")</f>
        <v>0</v>
      </c>
      <c r="N479" s="310">
        <f>COUNTIF(N480:N490,"WDP")</f>
        <v>0</v>
      </c>
      <c r="O479" s="310">
        <f>COUNTIF(O480:O490,"TW")</f>
        <v>0</v>
      </c>
      <c r="P479" s="310">
        <f>COUNTIF(P480:P490,"TMP")</f>
        <v>0</v>
      </c>
      <c r="Q479" s="311">
        <f>SUM(H479:P479)</f>
        <v>0</v>
      </c>
      <c r="R479" s="73"/>
      <c r="S479" s="73">
        <f>COUNTIF(S480:S490,"WTP")</f>
        <v>0</v>
      </c>
      <c r="T479" s="73"/>
      <c r="U479" s="73"/>
      <c r="V479" s="73">
        <f>COUNTIF(V480:V490,"WDP")</f>
        <v>9</v>
      </c>
      <c r="W479" s="73"/>
      <c r="X479" s="73">
        <f>COUNTIF(X480:X490,"TW")</f>
        <v>0</v>
      </c>
      <c r="Y479" s="73"/>
      <c r="Z479" s="73">
        <f>COUNTIF(Z480:Z490,"TMP")</f>
        <v>2</v>
      </c>
      <c r="AA479" s="331"/>
      <c r="AB479" s="152">
        <f>SUM(S479:Z479)</f>
        <v>11</v>
      </c>
      <c r="AC479" s="313"/>
      <c r="AD479" s="75">
        <f>COUNTIF(AD480:AD490,"WTP")</f>
        <v>0</v>
      </c>
      <c r="AE479" s="75">
        <f>COUNTIF(AE480:AE490,"WDP")</f>
        <v>8</v>
      </c>
      <c r="AF479" s="75">
        <f>COUNTIF(AF480:AF490,"TW")</f>
        <v>0</v>
      </c>
      <c r="AG479" s="75">
        <f>COUNTIF(AG480:AG490,"TMP")</f>
        <v>2</v>
      </c>
      <c r="AH479" s="153">
        <f>SUM(AD479:AG479)</f>
        <v>10</v>
      </c>
      <c r="AI479" s="75">
        <f>COUNTIF(AI480:AI490,"WTP")</f>
        <v>0</v>
      </c>
      <c r="AJ479" s="75">
        <f>COUNTIF(AJ480:AJ490,"WDP")</f>
        <v>6</v>
      </c>
      <c r="AK479" s="75">
        <f>COUNTIF(AK480:AK490,"TW")</f>
        <v>0</v>
      </c>
      <c r="AL479" s="75">
        <f>COUNTIF(AL480:AL490,"TMP")</f>
        <v>4</v>
      </c>
      <c r="AM479" s="154">
        <f>SUM(AI479:AL479)</f>
        <v>10</v>
      </c>
      <c r="AN479" s="75">
        <f>COUNTIF(AN480:AN490,"WTP")</f>
        <v>0</v>
      </c>
      <c r="AO479" s="75">
        <f>COUNTIF(AO480:AO490,"WDP")</f>
        <v>8</v>
      </c>
      <c r="AP479" s="75">
        <f>COUNTIF(AP480:AP490,"TW")</f>
        <v>0</v>
      </c>
      <c r="AQ479" s="75">
        <f>COUNTIF(AQ480:AQ490,"TMP")</f>
        <v>2</v>
      </c>
      <c r="AR479" s="155">
        <f>SUM(AN479:AQ479)</f>
        <v>10</v>
      </c>
      <c r="AS479" s="75">
        <f>COUNTIF(AS480:AS490,"WTP")</f>
        <v>0</v>
      </c>
      <c r="AT479" s="75">
        <f>COUNTIF(AT480:AT490,"WDP")</f>
        <v>7</v>
      </c>
      <c r="AU479" s="75">
        <f>COUNTIF(AU480:AU490,"TW")</f>
        <v>0</v>
      </c>
      <c r="AV479" s="75">
        <f>COUNTIF(AV480:AV490,"TMP")</f>
        <v>0</v>
      </c>
      <c r="AW479" s="155">
        <f>SUM(AS479:AV479)</f>
        <v>7</v>
      </c>
    </row>
    <row r="480" spans="1:49" s="91" customFormat="1" ht="14.1" hidden="1" customHeight="1" x14ac:dyDescent="0.2">
      <c r="A480" s="76">
        <v>424</v>
      </c>
      <c r="B480" s="314" t="s">
        <v>52</v>
      </c>
      <c r="C480" s="315" t="s">
        <v>90</v>
      </c>
      <c r="D480" s="344" t="s">
        <v>8</v>
      </c>
      <c r="E480" s="345"/>
      <c r="F480" s="346"/>
      <c r="G480" s="347" t="s">
        <v>520</v>
      </c>
      <c r="H480" s="320"/>
      <c r="I480" s="348"/>
      <c r="J480" s="348"/>
      <c r="K480" s="348"/>
      <c r="L480" s="348"/>
      <c r="M480" s="322"/>
      <c r="N480" s="322"/>
      <c r="O480" s="322"/>
      <c r="P480" s="322"/>
      <c r="Q480" s="328"/>
      <c r="R480" s="163"/>
      <c r="S480" s="163"/>
      <c r="T480" s="163"/>
      <c r="U480" s="163"/>
      <c r="V480" s="163" t="s">
        <v>1</v>
      </c>
      <c r="W480" s="163">
        <v>1</v>
      </c>
      <c r="X480" s="163"/>
      <c r="Y480" s="163"/>
      <c r="Z480" s="163"/>
      <c r="AA480" s="324"/>
      <c r="AB480" s="171"/>
      <c r="AC480" s="329"/>
      <c r="AD480" s="163"/>
      <c r="AE480" s="163" t="s">
        <v>1</v>
      </c>
      <c r="AF480" s="163"/>
      <c r="AG480" s="163"/>
      <c r="AH480" s="172"/>
      <c r="AI480" s="163"/>
      <c r="AJ480" s="163"/>
      <c r="AK480" s="163"/>
      <c r="AL480" s="163" t="s">
        <v>3</v>
      </c>
      <c r="AM480" s="173"/>
      <c r="AN480" s="163"/>
      <c r="AO480" s="163" t="s">
        <v>1</v>
      </c>
      <c r="AP480" s="163"/>
      <c r="AQ480" s="163"/>
      <c r="AS480" s="163"/>
      <c r="AT480" s="163" t="s">
        <v>1</v>
      </c>
      <c r="AU480" s="163"/>
      <c r="AV480" s="163"/>
    </row>
    <row r="481" spans="1:49" s="91" customFormat="1" ht="14.1" hidden="1" customHeight="1" x14ac:dyDescent="0.2">
      <c r="A481" s="76">
        <v>425</v>
      </c>
      <c r="B481" s="314" t="s">
        <v>52</v>
      </c>
      <c r="C481" s="315" t="s">
        <v>90</v>
      </c>
      <c r="D481" s="344" t="s">
        <v>12</v>
      </c>
      <c r="E481" s="349"/>
      <c r="F481" s="350"/>
      <c r="G481" s="347" t="s">
        <v>521</v>
      </c>
      <c r="H481" s="320"/>
      <c r="I481" s="348"/>
      <c r="J481" s="348"/>
      <c r="K481" s="348"/>
      <c r="L481" s="348"/>
      <c r="M481" s="322"/>
      <c r="N481" s="322"/>
      <c r="O481" s="322"/>
      <c r="P481" s="322"/>
      <c r="Q481" s="328"/>
      <c r="R481" s="163"/>
      <c r="S481" s="163"/>
      <c r="T481" s="163"/>
      <c r="U481" s="163"/>
      <c r="V481" s="163" t="s">
        <v>1</v>
      </c>
      <c r="W481" s="163"/>
      <c r="X481" s="163"/>
      <c r="Y481" s="163"/>
      <c r="Z481" s="163"/>
      <c r="AA481" s="324"/>
      <c r="AB481" s="171"/>
      <c r="AC481" s="329"/>
      <c r="AD481" s="163"/>
      <c r="AE481" s="163" t="s">
        <v>1</v>
      </c>
      <c r="AF481" s="163"/>
      <c r="AG481" s="163"/>
      <c r="AH481" s="172"/>
      <c r="AI481" s="163"/>
      <c r="AJ481" s="163" t="s">
        <v>1</v>
      </c>
      <c r="AK481" s="163"/>
      <c r="AL481" s="163"/>
      <c r="AM481" s="173"/>
      <c r="AN481" s="163"/>
      <c r="AO481" s="163" t="s">
        <v>1</v>
      </c>
      <c r="AP481" s="163"/>
      <c r="AQ481" s="163"/>
      <c r="AS481" s="163"/>
      <c r="AT481" s="163" t="s">
        <v>1</v>
      </c>
      <c r="AU481" s="163"/>
      <c r="AV481" s="163"/>
    </row>
    <row r="482" spans="1:49" s="91" customFormat="1" ht="14.1" hidden="1" customHeight="1" x14ac:dyDescent="0.2">
      <c r="A482" s="76">
        <v>426</v>
      </c>
      <c r="B482" s="314" t="s">
        <v>52</v>
      </c>
      <c r="C482" s="315" t="s">
        <v>90</v>
      </c>
      <c r="D482" s="344" t="s">
        <v>14</v>
      </c>
      <c r="E482" s="349"/>
      <c r="F482" s="350"/>
      <c r="G482" s="347" t="s">
        <v>522</v>
      </c>
      <c r="H482" s="320"/>
      <c r="I482" s="348"/>
      <c r="J482" s="348"/>
      <c r="K482" s="348"/>
      <c r="L482" s="348"/>
      <c r="M482" s="322"/>
      <c r="N482" s="322"/>
      <c r="O482" s="322"/>
      <c r="P482" s="322"/>
      <c r="Q482" s="328"/>
      <c r="R482" s="330"/>
      <c r="S482" s="163"/>
      <c r="T482" s="163"/>
      <c r="U482" s="163"/>
      <c r="V482" s="163"/>
      <c r="W482" s="163"/>
      <c r="X482" s="163"/>
      <c r="Y482" s="163"/>
      <c r="Z482" s="163" t="s">
        <v>3</v>
      </c>
      <c r="AA482" s="324">
        <v>1</v>
      </c>
      <c r="AB482" s="171"/>
      <c r="AC482" s="329"/>
      <c r="AD482" s="163"/>
      <c r="AE482" s="163"/>
      <c r="AF482" s="163"/>
      <c r="AG482" s="163" t="s">
        <v>3</v>
      </c>
      <c r="AH482" s="172"/>
      <c r="AI482" s="163"/>
      <c r="AJ482" s="163"/>
      <c r="AK482" s="163"/>
      <c r="AL482" s="163" t="s">
        <v>3</v>
      </c>
      <c r="AM482" s="173"/>
      <c r="AN482" s="163"/>
      <c r="AO482" s="163"/>
      <c r="AP482" s="163"/>
      <c r="AQ482" s="163" t="s">
        <v>3</v>
      </c>
      <c r="AS482" s="163"/>
      <c r="AT482" s="163" t="s">
        <v>1</v>
      </c>
      <c r="AU482" s="163"/>
      <c r="AV482" s="163"/>
    </row>
    <row r="483" spans="1:49" s="91" customFormat="1" ht="14.1" hidden="1" customHeight="1" x14ac:dyDescent="0.2">
      <c r="A483" s="76">
        <v>427</v>
      </c>
      <c r="B483" s="314" t="s">
        <v>52</v>
      </c>
      <c r="C483" s="315" t="s">
        <v>90</v>
      </c>
      <c r="D483" s="344" t="s">
        <v>16</v>
      </c>
      <c r="E483" s="349"/>
      <c r="F483" s="350"/>
      <c r="G483" s="347" t="s">
        <v>523</v>
      </c>
      <c r="H483" s="320"/>
      <c r="I483" s="348"/>
      <c r="J483" s="348"/>
      <c r="K483" s="348"/>
      <c r="L483" s="348"/>
      <c r="M483" s="322"/>
      <c r="N483" s="322"/>
      <c r="O483" s="322"/>
      <c r="P483" s="322"/>
      <c r="Q483" s="328"/>
      <c r="R483" s="163"/>
      <c r="S483" s="163"/>
      <c r="T483" s="163">
        <v>1</v>
      </c>
      <c r="U483" s="163"/>
      <c r="V483" s="163" t="s">
        <v>1</v>
      </c>
      <c r="W483" s="163">
        <v>1</v>
      </c>
      <c r="X483" s="163"/>
      <c r="Y483" s="163"/>
      <c r="Z483" s="163"/>
      <c r="AA483" s="324"/>
      <c r="AB483" s="171"/>
      <c r="AC483" s="329"/>
      <c r="AD483" s="163"/>
      <c r="AE483" s="163" t="s">
        <v>1</v>
      </c>
      <c r="AF483" s="163"/>
      <c r="AG483" s="163"/>
      <c r="AH483" s="172"/>
      <c r="AI483" s="163"/>
      <c r="AJ483" s="163" t="s">
        <v>1</v>
      </c>
      <c r="AK483" s="163"/>
      <c r="AL483" s="163"/>
      <c r="AM483" s="173"/>
      <c r="AN483" s="163"/>
      <c r="AO483" s="163" t="s">
        <v>1</v>
      </c>
      <c r="AP483" s="163"/>
      <c r="AQ483" s="163"/>
      <c r="AS483" s="163"/>
      <c r="AT483" s="163"/>
      <c r="AU483" s="163"/>
      <c r="AV483" s="163"/>
    </row>
    <row r="484" spans="1:49" s="91" customFormat="1" ht="14.1" hidden="1" customHeight="1" x14ac:dyDescent="0.2">
      <c r="A484" s="76">
        <v>428</v>
      </c>
      <c r="B484" s="314" t="s">
        <v>52</v>
      </c>
      <c r="C484" s="315" t="s">
        <v>90</v>
      </c>
      <c r="D484" s="344" t="s">
        <v>18</v>
      </c>
      <c r="E484" s="349"/>
      <c r="F484" s="350"/>
      <c r="G484" s="347" t="s">
        <v>524</v>
      </c>
      <c r="H484" s="320"/>
      <c r="I484" s="348"/>
      <c r="J484" s="348"/>
      <c r="K484" s="348"/>
      <c r="L484" s="348"/>
      <c r="M484" s="322"/>
      <c r="N484" s="322"/>
      <c r="O484" s="322"/>
      <c r="P484" s="322"/>
      <c r="Q484" s="328"/>
      <c r="R484" s="163"/>
      <c r="S484" s="163"/>
      <c r="T484" s="163"/>
      <c r="U484" s="163"/>
      <c r="V484" s="163" t="s">
        <v>1</v>
      </c>
      <c r="W484" s="163"/>
      <c r="X484" s="163"/>
      <c r="Y484" s="163"/>
      <c r="Z484" s="163"/>
      <c r="AA484" s="324"/>
      <c r="AB484" s="171"/>
      <c r="AC484" s="329"/>
      <c r="AD484" s="163"/>
      <c r="AE484" s="163" t="s">
        <v>1</v>
      </c>
      <c r="AF484" s="163"/>
      <c r="AG484" s="163"/>
      <c r="AH484" s="172"/>
      <c r="AI484" s="163"/>
      <c r="AJ484" s="163" t="s">
        <v>1</v>
      </c>
      <c r="AK484" s="163"/>
      <c r="AL484" s="163"/>
      <c r="AM484" s="173"/>
      <c r="AN484" s="163"/>
      <c r="AO484" s="163" t="s">
        <v>1</v>
      </c>
      <c r="AP484" s="163"/>
      <c r="AQ484" s="163"/>
      <c r="AS484" s="163"/>
      <c r="AT484" s="163" t="s">
        <v>1</v>
      </c>
      <c r="AU484" s="163"/>
      <c r="AV484" s="163"/>
    </row>
    <row r="485" spans="1:49" s="91" customFormat="1" ht="14.1" hidden="1" customHeight="1" x14ac:dyDescent="0.2">
      <c r="A485" s="76">
        <v>429</v>
      </c>
      <c r="B485" s="314" t="s">
        <v>52</v>
      </c>
      <c r="C485" s="315" t="s">
        <v>90</v>
      </c>
      <c r="D485" s="344" t="s">
        <v>20</v>
      </c>
      <c r="E485" s="349"/>
      <c r="F485" s="350"/>
      <c r="G485" s="347" t="s">
        <v>525</v>
      </c>
      <c r="H485" s="320"/>
      <c r="I485" s="348"/>
      <c r="J485" s="348"/>
      <c r="K485" s="348"/>
      <c r="L485" s="348"/>
      <c r="M485" s="322"/>
      <c r="N485" s="322"/>
      <c r="O485" s="322"/>
      <c r="P485" s="322"/>
      <c r="Q485" s="328"/>
      <c r="R485" s="163"/>
      <c r="S485" s="163"/>
      <c r="T485" s="163"/>
      <c r="U485" s="163"/>
      <c r="V485" s="163" t="s">
        <v>1</v>
      </c>
      <c r="W485" s="163"/>
      <c r="X485" s="163"/>
      <c r="Y485" s="163"/>
      <c r="Z485" s="163"/>
      <c r="AA485" s="324"/>
      <c r="AB485" s="171"/>
      <c r="AC485" s="329"/>
      <c r="AD485" s="163"/>
      <c r="AE485" s="163" t="s">
        <v>1</v>
      </c>
      <c r="AF485" s="163"/>
      <c r="AG485" s="163"/>
      <c r="AH485" s="172"/>
      <c r="AI485" s="163"/>
      <c r="AJ485" s="163" t="s">
        <v>1</v>
      </c>
      <c r="AK485" s="163"/>
      <c r="AL485" s="163"/>
      <c r="AM485" s="173"/>
      <c r="AN485" s="163"/>
      <c r="AO485" s="163" t="s">
        <v>1</v>
      </c>
      <c r="AP485" s="163"/>
      <c r="AQ485" s="163"/>
      <c r="AS485" s="163"/>
      <c r="AT485" s="163" t="s">
        <v>1</v>
      </c>
      <c r="AU485" s="163"/>
      <c r="AV485" s="163"/>
    </row>
    <row r="486" spans="1:49" s="91" customFormat="1" ht="14.1" hidden="1" customHeight="1" x14ac:dyDescent="0.2">
      <c r="A486" s="76">
        <v>430</v>
      </c>
      <c r="B486" s="314" t="s">
        <v>52</v>
      </c>
      <c r="C486" s="315" t="s">
        <v>90</v>
      </c>
      <c r="D486" s="344" t="s">
        <v>22</v>
      </c>
      <c r="E486" s="349"/>
      <c r="F486" s="350"/>
      <c r="G486" s="347" t="s">
        <v>526</v>
      </c>
      <c r="H486" s="320"/>
      <c r="I486" s="348"/>
      <c r="J486" s="348"/>
      <c r="K486" s="348"/>
      <c r="L486" s="348"/>
      <c r="M486" s="322"/>
      <c r="N486" s="322"/>
      <c r="O486" s="322"/>
      <c r="P486" s="322"/>
      <c r="Q486" s="328"/>
      <c r="R486" s="163"/>
      <c r="S486" s="163"/>
      <c r="T486" s="163">
        <v>1</v>
      </c>
      <c r="U486" s="163"/>
      <c r="V486" s="163" t="s">
        <v>1</v>
      </c>
      <c r="W486" s="163">
        <v>1</v>
      </c>
      <c r="X486" s="163"/>
      <c r="Y486" s="163"/>
      <c r="Z486" s="163"/>
      <c r="AA486" s="324"/>
      <c r="AB486" s="171"/>
      <c r="AC486" s="329"/>
      <c r="AD486" s="163"/>
      <c r="AE486" s="163" t="s">
        <v>1</v>
      </c>
      <c r="AF486" s="163"/>
      <c r="AG486" s="163"/>
      <c r="AH486" s="172"/>
      <c r="AI486" s="163"/>
      <c r="AJ486" s="163"/>
      <c r="AK486" s="163"/>
      <c r="AL486" s="163" t="s">
        <v>3</v>
      </c>
      <c r="AM486" s="173"/>
      <c r="AN486" s="163"/>
      <c r="AO486" s="163" t="s">
        <v>1</v>
      </c>
      <c r="AP486" s="163"/>
      <c r="AQ486" s="163"/>
      <c r="AS486" s="163"/>
      <c r="AT486" s="163" t="s">
        <v>1</v>
      </c>
      <c r="AU486" s="163"/>
      <c r="AV486" s="163"/>
    </row>
    <row r="487" spans="1:49" s="91" customFormat="1" ht="14.1" hidden="1" customHeight="1" x14ac:dyDescent="0.2">
      <c r="A487" s="76">
        <v>431</v>
      </c>
      <c r="B487" s="314" t="s">
        <v>52</v>
      </c>
      <c r="C487" s="315" t="s">
        <v>90</v>
      </c>
      <c r="D487" s="344" t="s">
        <v>24</v>
      </c>
      <c r="E487" s="349"/>
      <c r="F487" s="350"/>
      <c r="G487" s="347" t="s">
        <v>527</v>
      </c>
      <c r="H487" s="320"/>
      <c r="I487" s="348"/>
      <c r="J487" s="348"/>
      <c r="K487" s="348"/>
      <c r="L487" s="348"/>
      <c r="M487" s="322"/>
      <c r="N487" s="322"/>
      <c r="O487" s="322"/>
      <c r="P487" s="322"/>
      <c r="Q487" s="328"/>
      <c r="R487" s="163"/>
      <c r="S487" s="163"/>
      <c r="T487" s="163">
        <v>1</v>
      </c>
      <c r="U487" s="163"/>
      <c r="V487" s="163" t="s">
        <v>1</v>
      </c>
      <c r="W487" s="163"/>
      <c r="X487" s="163"/>
      <c r="Y487" s="163"/>
      <c r="Z487" s="163"/>
      <c r="AA487" s="324"/>
      <c r="AB487" s="171"/>
      <c r="AC487" s="329"/>
      <c r="AD487" s="163"/>
      <c r="AE487" s="163" t="s">
        <v>1</v>
      </c>
      <c r="AF487" s="163"/>
      <c r="AG487" s="163"/>
      <c r="AH487" s="172"/>
      <c r="AI487" s="163"/>
      <c r="AJ487" s="163" t="s">
        <v>1</v>
      </c>
      <c r="AK487" s="163"/>
      <c r="AL487" s="163"/>
      <c r="AM487" s="173"/>
      <c r="AN487" s="163"/>
      <c r="AO487" s="163" t="s">
        <v>1</v>
      </c>
      <c r="AP487" s="163"/>
      <c r="AQ487" s="163"/>
      <c r="AS487" s="163"/>
      <c r="AT487" s="163"/>
      <c r="AU487" s="163"/>
      <c r="AV487" s="163"/>
    </row>
    <row r="488" spans="1:49" s="91" customFormat="1" ht="14.1" hidden="1" customHeight="1" x14ac:dyDescent="0.2">
      <c r="A488" s="76">
        <v>432</v>
      </c>
      <c r="B488" s="314" t="s">
        <v>52</v>
      </c>
      <c r="C488" s="315" t="s">
        <v>90</v>
      </c>
      <c r="D488" s="344" t="s">
        <v>26</v>
      </c>
      <c r="E488" s="349"/>
      <c r="F488" s="350"/>
      <c r="G488" s="347" t="s">
        <v>528</v>
      </c>
      <c r="H488" s="320"/>
      <c r="I488" s="348"/>
      <c r="J488" s="348"/>
      <c r="K488" s="348"/>
      <c r="L488" s="348"/>
      <c r="M488" s="322"/>
      <c r="N488" s="322"/>
      <c r="O488" s="322"/>
      <c r="P488" s="322"/>
      <c r="Q488" s="328"/>
      <c r="R488" s="163"/>
      <c r="S488" s="163"/>
      <c r="T488" s="163"/>
      <c r="U488" s="163"/>
      <c r="V488" s="163"/>
      <c r="W488" s="163"/>
      <c r="X488" s="163"/>
      <c r="Y488" s="163"/>
      <c r="Z488" s="163" t="s">
        <v>3</v>
      </c>
      <c r="AA488" s="324"/>
      <c r="AB488" s="171"/>
      <c r="AC488" s="329"/>
      <c r="AD488" s="163"/>
      <c r="AE488" s="163"/>
      <c r="AF488" s="163"/>
      <c r="AG488" s="163" t="s">
        <v>3</v>
      </c>
      <c r="AH488" s="172"/>
      <c r="AI488" s="163"/>
      <c r="AJ488" s="163"/>
      <c r="AK488" s="163"/>
      <c r="AL488" s="163" t="s">
        <v>3</v>
      </c>
      <c r="AM488" s="173"/>
      <c r="AN488" s="163"/>
      <c r="AO488" s="163"/>
      <c r="AP488" s="163"/>
      <c r="AQ488" s="163" t="s">
        <v>3</v>
      </c>
      <c r="AS488" s="163"/>
      <c r="AT488" s="163" t="s">
        <v>1</v>
      </c>
      <c r="AU488" s="163"/>
      <c r="AV488" s="163"/>
    </row>
    <row r="489" spans="1:49" s="91" customFormat="1" ht="14.1" hidden="1" customHeight="1" x14ac:dyDescent="0.2">
      <c r="A489" s="76">
        <v>433</v>
      </c>
      <c r="B489" s="314" t="s">
        <v>52</v>
      </c>
      <c r="C489" s="315" t="s">
        <v>90</v>
      </c>
      <c r="D489" s="344" t="s">
        <v>28</v>
      </c>
      <c r="E489" s="349"/>
      <c r="F489" s="350"/>
      <c r="G489" s="347" t="s">
        <v>529</v>
      </c>
      <c r="H489" s="320"/>
      <c r="I489" s="348"/>
      <c r="J489" s="348"/>
      <c r="K489" s="348"/>
      <c r="L489" s="348"/>
      <c r="M489" s="322"/>
      <c r="N489" s="322"/>
      <c r="O489" s="322"/>
      <c r="P489" s="322"/>
      <c r="Q489" s="328"/>
      <c r="R489" s="163"/>
      <c r="S489" s="163"/>
      <c r="T489" s="163"/>
      <c r="U489" s="163"/>
      <c r="V489" s="163" t="s">
        <v>1</v>
      </c>
      <c r="W489" s="163">
        <v>1</v>
      </c>
      <c r="X489" s="163"/>
      <c r="Y489" s="163"/>
      <c r="Z489" s="163"/>
      <c r="AA489" s="324"/>
      <c r="AB489" s="171"/>
      <c r="AC489" s="329"/>
      <c r="AD489" s="163"/>
      <c r="AE489" s="163" t="s">
        <v>1</v>
      </c>
      <c r="AF489" s="163"/>
      <c r="AG489" s="163"/>
      <c r="AH489" s="172"/>
      <c r="AI489" s="163"/>
      <c r="AJ489" s="163" t="s">
        <v>1</v>
      </c>
      <c r="AK489" s="163"/>
      <c r="AL489" s="163"/>
      <c r="AM489" s="173"/>
      <c r="AN489" s="163"/>
      <c r="AO489" s="163" t="s">
        <v>1</v>
      </c>
      <c r="AP489" s="163"/>
      <c r="AQ489" s="163"/>
      <c r="AS489" s="163"/>
      <c r="AT489" s="163"/>
      <c r="AU489" s="163"/>
      <c r="AV489" s="163"/>
    </row>
    <row r="490" spans="1:49" s="91" customFormat="1" ht="14.1" hidden="1" customHeight="1" x14ac:dyDescent="0.2">
      <c r="A490" s="76">
        <v>434</v>
      </c>
      <c r="B490" s="314" t="s">
        <v>52</v>
      </c>
      <c r="C490" s="315" t="s">
        <v>90</v>
      </c>
      <c r="D490" s="344" t="s">
        <v>30</v>
      </c>
      <c r="E490" s="349"/>
      <c r="F490" s="350"/>
      <c r="G490" s="347" t="s">
        <v>530</v>
      </c>
      <c r="H490" s="320"/>
      <c r="I490" s="348"/>
      <c r="J490" s="348"/>
      <c r="K490" s="348"/>
      <c r="L490" s="348"/>
      <c r="M490" s="322"/>
      <c r="N490" s="322"/>
      <c r="O490" s="322"/>
      <c r="P490" s="322"/>
      <c r="Q490" s="328"/>
      <c r="R490" s="163"/>
      <c r="S490" s="163"/>
      <c r="T490" s="163"/>
      <c r="U490" s="163"/>
      <c r="V490" s="163" t="s">
        <v>1</v>
      </c>
      <c r="W490" s="163">
        <v>1</v>
      </c>
      <c r="X490" s="163"/>
      <c r="Y490" s="163"/>
      <c r="Z490" s="163"/>
      <c r="AA490" s="324"/>
      <c r="AB490" s="171"/>
      <c r="AC490" s="329"/>
      <c r="AD490" s="163"/>
      <c r="AE490" s="163"/>
      <c r="AF490" s="163"/>
      <c r="AG490" s="163"/>
      <c r="AH490" s="172"/>
      <c r="AI490" s="163"/>
      <c r="AJ490" s="163"/>
      <c r="AK490" s="163"/>
      <c r="AL490" s="163"/>
      <c r="AM490" s="173"/>
      <c r="AN490" s="163"/>
      <c r="AO490" s="163"/>
      <c r="AP490" s="163"/>
      <c r="AQ490" s="163"/>
      <c r="AS490" s="163"/>
      <c r="AT490" s="163"/>
      <c r="AU490" s="163"/>
      <c r="AV490" s="163"/>
    </row>
    <row r="491" spans="1:49" s="59" customFormat="1" ht="14.1" customHeight="1" x14ac:dyDescent="0.25">
      <c r="B491" s="302" t="s">
        <v>54</v>
      </c>
      <c r="C491" s="334"/>
      <c r="D491" s="304"/>
      <c r="E491" s="305" t="s">
        <v>531</v>
      </c>
      <c r="F491" s="306"/>
      <c r="G491" s="307"/>
      <c r="H491" s="308"/>
      <c r="I491" s="309"/>
      <c r="J491" s="309"/>
      <c r="K491" s="309"/>
      <c r="L491" s="309"/>
      <c r="M491" s="310">
        <f>M492</f>
        <v>0</v>
      </c>
      <c r="N491" s="310">
        <f>N492</f>
        <v>0</v>
      </c>
      <c r="O491" s="310">
        <f>O492</f>
        <v>0</v>
      </c>
      <c r="P491" s="310">
        <f>P492</f>
        <v>0</v>
      </c>
      <c r="Q491" s="323"/>
      <c r="R491" s="73"/>
      <c r="S491" s="73">
        <f>S492</f>
        <v>0</v>
      </c>
      <c r="T491" s="73"/>
      <c r="U491" s="73"/>
      <c r="V491" s="73">
        <f>V492</f>
        <v>4</v>
      </c>
      <c r="W491" s="73"/>
      <c r="X491" s="73">
        <f>X492</f>
        <v>0</v>
      </c>
      <c r="Y491" s="73"/>
      <c r="Z491" s="73">
        <f>Z492</f>
        <v>17</v>
      </c>
      <c r="AA491" s="331"/>
      <c r="AB491" s="165"/>
      <c r="AC491" s="325"/>
      <c r="AD491" s="75">
        <f>AD492</f>
        <v>0</v>
      </c>
      <c r="AE491" s="75">
        <f>AE492</f>
        <v>19</v>
      </c>
      <c r="AF491" s="75">
        <f>AF492</f>
        <v>0</v>
      </c>
      <c r="AG491" s="75">
        <f>AG492</f>
        <v>1</v>
      </c>
      <c r="AH491" s="166"/>
      <c r="AI491" s="75">
        <f>AI492</f>
        <v>0</v>
      </c>
      <c r="AJ491" s="75">
        <f>AJ492</f>
        <v>14</v>
      </c>
      <c r="AK491" s="75">
        <f>AK492</f>
        <v>0</v>
      </c>
      <c r="AL491" s="75">
        <f>AL492</f>
        <v>3</v>
      </c>
      <c r="AM491" s="167"/>
      <c r="AN491" s="75">
        <f>AN492</f>
        <v>0</v>
      </c>
      <c r="AO491" s="75">
        <f>AO492</f>
        <v>11</v>
      </c>
      <c r="AP491" s="75">
        <f>AP492</f>
        <v>1</v>
      </c>
      <c r="AQ491" s="75">
        <f>AQ492</f>
        <v>4</v>
      </c>
      <c r="AS491" s="75">
        <f>AS492</f>
        <v>0</v>
      </c>
      <c r="AT491" s="75">
        <f>AT492</f>
        <v>13</v>
      </c>
      <c r="AU491" s="75">
        <f>AU492</f>
        <v>0</v>
      </c>
      <c r="AV491" s="75">
        <f>AV492</f>
        <v>1</v>
      </c>
    </row>
    <row r="492" spans="1:49" s="59" customFormat="1" ht="14.1" customHeight="1" x14ac:dyDescent="0.25">
      <c r="B492" s="302" t="s">
        <v>54</v>
      </c>
      <c r="C492" s="303" t="s">
        <v>92</v>
      </c>
      <c r="D492" s="304"/>
      <c r="E492" s="335"/>
      <c r="F492" s="306" t="s">
        <v>532</v>
      </c>
      <c r="G492" s="336"/>
      <c r="H492" s="337"/>
      <c r="I492" s="338"/>
      <c r="J492" s="338"/>
      <c r="K492" s="338"/>
      <c r="L492" s="338"/>
      <c r="M492" s="310">
        <f>COUNTIF(M493:M513,"WTP")</f>
        <v>0</v>
      </c>
      <c r="N492" s="310">
        <f>COUNTIF(N493:N513,"WDP")</f>
        <v>0</v>
      </c>
      <c r="O492" s="310">
        <f>COUNTIF(O493:O513,"TW")</f>
        <v>0</v>
      </c>
      <c r="P492" s="310">
        <f>COUNTIF(P493:P513,"TMP")</f>
        <v>0</v>
      </c>
      <c r="Q492" s="311">
        <f>SUM(H492:P492)</f>
        <v>0</v>
      </c>
      <c r="R492" s="73"/>
      <c r="S492" s="73">
        <f>COUNTIF(S493:S513,"WTP")</f>
        <v>0</v>
      </c>
      <c r="T492" s="73"/>
      <c r="U492" s="73"/>
      <c r="V492" s="73">
        <f>COUNTIF(V493:V513,"WDP")</f>
        <v>4</v>
      </c>
      <c r="W492" s="73"/>
      <c r="X492" s="73">
        <f>COUNTIF(X493:X513,"TW")</f>
        <v>0</v>
      </c>
      <c r="Y492" s="73"/>
      <c r="Z492" s="73">
        <f>COUNTIF(Z493:Z513,"TMP")</f>
        <v>17</v>
      </c>
      <c r="AA492" s="331"/>
      <c r="AB492" s="152">
        <f>SUM(S492:Z492)</f>
        <v>21</v>
      </c>
      <c r="AC492" s="313"/>
      <c r="AD492" s="75">
        <f>COUNTIF(AD493:AD513,"WTP")</f>
        <v>0</v>
      </c>
      <c r="AE492" s="75">
        <f>COUNTIF(AE493:AE513,"WDP")</f>
        <v>19</v>
      </c>
      <c r="AF492" s="75">
        <f>COUNTIF(AF493:AF513,"TW")</f>
        <v>0</v>
      </c>
      <c r="AG492" s="75">
        <f>COUNTIF(AG493:AG513,"TMP")</f>
        <v>1</v>
      </c>
      <c r="AH492" s="153">
        <f>SUM(AD492:AG492)</f>
        <v>20</v>
      </c>
      <c r="AI492" s="75">
        <f>COUNTIF(AI493:AI513,"WTP")</f>
        <v>0</v>
      </c>
      <c r="AJ492" s="75">
        <f>COUNTIF(AJ493:AJ513,"WDP")</f>
        <v>14</v>
      </c>
      <c r="AK492" s="75">
        <f>COUNTIF(AK493:AK513,"TW")</f>
        <v>0</v>
      </c>
      <c r="AL492" s="75">
        <f>COUNTIF(AL493:AL513,"TMP")</f>
        <v>3</v>
      </c>
      <c r="AM492" s="154">
        <f>SUM(AI492:AL492)</f>
        <v>17</v>
      </c>
      <c r="AN492" s="75">
        <f>COUNTIF(AN493:AN513,"WTP")</f>
        <v>0</v>
      </c>
      <c r="AO492" s="75">
        <f>COUNTIF(AO493:AO513,"WDP")</f>
        <v>11</v>
      </c>
      <c r="AP492" s="75">
        <f>COUNTIF(AP493:AP513,"TW")</f>
        <v>1</v>
      </c>
      <c r="AQ492" s="75">
        <f>COUNTIF(AQ493:AQ513,"TMP")</f>
        <v>4</v>
      </c>
      <c r="AR492" s="155">
        <f>SUM(AN492:AQ492)</f>
        <v>16</v>
      </c>
      <c r="AS492" s="75">
        <f>COUNTIF(AS493:AS513,"WTP")</f>
        <v>0</v>
      </c>
      <c r="AT492" s="75">
        <f>COUNTIF(AT493:AT513,"WDP")</f>
        <v>13</v>
      </c>
      <c r="AU492" s="75">
        <f>COUNTIF(AU493:AU513,"TW")</f>
        <v>0</v>
      </c>
      <c r="AV492" s="75">
        <f>COUNTIF(AV493:AV513,"TMP")</f>
        <v>1</v>
      </c>
      <c r="AW492" s="155">
        <f>SUM(AS492:AV492)</f>
        <v>14</v>
      </c>
    </row>
    <row r="493" spans="1:49" s="91" customFormat="1" ht="14.1" hidden="1" customHeight="1" x14ac:dyDescent="0.2">
      <c r="A493" s="76">
        <v>435</v>
      </c>
      <c r="B493" s="314" t="s">
        <v>54</v>
      </c>
      <c r="C493" s="315" t="s">
        <v>92</v>
      </c>
      <c r="D493" s="344" t="s">
        <v>8</v>
      </c>
      <c r="E493" s="345"/>
      <c r="F493" s="346"/>
      <c r="G493" s="347" t="s">
        <v>533</v>
      </c>
      <c r="H493" s="320"/>
      <c r="I493" s="348"/>
      <c r="J493" s="348"/>
      <c r="K493" s="348"/>
      <c r="L493" s="348"/>
      <c r="M493" s="322"/>
      <c r="N493" s="322"/>
      <c r="O493" s="322"/>
      <c r="P493" s="322"/>
      <c r="Q493" s="328"/>
      <c r="R493" s="163"/>
      <c r="S493" s="163"/>
      <c r="T493" s="163"/>
      <c r="U493" s="163"/>
      <c r="V493" s="163" t="s">
        <v>1</v>
      </c>
      <c r="W493" s="163">
        <v>1</v>
      </c>
      <c r="X493" s="163"/>
      <c r="Y493" s="163"/>
      <c r="Z493" s="163"/>
      <c r="AA493" s="324"/>
      <c r="AB493" s="171"/>
      <c r="AC493" s="329"/>
      <c r="AD493" s="163"/>
      <c r="AE493" s="163" t="s">
        <v>1</v>
      </c>
      <c r="AF493" s="163"/>
      <c r="AG493" s="163"/>
      <c r="AH493" s="172"/>
      <c r="AI493" s="163"/>
      <c r="AJ493" s="163" t="s">
        <v>1</v>
      </c>
      <c r="AK493" s="163"/>
      <c r="AL493" s="163"/>
      <c r="AM493" s="173"/>
      <c r="AN493" s="163"/>
      <c r="AO493" s="163" t="s">
        <v>1</v>
      </c>
      <c r="AP493" s="163"/>
      <c r="AQ493" s="163"/>
      <c r="AS493" s="163"/>
      <c r="AT493" s="163" t="s">
        <v>1</v>
      </c>
      <c r="AU493" s="163"/>
      <c r="AV493" s="163"/>
    </row>
    <row r="494" spans="1:49" s="91" customFormat="1" ht="14.1" hidden="1" customHeight="1" x14ac:dyDescent="0.2">
      <c r="A494" s="76">
        <v>436</v>
      </c>
      <c r="B494" s="314" t="s">
        <v>54</v>
      </c>
      <c r="C494" s="315" t="s">
        <v>92</v>
      </c>
      <c r="D494" s="344" t="s">
        <v>12</v>
      </c>
      <c r="E494" s="349"/>
      <c r="F494" s="350"/>
      <c r="G494" s="347" t="s">
        <v>534</v>
      </c>
      <c r="H494" s="320"/>
      <c r="I494" s="348"/>
      <c r="J494" s="348"/>
      <c r="K494" s="348"/>
      <c r="L494" s="348"/>
      <c r="M494" s="322"/>
      <c r="N494" s="322"/>
      <c r="O494" s="322"/>
      <c r="P494" s="322"/>
      <c r="Q494" s="328"/>
      <c r="R494" s="330"/>
      <c r="S494" s="163"/>
      <c r="T494" s="163"/>
      <c r="U494" s="163"/>
      <c r="V494" s="163"/>
      <c r="W494" s="163"/>
      <c r="X494" s="163"/>
      <c r="Y494" s="163"/>
      <c r="Z494" s="163" t="s">
        <v>3</v>
      </c>
      <c r="AA494" s="324">
        <v>1</v>
      </c>
      <c r="AB494" s="171"/>
      <c r="AC494" s="329"/>
      <c r="AD494" s="163"/>
      <c r="AE494" s="163" t="s">
        <v>1</v>
      </c>
      <c r="AF494" s="163"/>
      <c r="AG494" s="163"/>
      <c r="AH494" s="172"/>
      <c r="AI494" s="163"/>
      <c r="AJ494" s="163" t="s">
        <v>1</v>
      </c>
      <c r="AK494" s="163"/>
      <c r="AL494" s="163"/>
      <c r="AM494" s="173"/>
      <c r="AN494" s="163"/>
      <c r="AO494" s="163" t="s">
        <v>1</v>
      </c>
      <c r="AP494" s="163"/>
      <c r="AQ494" s="163"/>
      <c r="AS494" s="163"/>
      <c r="AT494" s="163" t="s">
        <v>1</v>
      </c>
      <c r="AU494" s="163"/>
      <c r="AV494" s="163"/>
    </row>
    <row r="495" spans="1:49" s="91" customFormat="1" ht="14.1" hidden="1" customHeight="1" x14ac:dyDescent="0.2">
      <c r="A495" s="76">
        <v>437</v>
      </c>
      <c r="B495" s="314" t="s">
        <v>54</v>
      </c>
      <c r="C495" s="315" t="s">
        <v>92</v>
      </c>
      <c r="D495" s="344" t="s">
        <v>14</v>
      </c>
      <c r="E495" s="349"/>
      <c r="F495" s="350"/>
      <c r="G495" s="347" t="s">
        <v>535</v>
      </c>
      <c r="H495" s="320"/>
      <c r="I495" s="348"/>
      <c r="J495" s="348"/>
      <c r="K495" s="348"/>
      <c r="L495" s="348"/>
      <c r="M495" s="322"/>
      <c r="N495" s="322"/>
      <c r="O495" s="322"/>
      <c r="P495" s="322"/>
      <c r="Q495" s="328"/>
      <c r="R495" s="163"/>
      <c r="S495" s="163"/>
      <c r="T495" s="163"/>
      <c r="U495" s="163"/>
      <c r="V495" s="163" t="s">
        <v>1</v>
      </c>
      <c r="W495" s="163"/>
      <c r="X495" s="163"/>
      <c r="Y495" s="163"/>
      <c r="Z495" s="163"/>
      <c r="AA495" s="324"/>
      <c r="AB495" s="171"/>
      <c r="AC495" s="329"/>
      <c r="AD495" s="163"/>
      <c r="AE495" s="163" t="s">
        <v>1</v>
      </c>
      <c r="AF495" s="163"/>
      <c r="AG495" s="163"/>
      <c r="AH495" s="172"/>
      <c r="AI495" s="163"/>
      <c r="AJ495" s="163" t="s">
        <v>1</v>
      </c>
      <c r="AK495" s="163"/>
      <c r="AL495" s="163"/>
      <c r="AM495" s="173"/>
      <c r="AN495" s="163"/>
      <c r="AO495" s="163" t="s">
        <v>1</v>
      </c>
      <c r="AP495" s="163"/>
      <c r="AQ495" s="163"/>
      <c r="AS495" s="163"/>
      <c r="AT495" s="163" t="s">
        <v>1</v>
      </c>
      <c r="AU495" s="163"/>
      <c r="AV495" s="163"/>
    </row>
    <row r="496" spans="1:49" s="91" customFormat="1" ht="14.1" hidden="1" customHeight="1" x14ac:dyDescent="0.2">
      <c r="A496" s="76">
        <v>438</v>
      </c>
      <c r="B496" s="314" t="s">
        <v>54</v>
      </c>
      <c r="C496" s="315" t="s">
        <v>92</v>
      </c>
      <c r="D496" s="344" t="s">
        <v>16</v>
      </c>
      <c r="E496" s="349"/>
      <c r="F496" s="350"/>
      <c r="G496" s="347" t="s">
        <v>536</v>
      </c>
      <c r="H496" s="320"/>
      <c r="I496" s="348"/>
      <c r="J496" s="348"/>
      <c r="K496" s="348"/>
      <c r="L496" s="348"/>
      <c r="M496" s="322"/>
      <c r="N496" s="322"/>
      <c r="O496" s="322"/>
      <c r="P496" s="322"/>
      <c r="Q496" s="328"/>
      <c r="R496" s="330"/>
      <c r="S496" s="163"/>
      <c r="T496" s="163"/>
      <c r="U496" s="163"/>
      <c r="V496" s="163"/>
      <c r="W496" s="163"/>
      <c r="X496" s="163"/>
      <c r="Y496" s="163"/>
      <c r="Z496" s="163" t="s">
        <v>3</v>
      </c>
      <c r="AA496" s="324">
        <v>1</v>
      </c>
      <c r="AB496" s="171"/>
      <c r="AC496" s="329"/>
      <c r="AD496" s="163"/>
      <c r="AE496" s="163" t="s">
        <v>1</v>
      </c>
      <c r="AF496" s="163"/>
      <c r="AG496" s="163"/>
      <c r="AH496" s="172"/>
      <c r="AI496" s="163"/>
      <c r="AJ496" s="163" t="s">
        <v>1</v>
      </c>
      <c r="AK496" s="163"/>
      <c r="AL496" s="163"/>
      <c r="AM496" s="173"/>
      <c r="AN496" s="163"/>
      <c r="AO496" s="163" t="s">
        <v>1</v>
      </c>
      <c r="AP496" s="163"/>
      <c r="AQ496" s="163"/>
      <c r="AS496" s="163"/>
      <c r="AT496" s="163" t="s">
        <v>1</v>
      </c>
      <c r="AU496" s="163"/>
      <c r="AV496" s="163"/>
    </row>
    <row r="497" spans="1:48" s="91" customFormat="1" ht="14.1" hidden="1" customHeight="1" x14ac:dyDescent="0.2">
      <c r="A497" s="76">
        <v>439</v>
      </c>
      <c r="B497" s="314" t="s">
        <v>54</v>
      </c>
      <c r="C497" s="315" t="s">
        <v>92</v>
      </c>
      <c r="D497" s="344" t="s">
        <v>18</v>
      </c>
      <c r="E497" s="349"/>
      <c r="F497" s="350"/>
      <c r="G497" s="347" t="s">
        <v>537</v>
      </c>
      <c r="H497" s="320"/>
      <c r="I497" s="348"/>
      <c r="J497" s="348"/>
      <c r="K497" s="348"/>
      <c r="L497" s="348"/>
      <c r="M497" s="322"/>
      <c r="N497" s="322"/>
      <c r="O497" s="322"/>
      <c r="P497" s="322"/>
      <c r="Q497" s="328"/>
      <c r="R497" s="163"/>
      <c r="S497" s="163"/>
      <c r="T497" s="163"/>
      <c r="U497" s="163"/>
      <c r="V497" s="163" t="s">
        <v>1</v>
      </c>
      <c r="W497" s="163">
        <v>1</v>
      </c>
      <c r="X497" s="163"/>
      <c r="Y497" s="163"/>
      <c r="Z497" s="163"/>
      <c r="AA497" s="324"/>
      <c r="AB497" s="171"/>
      <c r="AC497" s="329"/>
      <c r="AD497" s="163"/>
      <c r="AE497" s="163" t="s">
        <v>1</v>
      </c>
      <c r="AF497" s="163"/>
      <c r="AG497" s="163"/>
      <c r="AH497" s="172"/>
      <c r="AI497" s="163"/>
      <c r="AJ497" s="163" t="s">
        <v>1</v>
      </c>
      <c r="AK497" s="163"/>
      <c r="AL497" s="163"/>
      <c r="AM497" s="173"/>
      <c r="AN497" s="163"/>
      <c r="AO497" s="163" t="s">
        <v>1</v>
      </c>
      <c r="AP497" s="163"/>
      <c r="AQ497" s="163"/>
      <c r="AS497" s="163"/>
      <c r="AT497" s="163"/>
      <c r="AU497" s="163"/>
      <c r="AV497" s="163" t="s">
        <v>3</v>
      </c>
    </row>
    <row r="498" spans="1:48" s="91" customFormat="1" ht="14.1" hidden="1" customHeight="1" x14ac:dyDescent="0.2">
      <c r="A498" s="76">
        <v>440</v>
      </c>
      <c r="B498" s="314" t="s">
        <v>54</v>
      </c>
      <c r="C498" s="315" t="s">
        <v>92</v>
      </c>
      <c r="D498" s="344" t="s">
        <v>20</v>
      </c>
      <c r="E498" s="349"/>
      <c r="F498" s="350"/>
      <c r="G498" s="347" t="s">
        <v>538</v>
      </c>
      <c r="H498" s="320"/>
      <c r="I498" s="348"/>
      <c r="J498" s="348"/>
      <c r="K498" s="348"/>
      <c r="L498" s="348"/>
      <c r="M498" s="322"/>
      <c r="N498" s="322"/>
      <c r="O498" s="322"/>
      <c r="P498" s="322"/>
      <c r="Q498" s="328"/>
      <c r="R498" s="330"/>
      <c r="S498" s="163"/>
      <c r="T498" s="163"/>
      <c r="U498" s="163"/>
      <c r="V498" s="163"/>
      <c r="W498" s="163"/>
      <c r="X498" s="163"/>
      <c r="Y498" s="163"/>
      <c r="Z498" s="163" t="s">
        <v>3</v>
      </c>
      <c r="AA498" s="324">
        <v>1</v>
      </c>
      <c r="AB498" s="171"/>
      <c r="AC498" s="329"/>
      <c r="AD498" s="163"/>
      <c r="AE498" s="163"/>
      <c r="AF498" s="163"/>
      <c r="AG498" s="163" t="s">
        <v>3</v>
      </c>
      <c r="AH498" s="172"/>
      <c r="AI498" s="163"/>
      <c r="AJ498" s="163" t="s">
        <v>1</v>
      </c>
      <c r="AK498" s="163"/>
      <c r="AL498" s="163"/>
      <c r="AM498" s="173"/>
      <c r="AN498" s="163"/>
      <c r="AO498" s="163" t="s">
        <v>1</v>
      </c>
      <c r="AP498" s="163"/>
      <c r="AQ498" s="163"/>
      <c r="AS498" s="163"/>
      <c r="AT498" s="163" t="s">
        <v>1</v>
      </c>
      <c r="AU498" s="163"/>
      <c r="AV498" s="163"/>
    </row>
    <row r="499" spans="1:48" s="91" customFormat="1" ht="14.1" hidden="1" customHeight="1" x14ac:dyDescent="0.2">
      <c r="A499" s="76">
        <v>441</v>
      </c>
      <c r="B499" s="314" t="s">
        <v>54</v>
      </c>
      <c r="C499" s="315" t="s">
        <v>92</v>
      </c>
      <c r="D499" s="344" t="s">
        <v>22</v>
      </c>
      <c r="E499" s="349"/>
      <c r="F499" s="350"/>
      <c r="G499" s="347" t="s">
        <v>539</v>
      </c>
      <c r="H499" s="320"/>
      <c r="I499" s="348"/>
      <c r="J499" s="348"/>
      <c r="K499" s="348"/>
      <c r="L499" s="348"/>
      <c r="M499" s="322"/>
      <c r="N499" s="322"/>
      <c r="O499" s="322"/>
      <c r="P499" s="322"/>
      <c r="Q499" s="328"/>
      <c r="R499" s="163"/>
      <c r="S499" s="163"/>
      <c r="T499" s="163"/>
      <c r="U499" s="163"/>
      <c r="V499" s="163"/>
      <c r="W499" s="163"/>
      <c r="X499" s="163"/>
      <c r="Y499" s="163"/>
      <c r="Z499" s="163" t="s">
        <v>3</v>
      </c>
      <c r="AA499" s="324"/>
      <c r="AB499" s="171"/>
      <c r="AC499" s="329"/>
      <c r="AD499" s="163"/>
      <c r="AE499" s="163" t="s">
        <v>1</v>
      </c>
      <c r="AF499" s="163"/>
      <c r="AG499" s="163"/>
      <c r="AH499" s="172"/>
      <c r="AI499" s="163"/>
      <c r="AJ499" s="163" t="s">
        <v>1</v>
      </c>
      <c r="AK499" s="163"/>
      <c r="AL499" s="163"/>
      <c r="AM499" s="173"/>
      <c r="AN499" s="163"/>
      <c r="AO499" s="163"/>
      <c r="AP499" s="163" t="s">
        <v>2</v>
      </c>
      <c r="AQ499" s="163"/>
      <c r="AS499" s="163"/>
      <c r="AT499" s="163"/>
      <c r="AU499" s="163"/>
      <c r="AV499" s="163"/>
    </row>
    <row r="500" spans="1:48" s="91" customFormat="1" ht="14.1" hidden="1" customHeight="1" x14ac:dyDescent="0.2">
      <c r="A500" s="76">
        <v>442</v>
      </c>
      <c r="B500" s="314" t="s">
        <v>54</v>
      </c>
      <c r="C500" s="315" t="s">
        <v>92</v>
      </c>
      <c r="D500" s="344" t="s">
        <v>24</v>
      </c>
      <c r="E500" s="349"/>
      <c r="F500" s="350"/>
      <c r="G500" s="347" t="s">
        <v>540</v>
      </c>
      <c r="H500" s="320"/>
      <c r="I500" s="348"/>
      <c r="J500" s="348"/>
      <c r="K500" s="348"/>
      <c r="L500" s="348"/>
      <c r="M500" s="322"/>
      <c r="N500" s="322"/>
      <c r="O500" s="322"/>
      <c r="P500" s="322"/>
      <c r="Q500" s="328"/>
      <c r="R500" s="330"/>
      <c r="S500" s="163"/>
      <c r="T500" s="163"/>
      <c r="U500" s="163"/>
      <c r="V500" s="163"/>
      <c r="W500" s="163"/>
      <c r="X500" s="163"/>
      <c r="Y500" s="163"/>
      <c r="Z500" s="163" t="s">
        <v>3</v>
      </c>
      <c r="AA500" s="324">
        <v>1</v>
      </c>
      <c r="AB500" s="171"/>
      <c r="AC500" s="329"/>
      <c r="AD500" s="163"/>
      <c r="AE500" s="163" t="s">
        <v>1</v>
      </c>
      <c r="AF500" s="163"/>
      <c r="AG500" s="163"/>
      <c r="AH500" s="172"/>
      <c r="AI500" s="163"/>
      <c r="AJ500" s="163" t="s">
        <v>1</v>
      </c>
      <c r="AK500" s="163"/>
      <c r="AL500" s="163"/>
      <c r="AM500" s="173"/>
      <c r="AN500" s="163"/>
      <c r="AO500" s="163"/>
      <c r="AP500" s="163"/>
      <c r="AQ500" s="163"/>
      <c r="AS500" s="163"/>
      <c r="AT500" s="163" t="s">
        <v>1</v>
      </c>
      <c r="AU500" s="163"/>
      <c r="AV500" s="163"/>
    </row>
    <row r="501" spans="1:48" s="91" customFormat="1" ht="14.1" hidden="1" customHeight="1" x14ac:dyDescent="0.2">
      <c r="A501" s="76">
        <v>443</v>
      </c>
      <c r="B501" s="314" t="s">
        <v>54</v>
      </c>
      <c r="C501" s="315" t="s">
        <v>92</v>
      </c>
      <c r="D501" s="344" t="s">
        <v>26</v>
      </c>
      <c r="E501" s="349"/>
      <c r="F501" s="350"/>
      <c r="G501" s="347" t="s">
        <v>541</v>
      </c>
      <c r="H501" s="320"/>
      <c r="I501" s="348"/>
      <c r="J501" s="348"/>
      <c r="K501" s="348"/>
      <c r="L501" s="348"/>
      <c r="M501" s="322"/>
      <c r="N501" s="322"/>
      <c r="O501" s="322"/>
      <c r="P501" s="322"/>
      <c r="Q501" s="328"/>
      <c r="R501" s="330"/>
      <c r="S501" s="163"/>
      <c r="T501" s="163"/>
      <c r="U501" s="163"/>
      <c r="V501" s="163"/>
      <c r="W501" s="163"/>
      <c r="X501" s="163"/>
      <c r="Y501" s="163"/>
      <c r="Z501" s="163" t="s">
        <v>3</v>
      </c>
      <c r="AA501" s="324">
        <v>1</v>
      </c>
      <c r="AB501" s="171"/>
      <c r="AC501" s="329"/>
      <c r="AD501" s="163"/>
      <c r="AE501" s="163" t="s">
        <v>1</v>
      </c>
      <c r="AF501" s="163"/>
      <c r="AG501" s="163"/>
      <c r="AH501" s="172"/>
      <c r="AI501" s="163"/>
      <c r="AJ501" s="163" t="s">
        <v>1</v>
      </c>
      <c r="AK501" s="163"/>
      <c r="AL501" s="163"/>
      <c r="AM501" s="173"/>
      <c r="AN501" s="163"/>
      <c r="AO501" s="163"/>
      <c r="AP501" s="163"/>
      <c r="AQ501" s="163" t="s">
        <v>3</v>
      </c>
      <c r="AS501" s="163"/>
      <c r="AT501" s="163"/>
      <c r="AU501" s="163"/>
      <c r="AV501" s="163"/>
    </row>
    <row r="502" spans="1:48" s="91" customFormat="1" ht="14.1" hidden="1" customHeight="1" x14ac:dyDescent="0.2">
      <c r="A502" s="76">
        <v>444</v>
      </c>
      <c r="B502" s="314" t="s">
        <v>54</v>
      </c>
      <c r="C502" s="315" t="s">
        <v>92</v>
      </c>
      <c r="D502" s="344" t="s">
        <v>28</v>
      </c>
      <c r="E502" s="349"/>
      <c r="F502" s="350"/>
      <c r="G502" s="347" t="s">
        <v>542</v>
      </c>
      <c r="H502" s="320"/>
      <c r="I502" s="348"/>
      <c r="J502" s="348"/>
      <c r="K502" s="348"/>
      <c r="L502" s="348"/>
      <c r="M502" s="322"/>
      <c r="N502" s="322"/>
      <c r="O502" s="322"/>
      <c r="P502" s="322"/>
      <c r="Q502" s="328"/>
      <c r="R502" s="163"/>
      <c r="S502" s="163"/>
      <c r="T502" s="163"/>
      <c r="U502" s="163"/>
      <c r="V502" s="163"/>
      <c r="W502" s="163"/>
      <c r="X502" s="163"/>
      <c r="Y502" s="163"/>
      <c r="Z502" s="163" t="s">
        <v>3</v>
      </c>
      <c r="AA502" s="324"/>
      <c r="AB502" s="171"/>
      <c r="AC502" s="329"/>
      <c r="AD502" s="163"/>
      <c r="AE502" s="163" t="s">
        <v>1</v>
      </c>
      <c r="AF502" s="163"/>
      <c r="AG502" s="163"/>
      <c r="AH502" s="172"/>
      <c r="AI502" s="163"/>
      <c r="AJ502" s="163"/>
      <c r="AK502" s="163"/>
      <c r="AL502" s="163" t="s">
        <v>3</v>
      </c>
      <c r="AM502" s="173"/>
      <c r="AN502" s="163"/>
      <c r="AO502" s="163" t="s">
        <v>1</v>
      </c>
      <c r="AP502" s="163"/>
      <c r="AQ502" s="163"/>
      <c r="AS502" s="163"/>
      <c r="AT502" s="163" t="s">
        <v>1</v>
      </c>
      <c r="AU502" s="163"/>
      <c r="AV502" s="163"/>
    </row>
    <row r="503" spans="1:48" s="91" customFormat="1" ht="14.1" hidden="1" customHeight="1" x14ac:dyDescent="0.2">
      <c r="A503" s="76">
        <v>445</v>
      </c>
      <c r="B503" s="314" t="s">
        <v>54</v>
      </c>
      <c r="C503" s="315" t="s">
        <v>92</v>
      </c>
      <c r="D503" s="344" t="s">
        <v>30</v>
      </c>
      <c r="E503" s="349"/>
      <c r="F503" s="350"/>
      <c r="G503" s="347" t="s">
        <v>543</v>
      </c>
      <c r="H503" s="320"/>
      <c r="I503" s="348"/>
      <c r="J503" s="348"/>
      <c r="K503" s="348"/>
      <c r="L503" s="348"/>
      <c r="M503" s="322"/>
      <c r="N503" s="322"/>
      <c r="O503" s="322"/>
      <c r="P503" s="322"/>
      <c r="Q503" s="328"/>
      <c r="R503" s="330"/>
      <c r="S503" s="163"/>
      <c r="T503" s="163"/>
      <c r="U503" s="163"/>
      <c r="V503" s="163"/>
      <c r="W503" s="163"/>
      <c r="X503" s="163"/>
      <c r="Y503" s="163"/>
      <c r="Z503" s="163" t="s">
        <v>3</v>
      </c>
      <c r="AA503" s="324">
        <v>1</v>
      </c>
      <c r="AB503" s="171"/>
      <c r="AC503" s="329"/>
      <c r="AD503" s="163"/>
      <c r="AE503" s="163" t="s">
        <v>1</v>
      </c>
      <c r="AF503" s="163"/>
      <c r="AG503" s="163"/>
      <c r="AH503" s="172"/>
      <c r="AI503" s="163"/>
      <c r="AJ503" s="163" t="s">
        <v>1</v>
      </c>
      <c r="AK503" s="163"/>
      <c r="AL503" s="163"/>
      <c r="AM503" s="173"/>
      <c r="AN503" s="163"/>
      <c r="AO503" s="163" t="s">
        <v>1</v>
      </c>
      <c r="AP503" s="163"/>
      <c r="AQ503" s="163"/>
      <c r="AS503" s="163"/>
      <c r="AT503" s="163" t="s">
        <v>1</v>
      </c>
      <c r="AU503" s="163"/>
      <c r="AV503" s="163"/>
    </row>
    <row r="504" spans="1:48" s="91" customFormat="1" ht="14.1" hidden="1" customHeight="1" x14ac:dyDescent="0.2">
      <c r="A504" s="76">
        <v>446</v>
      </c>
      <c r="B504" s="314" t="s">
        <v>54</v>
      </c>
      <c r="C504" s="315" t="s">
        <v>92</v>
      </c>
      <c r="D504" s="344" t="s">
        <v>32</v>
      </c>
      <c r="E504" s="349"/>
      <c r="F504" s="350"/>
      <c r="G504" s="347" t="s">
        <v>544</v>
      </c>
      <c r="H504" s="320"/>
      <c r="I504" s="348"/>
      <c r="J504" s="348"/>
      <c r="K504" s="348"/>
      <c r="L504" s="348"/>
      <c r="M504" s="322"/>
      <c r="N504" s="322"/>
      <c r="O504" s="322"/>
      <c r="P504" s="322"/>
      <c r="Q504" s="328"/>
      <c r="R504" s="163"/>
      <c r="S504" s="163"/>
      <c r="T504" s="163"/>
      <c r="U504" s="163"/>
      <c r="V504" s="163"/>
      <c r="W504" s="163"/>
      <c r="X504" s="163"/>
      <c r="Y504" s="163"/>
      <c r="Z504" s="163" t="s">
        <v>3</v>
      </c>
      <c r="AA504" s="324"/>
      <c r="AB504" s="171"/>
      <c r="AC504" s="329"/>
      <c r="AD504" s="163"/>
      <c r="AE504" s="163" t="s">
        <v>1</v>
      </c>
      <c r="AF504" s="163"/>
      <c r="AG504" s="163"/>
      <c r="AH504" s="172"/>
      <c r="AI504" s="163"/>
      <c r="AJ504" s="163" t="s">
        <v>1</v>
      </c>
      <c r="AK504" s="163"/>
      <c r="AL504" s="163"/>
      <c r="AM504" s="173"/>
      <c r="AN504" s="163"/>
      <c r="AO504" s="163" t="s">
        <v>1</v>
      </c>
      <c r="AP504" s="163"/>
      <c r="AQ504" s="163"/>
      <c r="AS504" s="163"/>
      <c r="AT504" s="163" t="s">
        <v>1</v>
      </c>
      <c r="AU504" s="163"/>
      <c r="AV504" s="163"/>
    </row>
    <row r="505" spans="1:48" s="91" customFormat="1" ht="14.1" hidden="1" customHeight="1" x14ac:dyDescent="0.2">
      <c r="A505" s="76">
        <v>447</v>
      </c>
      <c r="B505" s="314" t="s">
        <v>54</v>
      </c>
      <c r="C505" s="315" t="s">
        <v>92</v>
      </c>
      <c r="D505" s="344" t="s">
        <v>34</v>
      </c>
      <c r="E505" s="349"/>
      <c r="F505" s="350"/>
      <c r="G505" s="347" t="s">
        <v>545</v>
      </c>
      <c r="H505" s="320"/>
      <c r="I505" s="348"/>
      <c r="J505" s="348"/>
      <c r="K505" s="348"/>
      <c r="L505" s="348"/>
      <c r="M505" s="322"/>
      <c r="N505" s="322"/>
      <c r="O505" s="322"/>
      <c r="P505" s="322"/>
      <c r="Q505" s="328"/>
      <c r="R505" s="330"/>
      <c r="S505" s="163"/>
      <c r="T505" s="163"/>
      <c r="U505" s="163"/>
      <c r="V505" s="163"/>
      <c r="W505" s="163"/>
      <c r="X505" s="163"/>
      <c r="Y505" s="163"/>
      <c r="Z505" s="163" t="s">
        <v>3</v>
      </c>
      <c r="AA505" s="324">
        <v>1</v>
      </c>
      <c r="AB505" s="171"/>
      <c r="AC505" s="329"/>
      <c r="AD505" s="163"/>
      <c r="AE505" s="163" t="s">
        <v>1</v>
      </c>
      <c r="AF505" s="163"/>
      <c r="AG505" s="163"/>
      <c r="AH505" s="172"/>
      <c r="AI505" s="163"/>
      <c r="AJ505" s="163" t="s">
        <v>1</v>
      </c>
      <c r="AK505" s="163"/>
      <c r="AL505" s="163"/>
      <c r="AM505" s="173"/>
      <c r="AN505" s="163"/>
      <c r="AO505" s="163"/>
      <c r="AP505" s="163"/>
      <c r="AQ505" s="163" t="s">
        <v>3</v>
      </c>
      <c r="AS505" s="163"/>
      <c r="AT505" s="163" t="s">
        <v>1</v>
      </c>
      <c r="AU505" s="163"/>
      <c r="AV505" s="163"/>
    </row>
    <row r="506" spans="1:48" s="91" customFormat="1" ht="14.1" hidden="1" customHeight="1" x14ac:dyDescent="0.2">
      <c r="A506" s="76">
        <v>448</v>
      </c>
      <c r="B506" s="314" t="s">
        <v>54</v>
      </c>
      <c r="C506" s="315" t="s">
        <v>92</v>
      </c>
      <c r="D506" s="344" t="s">
        <v>36</v>
      </c>
      <c r="E506" s="349"/>
      <c r="F506" s="350"/>
      <c r="G506" s="347" t="s">
        <v>546</v>
      </c>
      <c r="H506" s="320"/>
      <c r="I506" s="348"/>
      <c r="J506" s="348"/>
      <c r="K506" s="348"/>
      <c r="L506" s="348"/>
      <c r="M506" s="322"/>
      <c r="N506" s="322"/>
      <c r="O506" s="322"/>
      <c r="P506" s="322"/>
      <c r="Q506" s="328"/>
      <c r="R506" s="330"/>
      <c r="S506" s="163"/>
      <c r="T506" s="163"/>
      <c r="U506" s="163"/>
      <c r="V506" s="163"/>
      <c r="W506" s="163"/>
      <c r="X506" s="163"/>
      <c r="Y506" s="163"/>
      <c r="Z506" s="163" t="s">
        <v>3</v>
      </c>
      <c r="AA506" s="324">
        <v>1</v>
      </c>
      <c r="AB506" s="171"/>
      <c r="AC506" s="329"/>
      <c r="AD506" s="163"/>
      <c r="AE506" s="163" t="s">
        <v>1</v>
      </c>
      <c r="AF506" s="163"/>
      <c r="AG506" s="163"/>
      <c r="AH506" s="172"/>
      <c r="AI506" s="163"/>
      <c r="AJ506" s="163" t="s">
        <v>1</v>
      </c>
      <c r="AK506" s="163"/>
      <c r="AL506" s="163"/>
      <c r="AM506" s="173"/>
      <c r="AN506" s="163"/>
      <c r="AO506" s="163" t="s">
        <v>1</v>
      </c>
      <c r="AP506" s="163"/>
      <c r="AQ506" s="163"/>
      <c r="AS506" s="163"/>
      <c r="AT506" s="163" t="s">
        <v>1</v>
      </c>
      <c r="AU506" s="163"/>
      <c r="AV506" s="163"/>
    </row>
    <row r="507" spans="1:48" s="91" customFormat="1" ht="14.1" hidden="1" customHeight="1" x14ac:dyDescent="0.2">
      <c r="A507" s="76">
        <v>449</v>
      </c>
      <c r="B507" s="314" t="s">
        <v>54</v>
      </c>
      <c r="C507" s="315" t="s">
        <v>92</v>
      </c>
      <c r="D507" s="344" t="s">
        <v>38</v>
      </c>
      <c r="E507" s="349"/>
      <c r="F507" s="350"/>
      <c r="G507" s="347" t="s">
        <v>547</v>
      </c>
      <c r="H507" s="320"/>
      <c r="I507" s="348"/>
      <c r="J507" s="348"/>
      <c r="K507" s="348"/>
      <c r="L507" s="348"/>
      <c r="M507" s="322"/>
      <c r="N507" s="322"/>
      <c r="O507" s="322"/>
      <c r="P507" s="322"/>
      <c r="Q507" s="328"/>
      <c r="R507" s="163"/>
      <c r="S507" s="163"/>
      <c r="T507" s="163"/>
      <c r="U507" s="163"/>
      <c r="V507" s="163" t="s">
        <v>1</v>
      </c>
      <c r="W507" s="163">
        <v>1</v>
      </c>
      <c r="X507" s="163"/>
      <c r="Y507" s="163"/>
      <c r="Z507" s="163"/>
      <c r="AA507" s="324"/>
      <c r="AB507" s="171"/>
      <c r="AC507" s="329"/>
      <c r="AD507" s="163"/>
      <c r="AE507" s="163" t="s">
        <v>1</v>
      </c>
      <c r="AF507" s="163"/>
      <c r="AG507" s="163"/>
      <c r="AH507" s="172"/>
      <c r="AI507" s="163"/>
      <c r="AJ507" s="163" t="s">
        <v>1</v>
      </c>
      <c r="AK507" s="163"/>
      <c r="AL507" s="163"/>
      <c r="AM507" s="173"/>
      <c r="AN507" s="163"/>
      <c r="AO507" s="163" t="s">
        <v>1</v>
      </c>
      <c r="AP507" s="163"/>
      <c r="AQ507" s="163"/>
      <c r="AS507" s="163"/>
      <c r="AT507" s="163" t="s">
        <v>1</v>
      </c>
      <c r="AU507" s="163"/>
      <c r="AV507" s="163"/>
    </row>
    <row r="508" spans="1:48" s="91" customFormat="1" ht="14.1" hidden="1" customHeight="1" x14ac:dyDescent="0.2">
      <c r="A508" s="76">
        <v>450</v>
      </c>
      <c r="B508" s="314" t="s">
        <v>54</v>
      </c>
      <c r="C508" s="315" t="s">
        <v>92</v>
      </c>
      <c r="D508" s="344" t="s">
        <v>40</v>
      </c>
      <c r="E508" s="349"/>
      <c r="F508" s="350"/>
      <c r="G508" s="347" t="s">
        <v>548</v>
      </c>
      <c r="H508" s="320"/>
      <c r="I508" s="348"/>
      <c r="J508" s="348"/>
      <c r="K508" s="348"/>
      <c r="L508" s="348"/>
      <c r="M508" s="322"/>
      <c r="N508" s="322"/>
      <c r="O508" s="322"/>
      <c r="P508" s="322"/>
      <c r="Q508" s="328"/>
      <c r="R508" s="330"/>
      <c r="S508" s="163"/>
      <c r="T508" s="163"/>
      <c r="U508" s="163"/>
      <c r="V508" s="163"/>
      <c r="W508" s="163"/>
      <c r="X508" s="163"/>
      <c r="Y508" s="163"/>
      <c r="Z508" s="163" t="s">
        <v>3</v>
      </c>
      <c r="AA508" s="324">
        <v>1</v>
      </c>
      <c r="AB508" s="171"/>
      <c r="AC508" s="329"/>
      <c r="AD508" s="163"/>
      <c r="AE508" s="163" t="s">
        <v>1</v>
      </c>
      <c r="AF508" s="163"/>
      <c r="AG508" s="163"/>
      <c r="AH508" s="172"/>
      <c r="AI508" s="163"/>
      <c r="AJ508" s="163"/>
      <c r="AK508" s="163"/>
      <c r="AL508" s="163" t="s">
        <v>3</v>
      </c>
      <c r="AM508" s="173"/>
      <c r="AN508" s="163"/>
      <c r="AO508" s="163"/>
      <c r="AP508" s="163"/>
      <c r="AQ508" s="163" t="s">
        <v>3</v>
      </c>
      <c r="AS508" s="163"/>
      <c r="AT508" s="163"/>
      <c r="AU508" s="163"/>
      <c r="AV508" s="163"/>
    </row>
    <row r="509" spans="1:48" s="91" customFormat="1" ht="14.1" hidden="1" customHeight="1" x14ac:dyDescent="0.2">
      <c r="A509" s="76">
        <v>451</v>
      </c>
      <c r="B509" s="314" t="s">
        <v>54</v>
      </c>
      <c r="C509" s="315" t="s">
        <v>92</v>
      </c>
      <c r="D509" s="344" t="s">
        <v>42</v>
      </c>
      <c r="E509" s="349"/>
      <c r="F509" s="350"/>
      <c r="G509" s="347" t="s">
        <v>549</v>
      </c>
      <c r="H509" s="320"/>
      <c r="I509" s="348"/>
      <c r="J509" s="348"/>
      <c r="K509" s="348"/>
      <c r="L509" s="348"/>
      <c r="M509" s="322"/>
      <c r="N509" s="322"/>
      <c r="O509" s="322"/>
      <c r="P509" s="322"/>
      <c r="Q509" s="328"/>
      <c r="R509" s="330"/>
      <c r="S509" s="163"/>
      <c r="T509" s="163"/>
      <c r="U509" s="163"/>
      <c r="V509" s="163"/>
      <c r="W509" s="163"/>
      <c r="X509" s="163"/>
      <c r="Y509" s="163"/>
      <c r="Z509" s="163" t="s">
        <v>3</v>
      </c>
      <c r="AA509" s="324">
        <v>1</v>
      </c>
      <c r="AB509" s="171"/>
      <c r="AC509" s="329"/>
      <c r="AD509" s="163"/>
      <c r="AE509" s="163" t="s">
        <v>1</v>
      </c>
      <c r="AF509" s="163"/>
      <c r="AG509" s="163"/>
      <c r="AH509" s="172"/>
      <c r="AI509" s="163"/>
      <c r="AJ509" s="163"/>
      <c r="AK509" s="163"/>
      <c r="AL509" s="163" t="s">
        <v>3</v>
      </c>
      <c r="AM509" s="173"/>
      <c r="AN509" s="163"/>
      <c r="AO509" s="163"/>
      <c r="AP509" s="163"/>
      <c r="AQ509" s="163" t="s">
        <v>3</v>
      </c>
      <c r="AS509" s="163"/>
      <c r="AT509" s="163" t="s">
        <v>1</v>
      </c>
      <c r="AU509" s="163"/>
      <c r="AV509" s="163"/>
    </row>
    <row r="510" spans="1:48" s="91" customFormat="1" ht="14.1" hidden="1" customHeight="1" x14ac:dyDescent="0.2">
      <c r="A510" s="76">
        <v>452</v>
      </c>
      <c r="B510" s="314" t="s">
        <v>54</v>
      </c>
      <c r="C510" s="315" t="s">
        <v>92</v>
      </c>
      <c r="D510" s="344" t="s">
        <v>44</v>
      </c>
      <c r="E510" s="349"/>
      <c r="F510" s="350"/>
      <c r="G510" s="347" t="s">
        <v>550</v>
      </c>
      <c r="H510" s="320"/>
      <c r="I510" s="348"/>
      <c r="J510" s="348"/>
      <c r="K510" s="348"/>
      <c r="L510" s="348"/>
      <c r="M510" s="322"/>
      <c r="N510" s="322"/>
      <c r="O510" s="322"/>
      <c r="P510" s="322"/>
      <c r="Q510" s="328"/>
      <c r="R510" s="330"/>
      <c r="S510" s="163"/>
      <c r="T510" s="163"/>
      <c r="U510" s="163"/>
      <c r="V510" s="163"/>
      <c r="W510" s="163"/>
      <c r="X510" s="163"/>
      <c r="Y510" s="163"/>
      <c r="Z510" s="163" t="s">
        <v>3</v>
      </c>
      <c r="AA510" s="324">
        <v>1</v>
      </c>
      <c r="AB510" s="171"/>
      <c r="AC510" s="329"/>
      <c r="AD510" s="163"/>
      <c r="AE510" s="163" t="s">
        <v>1</v>
      </c>
      <c r="AF510" s="163"/>
      <c r="AG510" s="163"/>
      <c r="AH510" s="172"/>
      <c r="AI510" s="163"/>
      <c r="AJ510" s="163"/>
      <c r="AK510" s="163"/>
      <c r="AL510" s="163"/>
      <c r="AM510" s="173"/>
      <c r="AN510" s="163"/>
      <c r="AO510" s="163"/>
      <c r="AP510" s="163"/>
      <c r="AQ510" s="163"/>
      <c r="AS510" s="163"/>
      <c r="AT510" s="163"/>
      <c r="AU510" s="163"/>
      <c r="AV510" s="163"/>
    </row>
    <row r="511" spans="1:48" s="91" customFormat="1" ht="14.1" hidden="1" customHeight="1" x14ac:dyDescent="0.2">
      <c r="A511" s="76">
        <v>453</v>
      </c>
      <c r="B511" s="314" t="s">
        <v>54</v>
      </c>
      <c r="C511" s="315" t="s">
        <v>92</v>
      </c>
      <c r="D511" s="344" t="s">
        <v>46</v>
      </c>
      <c r="E511" s="349"/>
      <c r="F511" s="350"/>
      <c r="G511" s="347" t="s">
        <v>551</v>
      </c>
      <c r="H511" s="320"/>
      <c r="I511" s="348"/>
      <c r="J511" s="348"/>
      <c r="K511" s="348"/>
      <c r="L511" s="348"/>
      <c r="M511" s="322"/>
      <c r="N511" s="322"/>
      <c r="O511" s="322"/>
      <c r="P511" s="322"/>
      <c r="Q511" s="328"/>
      <c r="R511" s="330"/>
      <c r="S511" s="163"/>
      <c r="T511" s="163"/>
      <c r="U511" s="163"/>
      <c r="V511" s="163"/>
      <c r="W511" s="163"/>
      <c r="X511" s="163"/>
      <c r="Y511" s="163"/>
      <c r="Z511" s="163" t="s">
        <v>3</v>
      </c>
      <c r="AA511" s="324">
        <v>1</v>
      </c>
      <c r="AB511" s="171"/>
      <c r="AC511" s="329"/>
      <c r="AD511" s="163"/>
      <c r="AE511" s="163" t="s">
        <v>1</v>
      </c>
      <c r="AF511" s="163"/>
      <c r="AG511" s="163"/>
      <c r="AH511" s="172"/>
      <c r="AI511" s="163"/>
      <c r="AJ511" s="163"/>
      <c r="AK511" s="163"/>
      <c r="AL511" s="163"/>
      <c r="AM511" s="173"/>
      <c r="AN511" s="163"/>
      <c r="AO511" s="163"/>
      <c r="AP511" s="163"/>
      <c r="AQ511" s="163"/>
      <c r="AS511" s="163"/>
      <c r="AT511" s="163"/>
      <c r="AU511" s="163"/>
      <c r="AV511" s="163"/>
    </row>
    <row r="512" spans="1:48" s="91" customFormat="1" ht="14.1" hidden="1" customHeight="1" x14ac:dyDescent="0.2">
      <c r="A512" s="76">
        <v>454</v>
      </c>
      <c r="B512" s="314" t="s">
        <v>54</v>
      </c>
      <c r="C512" s="315" t="s">
        <v>92</v>
      </c>
      <c r="D512" s="344" t="s">
        <v>48</v>
      </c>
      <c r="E512" s="349"/>
      <c r="F512" s="350"/>
      <c r="G512" s="347" t="s">
        <v>552</v>
      </c>
      <c r="H512" s="320"/>
      <c r="I512" s="348"/>
      <c r="J512" s="348"/>
      <c r="K512" s="348"/>
      <c r="L512" s="348"/>
      <c r="M512" s="322"/>
      <c r="N512" s="322"/>
      <c r="O512" s="322"/>
      <c r="P512" s="322"/>
      <c r="Q512" s="328"/>
      <c r="R512" s="330"/>
      <c r="S512" s="163"/>
      <c r="T512" s="163"/>
      <c r="U512" s="163"/>
      <c r="V512" s="163"/>
      <c r="W512" s="163"/>
      <c r="X512" s="163"/>
      <c r="Y512" s="163"/>
      <c r="Z512" s="163" t="s">
        <v>3</v>
      </c>
      <c r="AA512" s="324">
        <v>1</v>
      </c>
      <c r="AB512" s="171"/>
      <c r="AC512" s="329"/>
      <c r="AD512" s="163"/>
      <c r="AE512" s="163" t="s">
        <v>1</v>
      </c>
      <c r="AF512" s="163"/>
      <c r="AG512" s="163"/>
      <c r="AH512" s="172"/>
      <c r="AI512" s="163"/>
      <c r="AJ512" s="163"/>
      <c r="AK512" s="163"/>
      <c r="AL512" s="163"/>
      <c r="AM512" s="173"/>
      <c r="AN512" s="163"/>
      <c r="AO512" s="163"/>
      <c r="AP512" s="163"/>
      <c r="AQ512" s="163"/>
      <c r="AS512" s="163"/>
      <c r="AT512" s="163"/>
      <c r="AU512" s="163"/>
      <c r="AV512" s="163"/>
    </row>
    <row r="513" spans="1:49" s="91" customFormat="1" ht="14.1" hidden="1" customHeight="1" x14ac:dyDescent="0.2">
      <c r="A513" s="76">
        <v>455</v>
      </c>
      <c r="B513" s="314" t="s">
        <v>54</v>
      </c>
      <c r="C513" s="315" t="s">
        <v>92</v>
      </c>
      <c r="D513" s="344">
        <v>21</v>
      </c>
      <c r="E513" s="349"/>
      <c r="F513" s="350"/>
      <c r="G513" s="347" t="s">
        <v>553</v>
      </c>
      <c r="H513" s="320"/>
      <c r="I513" s="348"/>
      <c r="J513" s="348"/>
      <c r="K513" s="348"/>
      <c r="L513" s="348"/>
      <c r="M513" s="322"/>
      <c r="N513" s="322"/>
      <c r="O513" s="322"/>
      <c r="P513" s="322"/>
      <c r="Q513" s="328"/>
      <c r="R513" s="163"/>
      <c r="S513" s="163"/>
      <c r="T513" s="163"/>
      <c r="U513" s="163"/>
      <c r="V513" s="163"/>
      <c r="W513" s="163"/>
      <c r="X513" s="163"/>
      <c r="Y513" s="163"/>
      <c r="Z513" s="163" t="s">
        <v>3</v>
      </c>
      <c r="AA513" s="324"/>
      <c r="AB513" s="171"/>
      <c r="AC513" s="329"/>
      <c r="AD513" s="163"/>
      <c r="AE513" s="163"/>
      <c r="AF513" s="163"/>
      <c r="AG513" s="163"/>
      <c r="AH513" s="172"/>
      <c r="AI513" s="163"/>
      <c r="AJ513" s="163"/>
      <c r="AK513" s="163"/>
      <c r="AL513" s="163"/>
      <c r="AM513" s="173"/>
      <c r="AN513" s="163"/>
      <c r="AO513" s="163"/>
      <c r="AP513" s="163"/>
      <c r="AQ513" s="163"/>
      <c r="AS513" s="163"/>
      <c r="AT513" s="163"/>
      <c r="AU513" s="163"/>
      <c r="AV513" s="163"/>
    </row>
    <row r="514" spans="1:49" s="59" customFormat="1" ht="14.1" customHeight="1" x14ac:dyDescent="0.25">
      <c r="B514" s="302" t="s">
        <v>56</v>
      </c>
      <c r="C514" s="334"/>
      <c r="D514" s="304"/>
      <c r="E514" s="305" t="s">
        <v>554</v>
      </c>
      <c r="F514" s="306"/>
      <c r="G514" s="307"/>
      <c r="H514" s="308"/>
      <c r="I514" s="309"/>
      <c r="J514" s="309"/>
      <c r="K514" s="309"/>
      <c r="L514" s="309"/>
      <c r="M514" s="310">
        <f>M515+M528</f>
        <v>0</v>
      </c>
      <c r="N514" s="310">
        <f>N515+N528</f>
        <v>0</v>
      </c>
      <c r="O514" s="310">
        <f>O515+O528</f>
        <v>0</v>
      </c>
      <c r="P514" s="310">
        <f>+P515+P528</f>
        <v>0</v>
      </c>
      <c r="Q514" s="323"/>
      <c r="R514" s="73"/>
      <c r="S514" s="73">
        <f>S515+S528</f>
        <v>0</v>
      </c>
      <c r="T514" s="73"/>
      <c r="U514" s="73"/>
      <c r="V514" s="73">
        <f>V515+V528</f>
        <v>1</v>
      </c>
      <c r="W514" s="73"/>
      <c r="X514" s="73">
        <f>X515+X528</f>
        <v>8</v>
      </c>
      <c r="Y514" s="73"/>
      <c r="Z514" s="73">
        <f>+Z515+Z528</f>
        <v>12</v>
      </c>
      <c r="AA514" s="331"/>
      <c r="AB514" s="165"/>
      <c r="AC514" s="325"/>
      <c r="AD514" s="75">
        <f>AD515+AD528</f>
        <v>0</v>
      </c>
      <c r="AE514" s="75">
        <f>AE515+AE528</f>
        <v>0</v>
      </c>
      <c r="AF514" s="75">
        <f>AF515+AF528</f>
        <v>0</v>
      </c>
      <c r="AG514" s="75">
        <f>+AG515+AG528</f>
        <v>18</v>
      </c>
      <c r="AH514" s="166"/>
      <c r="AI514" s="75">
        <f>AI515+AI528</f>
        <v>0</v>
      </c>
      <c r="AJ514" s="75">
        <f>AJ515+AJ528</f>
        <v>9</v>
      </c>
      <c r="AK514" s="75">
        <f>AK515+AK528</f>
        <v>0</v>
      </c>
      <c r="AL514" s="75">
        <f>+AL515+AL528</f>
        <v>7</v>
      </c>
      <c r="AM514" s="167"/>
      <c r="AN514" s="75">
        <f>AN515+AN528</f>
        <v>0</v>
      </c>
      <c r="AO514" s="75">
        <f>AO515+AO528</f>
        <v>7</v>
      </c>
      <c r="AP514" s="75">
        <f>AP515+AP528</f>
        <v>0</v>
      </c>
      <c r="AQ514" s="75">
        <f>+AQ515+AQ528</f>
        <v>11</v>
      </c>
      <c r="AS514" s="75">
        <f>AS515+AS528</f>
        <v>0</v>
      </c>
      <c r="AT514" s="75">
        <f>AT515+AT528</f>
        <v>5</v>
      </c>
      <c r="AU514" s="75">
        <f>AU515+AU528</f>
        <v>0</v>
      </c>
      <c r="AV514" s="75">
        <f>+AV515+AV528</f>
        <v>0</v>
      </c>
    </row>
    <row r="515" spans="1:49" s="59" customFormat="1" ht="14.1" customHeight="1" x14ac:dyDescent="0.25">
      <c r="B515" s="302" t="s">
        <v>56</v>
      </c>
      <c r="C515" s="303" t="s">
        <v>94</v>
      </c>
      <c r="D515" s="304"/>
      <c r="E515" s="305"/>
      <c r="F515" s="306" t="s">
        <v>555</v>
      </c>
      <c r="G515" s="307"/>
      <c r="H515" s="308"/>
      <c r="I515" s="309"/>
      <c r="J515" s="309"/>
      <c r="K515" s="309"/>
      <c r="L515" s="309"/>
      <c r="M515" s="310">
        <f>COUNTIF(M516:M527,"WTP")</f>
        <v>0</v>
      </c>
      <c r="N515" s="310">
        <f>COUNTIF(N516:N527,"WDP")</f>
        <v>0</v>
      </c>
      <c r="O515" s="310">
        <f>COUNTIF(O516:O527,"TW")</f>
        <v>0</v>
      </c>
      <c r="P515" s="310">
        <f>COUNTIF(P516:P527,"TMP")</f>
        <v>0</v>
      </c>
      <c r="Q515" s="311">
        <f>SUM(H515:P515)</f>
        <v>0</v>
      </c>
      <c r="R515" s="73"/>
      <c r="S515" s="73">
        <f>COUNTIF(S516:S527,"WTP")</f>
        <v>0</v>
      </c>
      <c r="T515" s="73"/>
      <c r="U515" s="73"/>
      <c r="V515" s="73">
        <f>COUNTIF(V516:V527,"WDP")</f>
        <v>0</v>
      </c>
      <c r="W515" s="73"/>
      <c r="X515" s="73">
        <f>COUNTIF(X516:X527,"TW")</f>
        <v>0</v>
      </c>
      <c r="Y515" s="73"/>
      <c r="Z515" s="73">
        <f>COUNTIF(Z516:Z527,"TMP")</f>
        <v>12</v>
      </c>
      <c r="AA515" s="331"/>
      <c r="AB515" s="152">
        <f>SUM(S515:Z515)</f>
        <v>12</v>
      </c>
      <c r="AC515" s="313"/>
      <c r="AD515" s="75">
        <f>COUNTIF(AD516:AD527,"WTP")</f>
        <v>0</v>
      </c>
      <c r="AE515" s="75">
        <f>COUNTIF(AE516:AE527,"WDP")</f>
        <v>0</v>
      </c>
      <c r="AF515" s="75">
        <f>COUNTIF(AF516:AF527,"TW")</f>
        <v>0</v>
      </c>
      <c r="AG515" s="75">
        <f>COUNTIF(AG516:AG527,"TMP")</f>
        <v>9</v>
      </c>
      <c r="AH515" s="153">
        <f>SUM(AD515:AG515)</f>
        <v>9</v>
      </c>
      <c r="AI515" s="75">
        <f>COUNTIF(AI516:AI527,"WTP")</f>
        <v>0</v>
      </c>
      <c r="AJ515" s="75">
        <f>COUNTIF(AJ516:AJ527,"WDP")</f>
        <v>3</v>
      </c>
      <c r="AK515" s="75">
        <f>COUNTIF(AK516:AK527,"TW")</f>
        <v>0</v>
      </c>
      <c r="AL515" s="75">
        <f>COUNTIF(AL516:AL527,"TMP")</f>
        <v>4</v>
      </c>
      <c r="AM515" s="154">
        <f>SUM(AI515:AL515)</f>
        <v>7</v>
      </c>
      <c r="AN515" s="75">
        <f>COUNTIF(AN516:AN527,"WTP")</f>
        <v>0</v>
      </c>
      <c r="AO515" s="75">
        <f>COUNTIF(AO516:AO527,"WDP")</f>
        <v>3</v>
      </c>
      <c r="AP515" s="75">
        <f>COUNTIF(AP516:AP527,"TW")</f>
        <v>0</v>
      </c>
      <c r="AQ515" s="75">
        <f>COUNTIF(AQ516:AQ527,"TMP")</f>
        <v>6</v>
      </c>
      <c r="AR515" s="155">
        <f>SUM(AN515:AQ515)</f>
        <v>9</v>
      </c>
      <c r="AS515" s="75">
        <f>COUNTIF(AS516:AS527,"WTP")</f>
        <v>0</v>
      </c>
      <c r="AT515" s="75">
        <f>COUNTIF(AT516:AT527,"WDP")</f>
        <v>4</v>
      </c>
      <c r="AU515" s="75">
        <f>COUNTIF(AU516:AU527,"TW")</f>
        <v>0</v>
      </c>
      <c r="AV515" s="75">
        <f>COUNTIF(AV516:AV527,"TMP")</f>
        <v>0</v>
      </c>
      <c r="AW515" s="155">
        <f>SUM(AS515:AV515)</f>
        <v>4</v>
      </c>
    </row>
    <row r="516" spans="1:49" s="91" customFormat="1" ht="14.1" hidden="1" customHeight="1" x14ac:dyDescent="0.2">
      <c r="A516" s="76">
        <v>456</v>
      </c>
      <c r="B516" s="314" t="s">
        <v>56</v>
      </c>
      <c r="C516" s="315" t="s">
        <v>94</v>
      </c>
      <c r="D516" s="344" t="s">
        <v>8</v>
      </c>
      <c r="E516" s="345"/>
      <c r="F516" s="346"/>
      <c r="G516" s="347" t="s">
        <v>556</v>
      </c>
      <c r="H516" s="320"/>
      <c r="I516" s="348"/>
      <c r="J516" s="348"/>
      <c r="K516" s="348"/>
      <c r="L516" s="348"/>
      <c r="M516" s="322"/>
      <c r="N516" s="322"/>
      <c r="O516" s="322"/>
      <c r="P516" s="322"/>
      <c r="Q516" s="328"/>
      <c r="R516" s="163"/>
      <c r="S516" s="163"/>
      <c r="T516" s="163"/>
      <c r="U516" s="163"/>
      <c r="V516" s="163"/>
      <c r="W516" s="163"/>
      <c r="X516" s="163"/>
      <c r="Y516" s="163"/>
      <c r="Z516" s="163" t="s">
        <v>3</v>
      </c>
      <c r="AA516" s="324"/>
      <c r="AB516" s="171"/>
      <c r="AC516" s="329"/>
      <c r="AD516" s="163"/>
      <c r="AE516" s="163"/>
      <c r="AF516" s="163"/>
      <c r="AG516" s="163" t="s">
        <v>3</v>
      </c>
      <c r="AH516" s="172"/>
      <c r="AI516" s="163"/>
      <c r="AJ516" s="163"/>
      <c r="AK516" s="163"/>
      <c r="AL516" s="163" t="s">
        <v>3</v>
      </c>
      <c r="AM516" s="173"/>
      <c r="AN516" s="163"/>
      <c r="AO516" s="163"/>
      <c r="AP516" s="163"/>
      <c r="AQ516" s="163" t="s">
        <v>3</v>
      </c>
      <c r="AS516" s="163"/>
      <c r="AT516" s="163" t="s">
        <v>1</v>
      </c>
      <c r="AU516" s="163"/>
      <c r="AV516" s="163"/>
    </row>
    <row r="517" spans="1:49" s="91" customFormat="1" ht="14.1" hidden="1" customHeight="1" x14ac:dyDescent="0.2">
      <c r="A517" s="76">
        <v>457</v>
      </c>
      <c r="B517" s="314" t="s">
        <v>56</v>
      </c>
      <c r="C517" s="315" t="s">
        <v>94</v>
      </c>
      <c r="D517" s="344" t="s">
        <v>12</v>
      </c>
      <c r="E517" s="349"/>
      <c r="F517" s="350"/>
      <c r="G517" s="347" t="s">
        <v>557</v>
      </c>
      <c r="H517" s="320"/>
      <c r="I517" s="348"/>
      <c r="J517" s="348"/>
      <c r="K517" s="348"/>
      <c r="L517" s="348"/>
      <c r="M517" s="322"/>
      <c r="N517" s="322"/>
      <c r="O517" s="322"/>
      <c r="P517" s="322"/>
      <c r="Q517" s="328"/>
      <c r="R517" s="330"/>
      <c r="S517" s="163"/>
      <c r="T517" s="163"/>
      <c r="U517" s="163"/>
      <c r="V517" s="163"/>
      <c r="W517" s="163"/>
      <c r="X517" s="163"/>
      <c r="Y517" s="163"/>
      <c r="Z517" s="163" t="s">
        <v>3</v>
      </c>
      <c r="AA517" s="324">
        <v>1</v>
      </c>
      <c r="AB517" s="171"/>
      <c r="AC517" s="329"/>
      <c r="AD517" s="163"/>
      <c r="AE517" s="163"/>
      <c r="AF517" s="163"/>
      <c r="AG517" s="163" t="s">
        <v>3</v>
      </c>
      <c r="AH517" s="172"/>
      <c r="AI517" s="163"/>
      <c r="AJ517" s="163"/>
      <c r="AK517" s="163"/>
      <c r="AL517" s="163" t="s">
        <v>3</v>
      </c>
      <c r="AM517" s="173"/>
      <c r="AN517" s="163"/>
      <c r="AO517" s="163"/>
      <c r="AP517" s="163"/>
      <c r="AQ517" s="163" t="s">
        <v>3</v>
      </c>
      <c r="AS517" s="163"/>
      <c r="AT517" s="163"/>
      <c r="AU517" s="163"/>
      <c r="AV517" s="163"/>
    </row>
    <row r="518" spans="1:49" s="91" customFormat="1" ht="14.1" hidden="1" customHeight="1" x14ac:dyDescent="0.2">
      <c r="A518" s="76">
        <v>458</v>
      </c>
      <c r="B518" s="314" t="s">
        <v>56</v>
      </c>
      <c r="C518" s="315" t="s">
        <v>94</v>
      </c>
      <c r="D518" s="344" t="s">
        <v>14</v>
      </c>
      <c r="E518" s="349"/>
      <c r="F518" s="350"/>
      <c r="G518" s="347" t="s">
        <v>558</v>
      </c>
      <c r="H518" s="320"/>
      <c r="I518" s="348"/>
      <c r="J518" s="348"/>
      <c r="K518" s="348"/>
      <c r="L518" s="348"/>
      <c r="M518" s="322"/>
      <c r="N518" s="322"/>
      <c r="O518" s="322"/>
      <c r="P518" s="322"/>
      <c r="Q518" s="328"/>
      <c r="R518" s="330"/>
      <c r="S518" s="163"/>
      <c r="T518" s="163"/>
      <c r="U518" s="163"/>
      <c r="V518" s="163"/>
      <c r="W518" s="163"/>
      <c r="X518" s="163"/>
      <c r="Y518" s="163"/>
      <c r="Z518" s="163" t="s">
        <v>3</v>
      </c>
      <c r="AA518" s="324">
        <v>1</v>
      </c>
      <c r="AB518" s="171"/>
      <c r="AC518" s="329"/>
      <c r="AD518" s="163"/>
      <c r="AE518" s="163"/>
      <c r="AF518" s="163"/>
      <c r="AG518" s="163" t="s">
        <v>3</v>
      </c>
      <c r="AH518" s="172"/>
      <c r="AI518" s="163"/>
      <c r="AJ518" s="163" t="s">
        <v>1</v>
      </c>
      <c r="AK518" s="163"/>
      <c r="AL518" s="163"/>
      <c r="AM518" s="173"/>
      <c r="AN518" s="163"/>
      <c r="AO518" s="163" t="s">
        <v>1</v>
      </c>
      <c r="AP518" s="163"/>
      <c r="AQ518" s="163"/>
      <c r="AS518" s="163"/>
      <c r="AT518" s="163" t="s">
        <v>1</v>
      </c>
      <c r="AU518" s="163"/>
      <c r="AV518" s="163"/>
    </row>
    <row r="519" spans="1:49" s="91" customFormat="1" ht="14.1" hidden="1" customHeight="1" x14ac:dyDescent="0.2">
      <c r="A519" s="76">
        <v>459</v>
      </c>
      <c r="B519" s="314" t="s">
        <v>56</v>
      </c>
      <c r="C519" s="315" t="s">
        <v>94</v>
      </c>
      <c r="D519" s="344" t="s">
        <v>16</v>
      </c>
      <c r="E519" s="349"/>
      <c r="F519" s="350"/>
      <c r="G519" s="347" t="s">
        <v>559</v>
      </c>
      <c r="H519" s="320"/>
      <c r="I519" s="348"/>
      <c r="J519" s="348"/>
      <c r="K519" s="348"/>
      <c r="L519" s="348"/>
      <c r="M519" s="322"/>
      <c r="N519" s="322"/>
      <c r="O519" s="322"/>
      <c r="P519" s="322"/>
      <c r="Q519" s="328"/>
      <c r="R519" s="330"/>
      <c r="S519" s="163"/>
      <c r="T519" s="163"/>
      <c r="U519" s="163"/>
      <c r="V519" s="163"/>
      <c r="W519" s="163"/>
      <c r="X519" s="163"/>
      <c r="Y519" s="163"/>
      <c r="Z519" s="163" t="s">
        <v>3</v>
      </c>
      <c r="AA519" s="324">
        <v>1</v>
      </c>
      <c r="AB519" s="171"/>
      <c r="AC519" s="329"/>
      <c r="AD519" s="163"/>
      <c r="AE519" s="163"/>
      <c r="AF519" s="163"/>
      <c r="AG519" s="163" t="s">
        <v>3</v>
      </c>
      <c r="AH519" s="172"/>
      <c r="AI519" s="163"/>
      <c r="AJ519" s="163" t="s">
        <v>1</v>
      </c>
      <c r="AK519" s="163"/>
      <c r="AL519" s="163"/>
      <c r="AM519" s="173"/>
      <c r="AN519" s="163"/>
      <c r="AO519" s="163" t="s">
        <v>1</v>
      </c>
      <c r="AP519" s="163"/>
      <c r="AQ519" s="163"/>
      <c r="AS519" s="163"/>
      <c r="AT519" s="163"/>
      <c r="AU519" s="163"/>
      <c r="AV519" s="163"/>
    </row>
    <row r="520" spans="1:49" s="91" customFormat="1" ht="14.1" hidden="1" customHeight="1" x14ac:dyDescent="0.2">
      <c r="A520" s="76">
        <v>460</v>
      </c>
      <c r="B520" s="314" t="s">
        <v>56</v>
      </c>
      <c r="C520" s="315" t="s">
        <v>94</v>
      </c>
      <c r="D520" s="344" t="s">
        <v>18</v>
      </c>
      <c r="E520" s="349"/>
      <c r="F520" s="350"/>
      <c r="G520" s="347" t="s">
        <v>560</v>
      </c>
      <c r="H520" s="320"/>
      <c r="I520" s="348"/>
      <c r="J520" s="348"/>
      <c r="K520" s="348"/>
      <c r="L520" s="348"/>
      <c r="M520" s="322"/>
      <c r="N520" s="322"/>
      <c r="O520" s="322"/>
      <c r="P520" s="322"/>
      <c r="Q520" s="328"/>
      <c r="R520" s="330"/>
      <c r="S520" s="163"/>
      <c r="T520" s="163"/>
      <c r="U520" s="163"/>
      <c r="V520" s="163"/>
      <c r="W520" s="163"/>
      <c r="X520" s="163"/>
      <c r="Y520" s="163"/>
      <c r="Z520" s="163" t="s">
        <v>3</v>
      </c>
      <c r="AA520" s="324">
        <v>1</v>
      </c>
      <c r="AB520" s="171"/>
      <c r="AC520" s="329"/>
      <c r="AD520" s="163"/>
      <c r="AE520" s="163"/>
      <c r="AF520" s="163"/>
      <c r="AG520" s="163" t="s">
        <v>3</v>
      </c>
      <c r="AH520" s="172"/>
      <c r="AI520" s="163"/>
      <c r="AJ520" s="163"/>
      <c r="AK520" s="163"/>
      <c r="AL520" s="163" t="s">
        <v>3</v>
      </c>
      <c r="AM520" s="173"/>
      <c r="AN520" s="163"/>
      <c r="AO520" s="163" t="s">
        <v>1</v>
      </c>
      <c r="AP520" s="163"/>
      <c r="AQ520" s="163"/>
      <c r="AS520" s="163"/>
      <c r="AT520" s="163" t="s">
        <v>1</v>
      </c>
      <c r="AU520" s="163"/>
      <c r="AV520" s="163"/>
    </row>
    <row r="521" spans="1:49" s="91" customFormat="1" ht="14.1" hidden="1" customHeight="1" x14ac:dyDescent="0.2">
      <c r="A521" s="76">
        <v>461</v>
      </c>
      <c r="B521" s="314" t="s">
        <v>56</v>
      </c>
      <c r="C521" s="315" t="s">
        <v>94</v>
      </c>
      <c r="D521" s="344" t="s">
        <v>20</v>
      </c>
      <c r="E521" s="349"/>
      <c r="F521" s="350"/>
      <c r="G521" s="347" t="s">
        <v>561</v>
      </c>
      <c r="H521" s="320"/>
      <c r="I521" s="348"/>
      <c r="J521" s="348"/>
      <c r="K521" s="348"/>
      <c r="L521" s="348"/>
      <c r="M521" s="322"/>
      <c r="N521" s="322"/>
      <c r="O521" s="322"/>
      <c r="P521" s="322"/>
      <c r="Q521" s="328"/>
      <c r="R521" s="330"/>
      <c r="S521" s="163"/>
      <c r="T521" s="163"/>
      <c r="U521" s="163"/>
      <c r="V521" s="163"/>
      <c r="W521" s="163"/>
      <c r="X521" s="163"/>
      <c r="Y521" s="163"/>
      <c r="Z521" s="163" t="s">
        <v>3</v>
      </c>
      <c r="AA521" s="324">
        <v>1</v>
      </c>
      <c r="AB521" s="171"/>
      <c r="AC521" s="329"/>
      <c r="AD521" s="163"/>
      <c r="AE521" s="163"/>
      <c r="AF521" s="163"/>
      <c r="AG521" s="163" t="s">
        <v>3</v>
      </c>
      <c r="AH521" s="172"/>
      <c r="AI521" s="163"/>
      <c r="AJ521" s="163" t="s">
        <v>1</v>
      </c>
      <c r="AK521" s="163"/>
      <c r="AL521" s="163"/>
      <c r="AM521" s="173"/>
      <c r="AN521" s="163"/>
      <c r="AO521" s="163"/>
      <c r="AP521" s="163"/>
      <c r="AQ521" s="163" t="s">
        <v>3</v>
      </c>
      <c r="AS521" s="163"/>
      <c r="AT521" s="163" t="s">
        <v>1</v>
      </c>
      <c r="AU521" s="163"/>
      <c r="AV521" s="163"/>
    </row>
    <row r="522" spans="1:49" s="91" customFormat="1" ht="14.1" hidden="1" customHeight="1" x14ac:dyDescent="0.2">
      <c r="A522" s="76">
        <v>462</v>
      </c>
      <c r="B522" s="314" t="s">
        <v>56</v>
      </c>
      <c r="C522" s="315" t="s">
        <v>94</v>
      </c>
      <c r="D522" s="344" t="s">
        <v>22</v>
      </c>
      <c r="E522" s="349"/>
      <c r="F522" s="350"/>
      <c r="G522" s="347" t="s">
        <v>562</v>
      </c>
      <c r="H522" s="320"/>
      <c r="I522" s="348"/>
      <c r="J522" s="348"/>
      <c r="K522" s="348"/>
      <c r="L522" s="348"/>
      <c r="M522" s="322"/>
      <c r="N522" s="322"/>
      <c r="O522" s="322"/>
      <c r="P522" s="322"/>
      <c r="Q522" s="328"/>
      <c r="R522" s="163"/>
      <c r="S522" s="163"/>
      <c r="T522" s="163"/>
      <c r="U522" s="163"/>
      <c r="V522" s="163"/>
      <c r="W522" s="163"/>
      <c r="X522" s="163"/>
      <c r="Y522" s="163"/>
      <c r="Z522" s="163" t="s">
        <v>3</v>
      </c>
      <c r="AA522" s="324"/>
      <c r="AB522" s="171"/>
      <c r="AC522" s="329"/>
      <c r="AD522" s="163"/>
      <c r="AE522" s="163"/>
      <c r="AF522" s="163"/>
      <c r="AG522" s="163" t="s">
        <v>3</v>
      </c>
      <c r="AH522" s="172"/>
      <c r="AI522" s="163"/>
      <c r="AJ522" s="163"/>
      <c r="AK522" s="163"/>
      <c r="AL522" s="163" t="s">
        <v>3</v>
      </c>
      <c r="AM522" s="173"/>
      <c r="AN522" s="163"/>
      <c r="AO522" s="163"/>
      <c r="AP522" s="163"/>
      <c r="AQ522" s="163" t="s">
        <v>3</v>
      </c>
      <c r="AS522" s="163"/>
      <c r="AT522" s="163"/>
      <c r="AU522" s="163"/>
      <c r="AV522" s="163"/>
    </row>
    <row r="523" spans="1:49" s="91" customFormat="1" ht="14.1" hidden="1" customHeight="1" x14ac:dyDescent="0.2">
      <c r="A523" s="76">
        <v>463</v>
      </c>
      <c r="B523" s="314" t="s">
        <v>56</v>
      </c>
      <c r="C523" s="315" t="s">
        <v>94</v>
      </c>
      <c r="D523" s="344" t="s">
        <v>24</v>
      </c>
      <c r="E523" s="349"/>
      <c r="F523" s="350"/>
      <c r="G523" s="347" t="s">
        <v>563</v>
      </c>
      <c r="H523" s="320"/>
      <c r="I523" s="348"/>
      <c r="J523" s="348"/>
      <c r="K523" s="348"/>
      <c r="L523" s="348"/>
      <c r="M523" s="322"/>
      <c r="N523" s="322"/>
      <c r="O523" s="322"/>
      <c r="P523" s="322"/>
      <c r="Q523" s="328"/>
      <c r="R523" s="163"/>
      <c r="S523" s="163"/>
      <c r="T523" s="163"/>
      <c r="U523" s="163"/>
      <c r="V523" s="163"/>
      <c r="W523" s="163"/>
      <c r="X523" s="163"/>
      <c r="Y523" s="163"/>
      <c r="Z523" s="163" t="s">
        <v>3</v>
      </c>
      <c r="AA523" s="324"/>
      <c r="AB523" s="171"/>
      <c r="AC523" s="329"/>
      <c r="AD523" s="163"/>
      <c r="AE523" s="163"/>
      <c r="AF523" s="163"/>
      <c r="AG523" s="163" t="s">
        <v>3</v>
      </c>
      <c r="AH523" s="172"/>
      <c r="AI523" s="163"/>
      <c r="AJ523" s="163"/>
      <c r="AK523" s="163"/>
      <c r="AL523" s="163"/>
      <c r="AM523" s="173"/>
      <c r="AN523" s="163"/>
      <c r="AO523" s="163"/>
      <c r="AP523" s="163"/>
      <c r="AQ523" s="163" t="s">
        <v>3</v>
      </c>
      <c r="AS523" s="163"/>
      <c r="AT523" s="163"/>
      <c r="AU523" s="163"/>
      <c r="AV523" s="163"/>
    </row>
    <row r="524" spans="1:49" s="91" customFormat="1" ht="14.1" hidden="1" customHeight="1" x14ac:dyDescent="0.2">
      <c r="A524" s="76">
        <v>464</v>
      </c>
      <c r="B524" s="314" t="s">
        <v>56</v>
      </c>
      <c r="C524" s="315" t="s">
        <v>94</v>
      </c>
      <c r="D524" s="344" t="s">
        <v>26</v>
      </c>
      <c r="E524" s="349"/>
      <c r="F524" s="350"/>
      <c r="G524" s="347" t="s">
        <v>564</v>
      </c>
      <c r="H524" s="320"/>
      <c r="I524" s="348"/>
      <c r="J524" s="348"/>
      <c r="K524" s="348"/>
      <c r="L524" s="348"/>
      <c r="M524" s="322"/>
      <c r="N524" s="322"/>
      <c r="O524" s="322"/>
      <c r="P524" s="322"/>
      <c r="Q524" s="328"/>
      <c r="R524" s="163"/>
      <c r="S524" s="163"/>
      <c r="T524" s="163"/>
      <c r="U524" s="163"/>
      <c r="V524" s="163"/>
      <c r="W524" s="163"/>
      <c r="X524" s="163"/>
      <c r="Y524" s="163"/>
      <c r="Z524" s="163" t="s">
        <v>3</v>
      </c>
      <c r="AA524" s="324"/>
      <c r="AB524" s="171"/>
      <c r="AC524" s="329"/>
      <c r="AD524" s="163"/>
      <c r="AE524" s="163"/>
      <c r="AF524" s="163"/>
      <c r="AG524" s="163" t="s">
        <v>3</v>
      </c>
      <c r="AH524" s="172"/>
      <c r="AI524" s="163"/>
      <c r="AJ524" s="163"/>
      <c r="AK524" s="163"/>
      <c r="AL524" s="163"/>
      <c r="AM524" s="173"/>
      <c r="AN524" s="163"/>
      <c r="AO524" s="163"/>
      <c r="AP524" s="163"/>
      <c r="AQ524" s="163" t="s">
        <v>3</v>
      </c>
      <c r="AS524" s="163"/>
      <c r="AT524" s="163"/>
      <c r="AU524" s="163"/>
      <c r="AV524" s="163"/>
    </row>
    <row r="525" spans="1:49" s="91" customFormat="1" ht="14.1" hidden="1" customHeight="1" x14ac:dyDescent="0.2">
      <c r="A525" s="76">
        <v>465</v>
      </c>
      <c r="B525" s="314" t="s">
        <v>56</v>
      </c>
      <c r="C525" s="315" t="s">
        <v>94</v>
      </c>
      <c r="D525" s="344" t="s">
        <v>28</v>
      </c>
      <c r="E525" s="349"/>
      <c r="F525" s="350"/>
      <c r="G525" s="347" t="s">
        <v>565</v>
      </c>
      <c r="H525" s="320"/>
      <c r="I525" s="348"/>
      <c r="J525" s="348"/>
      <c r="K525" s="348"/>
      <c r="L525" s="348"/>
      <c r="M525" s="322"/>
      <c r="N525" s="322"/>
      <c r="O525" s="322"/>
      <c r="P525" s="322"/>
      <c r="Q525" s="328"/>
      <c r="R525" s="330"/>
      <c r="S525" s="163"/>
      <c r="T525" s="163"/>
      <c r="U525" s="163"/>
      <c r="V525" s="163"/>
      <c r="W525" s="163"/>
      <c r="X525" s="163"/>
      <c r="Y525" s="163"/>
      <c r="Z525" s="163" t="s">
        <v>3</v>
      </c>
      <c r="AA525" s="324">
        <v>1</v>
      </c>
      <c r="AB525" s="171"/>
      <c r="AC525" s="329"/>
      <c r="AD525" s="163"/>
      <c r="AE525" s="163"/>
      <c r="AF525" s="163"/>
      <c r="AG525" s="163"/>
      <c r="AH525" s="172"/>
      <c r="AI525" s="163"/>
      <c r="AJ525" s="163"/>
      <c r="AK525" s="163"/>
      <c r="AL525" s="163"/>
      <c r="AM525" s="173"/>
      <c r="AN525" s="163"/>
      <c r="AO525" s="163"/>
      <c r="AP525" s="163"/>
      <c r="AQ525" s="163"/>
      <c r="AS525" s="163"/>
      <c r="AT525" s="163"/>
      <c r="AU525" s="163"/>
      <c r="AV525" s="163"/>
    </row>
    <row r="526" spans="1:49" s="91" customFormat="1" ht="14.1" hidden="1" customHeight="1" x14ac:dyDescent="0.2">
      <c r="A526" s="76">
        <v>466</v>
      </c>
      <c r="B526" s="314" t="s">
        <v>56</v>
      </c>
      <c r="C526" s="315" t="s">
        <v>94</v>
      </c>
      <c r="D526" s="344" t="s">
        <v>30</v>
      </c>
      <c r="E526" s="349"/>
      <c r="F526" s="350"/>
      <c r="G526" s="347" t="s">
        <v>566</v>
      </c>
      <c r="H526" s="320"/>
      <c r="I526" s="348"/>
      <c r="J526" s="348"/>
      <c r="K526" s="348"/>
      <c r="L526" s="348"/>
      <c r="M526" s="322"/>
      <c r="N526" s="322"/>
      <c r="O526" s="322"/>
      <c r="P526" s="322"/>
      <c r="Q526" s="328"/>
      <c r="R526" s="330"/>
      <c r="S526" s="163"/>
      <c r="T526" s="163"/>
      <c r="U526" s="163"/>
      <c r="V526" s="163"/>
      <c r="W526" s="163"/>
      <c r="X526" s="163"/>
      <c r="Y526" s="163"/>
      <c r="Z526" s="163" t="s">
        <v>3</v>
      </c>
      <c r="AA526" s="324">
        <v>1</v>
      </c>
      <c r="AB526" s="171"/>
      <c r="AC526" s="329"/>
      <c r="AD526" s="163"/>
      <c r="AE526" s="163"/>
      <c r="AF526" s="163"/>
      <c r="AG526" s="163"/>
      <c r="AH526" s="172"/>
      <c r="AI526" s="163"/>
      <c r="AJ526" s="163"/>
      <c r="AK526" s="163"/>
      <c r="AL526" s="163"/>
      <c r="AM526" s="173"/>
      <c r="AN526" s="163"/>
      <c r="AO526" s="163"/>
      <c r="AP526" s="163"/>
      <c r="AQ526" s="163"/>
      <c r="AS526" s="163"/>
      <c r="AT526" s="163"/>
      <c r="AU526" s="163"/>
      <c r="AV526" s="163"/>
    </row>
    <row r="527" spans="1:49" s="91" customFormat="1" ht="14.1" hidden="1" customHeight="1" x14ac:dyDescent="0.2">
      <c r="A527" s="76">
        <v>467</v>
      </c>
      <c r="B527" s="314" t="s">
        <v>56</v>
      </c>
      <c r="C527" s="315" t="s">
        <v>94</v>
      </c>
      <c r="D527" s="344" t="s">
        <v>32</v>
      </c>
      <c r="E527" s="349"/>
      <c r="F527" s="350"/>
      <c r="G527" s="347" t="s">
        <v>567</v>
      </c>
      <c r="H527" s="320"/>
      <c r="I527" s="348"/>
      <c r="J527" s="348"/>
      <c r="K527" s="348"/>
      <c r="L527" s="348"/>
      <c r="M527" s="322"/>
      <c r="N527" s="322"/>
      <c r="O527" s="322"/>
      <c r="P527" s="322"/>
      <c r="Q527" s="328"/>
      <c r="R527" s="330"/>
      <c r="S527" s="163"/>
      <c r="T527" s="163"/>
      <c r="U527" s="163"/>
      <c r="V527" s="163"/>
      <c r="W527" s="163"/>
      <c r="X527" s="163"/>
      <c r="Y527" s="163"/>
      <c r="Z527" s="163" t="s">
        <v>3</v>
      </c>
      <c r="AA527" s="324">
        <v>1</v>
      </c>
      <c r="AB527" s="171"/>
      <c r="AC527" s="329"/>
      <c r="AD527" s="163"/>
      <c r="AE527" s="163"/>
      <c r="AF527" s="163"/>
      <c r="AG527" s="163"/>
      <c r="AH527" s="172"/>
      <c r="AI527" s="163"/>
      <c r="AJ527" s="163"/>
      <c r="AK527" s="163"/>
      <c r="AL527" s="163"/>
      <c r="AM527" s="173"/>
      <c r="AN527" s="163"/>
      <c r="AO527" s="163"/>
      <c r="AP527" s="163"/>
      <c r="AQ527" s="163"/>
      <c r="AS527" s="163"/>
      <c r="AT527" s="163"/>
      <c r="AU527" s="163"/>
      <c r="AV527" s="163"/>
    </row>
    <row r="528" spans="1:49" s="59" customFormat="1" ht="14.1" customHeight="1" x14ac:dyDescent="0.25">
      <c r="B528" s="302" t="s">
        <v>56</v>
      </c>
      <c r="C528" s="303" t="s">
        <v>96</v>
      </c>
      <c r="D528" s="304"/>
      <c r="E528" s="305"/>
      <c r="F528" s="306" t="s">
        <v>568</v>
      </c>
      <c r="G528" s="307"/>
      <c r="H528" s="308"/>
      <c r="I528" s="309"/>
      <c r="J528" s="309"/>
      <c r="K528" s="309"/>
      <c r="L528" s="309"/>
      <c r="M528" s="310">
        <f>COUNTIF(M529:M537,"WTP")</f>
        <v>0</v>
      </c>
      <c r="N528" s="310">
        <f>COUNTIF(N529:N537,"WDP")</f>
        <v>0</v>
      </c>
      <c r="O528" s="310">
        <f>COUNTIF(O529:O537,"TW")</f>
        <v>0</v>
      </c>
      <c r="P528" s="310">
        <f>COUNTIF(P529:P537,"TMP")</f>
        <v>0</v>
      </c>
      <c r="Q528" s="311">
        <f>SUM(H528:P528)</f>
        <v>0</v>
      </c>
      <c r="R528" s="73"/>
      <c r="S528" s="73">
        <f>COUNTIF(S529:S537,"WTP")</f>
        <v>0</v>
      </c>
      <c r="T528" s="73"/>
      <c r="U528" s="73"/>
      <c r="V528" s="73">
        <f>COUNTIF(V529:V537,"WDP")</f>
        <v>1</v>
      </c>
      <c r="W528" s="73"/>
      <c r="X528" s="73">
        <f>COUNTIF(X529:X537,"TW")</f>
        <v>8</v>
      </c>
      <c r="Y528" s="73"/>
      <c r="Z528" s="73">
        <f>COUNTIF(Z529:Z537,"TMP")</f>
        <v>0</v>
      </c>
      <c r="AA528" s="331"/>
      <c r="AB528" s="152">
        <f>SUM(S528:Z528)</f>
        <v>9</v>
      </c>
      <c r="AC528" s="313"/>
      <c r="AD528" s="75">
        <f>COUNTIF(AD529:AD537,"WTP")</f>
        <v>0</v>
      </c>
      <c r="AE528" s="75">
        <f>COUNTIF(AE529:AE537,"WDP")</f>
        <v>0</v>
      </c>
      <c r="AF528" s="75">
        <f>COUNTIF(AF529:AF537,"TW")</f>
        <v>0</v>
      </c>
      <c r="AG528" s="75">
        <f>COUNTIF(AG529:AG537,"TMP")</f>
        <v>9</v>
      </c>
      <c r="AH528" s="153">
        <f>SUM(AD528:AG528)</f>
        <v>9</v>
      </c>
      <c r="AI528" s="75">
        <f>COUNTIF(AI529:AI537,"WTP")</f>
        <v>0</v>
      </c>
      <c r="AJ528" s="75">
        <f>COUNTIF(AJ529:AJ537,"WDP")</f>
        <v>6</v>
      </c>
      <c r="AK528" s="75">
        <f>COUNTIF(AK529:AK537,"TW")</f>
        <v>0</v>
      </c>
      <c r="AL528" s="75">
        <f>COUNTIF(AL529:AL537,"TMP")</f>
        <v>3</v>
      </c>
      <c r="AM528" s="154">
        <f>SUM(AI528:AL528)</f>
        <v>9</v>
      </c>
      <c r="AN528" s="75">
        <f>COUNTIF(AN529:AN537,"WTP")</f>
        <v>0</v>
      </c>
      <c r="AO528" s="75">
        <f>COUNTIF(AO529:AO537,"WDP")</f>
        <v>4</v>
      </c>
      <c r="AP528" s="75">
        <f>COUNTIF(AP529:AP537,"TW")</f>
        <v>0</v>
      </c>
      <c r="AQ528" s="75">
        <f>COUNTIF(AQ529:AQ537,"TMP")</f>
        <v>5</v>
      </c>
      <c r="AR528" s="155">
        <f>SUM(AN528:AQ528)</f>
        <v>9</v>
      </c>
      <c r="AS528" s="75">
        <f>COUNTIF(AS529:AS537,"WTP")</f>
        <v>0</v>
      </c>
      <c r="AT528" s="75">
        <f>COUNTIF(AT529:AT537,"WDP")</f>
        <v>1</v>
      </c>
      <c r="AU528" s="75">
        <f>COUNTIF(AU529:AU537,"TW")</f>
        <v>0</v>
      </c>
      <c r="AV528" s="75">
        <f>COUNTIF(AV529:AV537,"TMP")</f>
        <v>0</v>
      </c>
      <c r="AW528" s="155">
        <f>SUM(AS528:AV528)</f>
        <v>1</v>
      </c>
    </row>
    <row r="529" spans="1:49" s="91" customFormat="1" ht="14.1" hidden="1" customHeight="1" x14ac:dyDescent="0.2">
      <c r="A529" s="76">
        <v>468</v>
      </c>
      <c r="B529" s="314" t="s">
        <v>56</v>
      </c>
      <c r="C529" s="315" t="s">
        <v>96</v>
      </c>
      <c r="D529" s="344" t="s">
        <v>8</v>
      </c>
      <c r="E529" s="345"/>
      <c r="F529" s="346"/>
      <c r="G529" s="347" t="s">
        <v>569</v>
      </c>
      <c r="H529" s="320"/>
      <c r="I529" s="348"/>
      <c r="J529" s="348"/>
      <c r="K529" s="348"/>
      <c r="L529" s="348"/>
      <c r="M529" s="322"/>
      <c r="N529" s="322"/>
      <c r="O529" s="322"/>
      <c r="P529" s="322"/>
      <c r="Q529" s="328"/>
      <c r="R529" s="163"/>
      <c r="S529" s="163"/>
      <c r="T529" s="163"/>
      <c r="U529" s="163"/>
      <c r="V529" s="163"/>
      <c r="W529" s="163"/>
      <c r="X529" s="163" t="s">
        <v>2</v>
      </c>
      <c r="Y529" s="163"/>
      <c r="Z529" s="163"/>
      <c r="AA529" s="324"/>
      <c r="AB529" s="171"/>
      <c r="AC529" s="329"/>
      <c r="AD529" s="163"/>
      <c r="AE529" s="163"/>
      <c r="AF529" s="163"/>
      <c r="AG529" s="163" t="s">
        <v>3</v>
      </c>
      <c r="AH529" s="172"/>
      <c r="AI529" s="163"/>
      <c r="AJ529" s="163"/>
      <c r="AK529" s="163"/>
      <c r="AL529" s="163" t="s">
        <v>3</v>
      </c>
      <c r="AM529" s="173"/>
      <c r="AN529" s="163"/>
      <c r="AO529" s="163" t="s">
        <v>1</v>
      </c>
      <c r="AP529" s="163"/>
      <c r="AQ529" s="163"/>
      <c r="AS529" s="163"/>
      <c r="AT529" s="163"/>
      <c r="AU529" s="163"/>
      <c r="AV529" s="163"/>
    </row>
    <row r="530" spans="1:49" s="91" customFormat="1" ht="14.1" hidden="1" customHeight="1" x14ac:dyDescent="0.2">
      <c r="A530" s="76">
        <v>469</v>
      </c>
      <c r="B530" s="314" t="s">
        <v>56</v>
      </c>
      <c r="C530" s="315" t="s">
        <v>96</v>
      </c>
      <c r="D530" s="344" t="s">
        <v>12</v>
      </c>
      <c r="E530" s="349"/>
      <c r="F530" s="350"/>
      <c r="G530" s="347" t="s">
        <v>570</v>
      </c>
      <c r="H530" s="320"/>
      <c r="I530" s="348"/>
      <c r="J530" s="348"/>
      <c r="K530" s="348"/>
      <c r="L530" s="348"/>
      <c r="M530" s="322"/>
      <c r="N530" s="322"/>
      <c r="O530" s="322"/>
      <c r="P530" s="322"/>
      <c r="Q530" s="328"/>
      <c r="R530" s="163"/>
      <c r="S530" s="163"/>
      <c r="T530" s="163"/>
      <c r="U530" s="163"/>
      <c r="V530" s="163"/>
      <c r="W530" s="163"/>
      <c r="X530" s="163" t="s">
        <v>2</v>
      </c>
      <c r="Y530" s="163">
        <v>1</v>
      </c>
      <c r="Z530" s="163"/>
      <c r="AA530" s="324"/>
      <c r="AB530" s="171"/>
      <c r="AC530" s="329"/>
      <c r="AD530" s="163"/>
      <c r="AE530" s="163"/>
      <c r="AF530" s="163"/>
      <c r="AG530" s="163" t="s">
        <v>3</v>
      </c>
      <c r="AH530" s="172"/>
      <c r="AI530" s="163"/>
      <c r="AJ530" s="163" t="s">
        <v>1</v>
      </c>
      <c r="AK530" s="163"/>
      <c r="AL530" s="163"/>
      <c r="AM530" s="173"/>
      <c r="AN530" s="163"/>
      <c r="AO530" s="163"/>
      <c r="AP530" s="163"/>
      <c r="AQ530" s="163" t="s">
        <v>3</v>
      </c>
      <c r="AS530" s="163"/>
      <c r="AT530" s="163"/>
      <c r="AU530" s="163"/>
      <c r="AV530" s="163"/>
    </row>
    <row r="531" spans="1:49" s="91" customFormat="1" ht="14.1" hidden="1" customHeight="1" x14ac:dyDescent="0.2">
      <c r="A531" s="76">
        <v>470</v>
      </c>
      <c r="B531" s="314" t="s">
        <v>56</v>
      </c>
      <c r="C531" s="315" t="s">
        <v>96</v>
      </c>
      <c r="D531" s="344" t="s">
        <v>14</v>
      </c>
      <c r="E531" s="349"/>
      <c r="F531" s="350"/>
      <c r="G531" s="347" t="s">
        <v>571</v>
      </c>
      <c r="H531" s="320"/>
      <c r="I531" s="348"/>
      <c r="J531" s="348"/>
      <c r="K531" s="348"/>
      <c r="L531" s="348"/>
      <c r="M531" s="322"/>
      <c r="N531" s="322"/>
      <c r="O531" s="322"/>
      <c r="P531" s="322"/>
      <c r="Q531" s="328"/>
      <c r="R531" s="163"/>
      <c r="S531" s="163"/>
      <c r="T531" s="163"/>
      <c r="U531" s="163"/>
      <c r="V531" s="163"/>
      <c r="W531" s="163"/>
      <c r="X531" s="163" t="s">
        <v>2</v>
      </c>
      <c r="Y531" s="163"/>
      <c r="Z531" s="163"/>
      <c r="AA531" s="324"/>
      <c r="AB531" s="171"/>
      <c r="AC531" s="329"/>
      <c r="AD531" s="163"/>
      <c r="AE531" s="163"/>
      <c r="AF531" s="163"/>
      <c r="AG531" s="163" t="s">
        <v>3</v>
      </c>
      <c r="AH531" s="172"/>
      <c r="AI531" s="163"/>
      <c r="AJ531" s="163" t="s">
        <v>1</v>
      </c>
      <c r="AK531" s="163"/>
      <c r="AL531" s="163"/>
      <c r="AM531" s="173"/>
      <c r="AN531" s="163"/>
      <c r="AO531" s="163"/>
      <c r="AP531" s="163"/>
      <c r="AQ531" s="163" t="s">
        <v>3</v>
      </c>
      <c r="AS531" s="163"/>
      <c r="AT531" s="163"/>
      <c r="AU531" s="163"/>
      <c r="AV531" s="163"/>
    </row>
    <row r="532" spans="1:49" s="91" customFormat="1" ht="14.1" hidden="1" customHeight="1" x14ac:dyDescent="0.2">
      <c r="A532" s="76">
        <v>471</v>
      </c>
      <c r="B532" s="314" t="s">
        <v>56</v>
      </c>
      <c r="C532" s="315" t="s">
        <v>96</v>
      </c>
      <c r="D532" s="344" t="s">
        <v>16</v>
      </c>
      <c r="E532" s="349"/>
      <c r="F532" s="350"/>
      <c r="G532" s="347" t="s">
        <v>572</v>
      </c>
      <c r="H532" s="320"/>
      <c r="I532" s="348"/>
      <c r="J532" s="348"/>
      <c r="K532" s="348"/>
      <c r="L532" s="348"/>
      <c r="M532" s="322"/>
      <c r="N532" s="322"/>
      <c r="O532" s="322"/>
      <c r="P532" s="322"/>
      <c r="Q532" s="328"/>
      <c r="R532" s="163"/>
      <c r="S532" s="163"/>
      <c r="T532" s="163"/>
      <c r="U532" s="163"/>
      <c r="V532" s="163"/>
      <c r="W532" s="163"/>
      <c r="X532" s="163" t="s">
        <v>2</v>
      </c>
      <c r="Y532" s="163">
        <v>1</v>
      </c>
      <c r="Z532" s="163"/>
      <c r="AA532" s="324"/>
      <c r="AB532" s="171"/>
      <c r="AC532" s="329"/>
      <c r="AD532" s="163"/>
      <c r="AE532" s="163"/>
      <c r="AF532" s="163"/>
      <c r="AG532" s="163" t="s">
        <v>3</v>
      </c>
      <c r="AH532" s="172"/>
      <c r="AI532" s="163"/>
      <c r="AJ532" s="163" t="s">
        <v>1</v>
      </c>
      <c r="AK532" s="163"/>
      <c r="AL532" s="163"/>
      <c r="AM532" s="173"/>
      <c r="AN532" s="163"/>
      <c r="AO532" s="163" t="s">
        <v>1</v>
      </c>
      <c r="AP532" s="163"/>
      <c r="AQ532" s="163"/>
      <c r="AS532" s="163"/>
      <c r="AT532" s="163" t="s">
        <v>1</v>
      </c>
      <c r="AU532" s="163"/>
      <c r="AV532" s="163"/>
    </row>
    <row r="533" spans="1:49" s="91" customFormat="1" ht="14.1" hidden="1" customHeight="1" x14ac:dyDescent="0.2">
      <c r="A533" s="76">
        <v>472</v>
      </c>
      <c r="B533" s="314" t="s">
        <v>56</v>
      </c>
      <c r="C533" s="315" t="s">
        <v>96</v>
      </c>
      <c r="D533" s="344" t="s">
        <v>18</v>
      </c>
      <c r="E533" s="349"/>
      <c r="F533" s="350"/>
      <c r="G533" s="347" t="s">
        <v>573</v>
      </c>
      <c r="H533" s="320"/>
      <c r="I533" s="348"/>
      <c r="J533" s="348"/>
      <c r="K533" s="348"/>
      <c r="L533" s="348"/>
      <c r="M533" s="322"/>
      <c r="N533" s="322"/>
      <c r="O533" s="322"/>
      <c r="P533" s="322"/>
      <c r="Q533" s="328"/>
      <c r="R533" s="163"/>
      <c r="S533" s="163"/>
      <c r="T533" s="163"/>
      <c r="U533" s="163"/>
      <c r="V533" s="163"/>
      <c r="W533" s="163"/>
      <c r="X533" s="163" t="s">
        <v>2</v>
      </c>
      <c r="Y533" s="163"/>
      <c r="Z533" s="163"/>
      <c r="AA533" s="324"/>
      <c r="AB533" s="171"/>
      <c r="AC533" s="329"/>
      <c r="AD533" s="163"/>
      <c r="AE533" s="163"/>
      <c r="AF533" s="163"/>
      <c r="AG533" s="163" t="s">
        <v>3</v>
      </c>
      <c r="AH533" s="172"/>
      <c r="AI533" s="163"/>
      <c r="AJ533" s="163" t="s">
        <v>1</v>
      </c>
      <c r="AK533" s="163"/>
      <c r="AL533" s="163"/>
      <c r="AM533" s="173"/>
      <c r="AN533" s="163"/>
      <c r="AO533" s="163" t="s">
        <v>1</v>
      </c>
      <c r="AP533" s="163"/>
      <c r="AQ533" s="163"/>
      <c r="AS533" s="163"/>
      <c r="AT533" s="163"/>
      <c r="AU533" s="163"/>
      <c r="AV533" s="163"/>
    </row>
    <row r="534" spans="1:49" s="91" customFormat="1" ht="14.1" hidden="1" customHeight="1" x14ac:dyDescent="0.2">
      <c r="A534" s="76">
        <v>473</v>
      </c>
      <c r="B534" s="314" t="s">
        <v>56</v>
      </c>
      <c r="C534" s="315" t="s">
        <v>96</v>
      </c>
      <c r="D534" s="344" t="s">
        <v>20</v>
      </c>
      <c r="E534" s="349"/>
      <c r="F534" s="350"/>
      <c r="G534" s="347" t="s">
        <v>574</v>
      </c>
      <c r="H534" s="320"/>
      <c r="I534" s="348"/>
      <c r="J534" s="348"/>
      <c r="K534" s="348"/>
      <c r="L534" s="348"/>
      <c r="M534" s="322"/>
      <c r="N534" s="322"/>
      <c r="O534" s="322"/>
      <c r="P534" s="322"/>
      <c r="Q534" s="328"/>
      <c r="R534" s="163"/>
      <c r="S534" s="163"/>
      <c r="T534" s="163"/>
      <c r="U534" s="163"/>
      <c r="V534" s="163" t="s">
        <v>1</v>
      </c>
      <c r="W534" s="163">
        <v>1</v>
      </c>
      <c r="X534" s="163"/>
      <c r="Y534" s="163"/>
      <c r="Z534" s="163"/>
      <c r="AA534" s="324"/>
      <c r="AB534" s="171"/>
      <c r="AC534" s="329"/>
      <c r="AD534" s="163"/>
      <c r="AE534" s="163"/>
      <c r="AF534" s="163"/>
      <c r="AG534" s="163" t="s">
        <v>3</v>
      </c>
      <c r="AH534" s="172"/>
      <c r="AI534" s="163"/>
      <c r="AJ534" s="163" t="s">
        <v>1</v>
      </c>
      <c r="AK534" s="163"/>
      <c r="AL534" s="163"/>
      <c r="AM534" s="173"/>
      <c r="AN534" s="163"/>
      <c r="AO534" s="163" t="s">
        <v>1</v>
      </c>
      <c r="AP534" s="163"/>
      <c r="AQ534" s="163"/>
      <c r="AS534" s="163"/>
      <c r="AT534" s="163"/>
      <c r="AU534" s="163"/>
      <c r="AV534" s="163"/>
    </row>
    <row r="535" spans="1:49" s="91" customFormat="1" ht="14.1" hidden="1" customHeight="1" x14ac:dyDescent="0.2">
      <c r="A535" s="76">
        <v>474</v>
      </c>
      <c r="B535" s="314" t="s">
        <v>56</v>
      </c>
      <c r="C535" s="315" t="s">
        <v>96</v>
      </c>
      <c r="D535" s="344" t="s">
        <v>22</v>
      </c>
      <c r="E535" s="349"/>
      <c r="F535" s="350"/>
      <c r="G535" s="347" t="s">
        <v>575</v>
      </c>
      <c r="H535" s="320"/>
      <c r="I535" s="348"/>
      <c r="J535" s="348"/>
      <c r="K535" s="348"/>
      <c r="L535" s="348"/>
      <c r="M535" s="322"/>
      <c r="N535" s="322"/>
      <c r="O535" s="322"/>
      <c r="P535" s="322"/>
      <c r="Q535" s="328"/>
      <c r="R535" s="163"/>
      <c r="S535" s="163"/>
      <c r="T535" s="163"/>
      <c r="U535" s="163"/>
      <c r="V535" s="163"/>
      <c r="W535" s="163"/>
      <c r="X535" s="163" t="s">
        <v>2</v>
      </c>
      <c r="Y535" s="163"/>
      <c r="Z535" s="163"/>
      <c r="AA535" s="324"/>
      <c r="AB535" s="171"/>
      <c r="AC535" s="329"/>
      <c r="AD535" s="163"/>
      <c r="AE535" s="163"/>
      <c r="AF535" s="163"/>
      <c r="AG535" s="163" t="s">
        <v>3</v>
      </c>
      <c r="AH535" s="172"/>
      <c r="AI535" s="163"/>
      <c r="AJ535" s="163"/>
      <c r="AK535" s="163"/>
      <c r="AL535" s="163" t="s">
        <v>3</v>
      </c>
      <c r="AM535" s="173"/>
      <c r="AN535" s="163"/>
      <c r="AO535" s="163"/>
      <c r="AP535" s="163"/>
      <c r="AQ535" s="163" t="s">
        <v>3</v>
      </c>
      <c r="AS535" s="163"/>
      <c r="AT535" s="163"/>
      <c r="AU535" s="163"/>
      <c r="AV535" s="163"/>
    </row>
    <row r="536" spans="1:49" s="91" customFormat="1" ht="14.1" hidden="1" customHeight="1" x14ac:dyDescent="0.2">
      <c r="A536" s="76">
        <v>475</v>
      </c>
      <c r="B536" s="314" t="s">
        <v>56</v>
      </c>
      <c r="C536" s="315" t="s">
        <v>96</v>
      </c>
      <c r="D536" s="344" t="s">
        <v>24</v>
      </c>
      <c r="E536" s="349"/>
      <c r="F536" s="350"/>
      <c r="G536" s="347" t="s">
        <v>576</v>
      </c>
      <c r="H536" s="320"/>
      <c r="I536" s="348"/>
      <c r="J536" s="348"/>
      <c r="K536" s="348"/>
      <c r="L536" s="348"/>
      <c r="M536" s="322"/>
      <c r="N536" s="322"/>
      <c r="O536" s="322"/>
      <c r="P536" s="322"/>
      <c r="Q536" s="328"/>
      <c r="R536" s="163"/>
      <c r="S536" s="163"/>
      <c r="T536" s="163"/>
      <c r="U536" s="163"/>
      <c r="V536" s="163"/>
      <c r="W536" s="163"/>
      <c r="X536" s="163" t="s">
        <v>2</v>
      </c>
      <c r="Y536" s="163">
        <v>1</v>
      </c>
      <c r="Z536" s="163"/>
      <c r="AA536" s="324"/>
      <c r="AB536" s="171"/>
      <c r="AC536" s="329"/>
      <c r="AD536" s="163"/>
      <c r="AE536" s="163"/>
      <c r="AF536" s="163"/>
      <c r="AG536" s="163" t="s">
        <v>3</v>
      </c>
      <c r="AH536" s="172"/>
      <c r="AI536" s="163"/>
      <c r="AJ536" s="163" t="s">
        <v>1</v>
      </c>
      <c r="AK536" s="163"/>
      <c r="AL536" s="163"/>
      <c r="AM536" s="173"/>
      <c r="AN536" s="163"/>
      <c r="AO536" s="163"/>
      <c r="AP536" s="163"/>
      <c r="AQ536" s="163" t="s">
        <v>3</v>
      </c>
      <c r="AS536" s="163"/>
      <c r="AT536" s="163"/>
      <c r="AU536" s="163"/>
      <c r="AV536" s="163"/>
    </row>
    <row r="537" spans="1:49" s="91" customFormat="1" ht="14.1" hidden="1" customHeight="1" x14ac:dyDescent="0.2">
      <c r="A537" s="76">
        <v>476</v>
      </c>
      <c r="B537" s="314" t="s">
        <v>56</v>
      </c>
      <c r="C537" s="315" t="s">
        <v>96</v>
      </c>
      <c r="D537" s="344" t="s">
        <v>26</v>
      </c>
      <c r="E537" s="349"/>
      <c r="F537" s="350"/>
      <c r="G537" s="347" t="s">
        <v>577</v>
      </c>
      <c r="H537" s="320"/>
      <c r="I537" s="348"/>
      <c r="J537" s="348"/>
      <c r="K537" s="348"/>
      <c r="L537" s="348"/>
      <c r="M537" s="322"/>
      <c r="N537" s="322"/>
      <c r="O537" s="322"/>
      <c r="P537" s="322"/>
      <c r="Q537" s="328"/>
      <c r="R537" s="163"/>
      <c r="S537" s="163"/>
      <c r="T537" s="163"/>
      <c r="U537" s="163"/>
      <c r="V537" s="163"/>
      <c r="W537" s="163"/>
      <c r="X537" s="163" t="s">
        <v>2</v>
      </c>
      <c r="Y537" s="163"/>
      <c r="Z537" s="163"/>
      <c r="AA537" s="324"/>
      <c r="AB537" s="171"/>
      <c r="AC537" s="329"/>
      <c r="AD537" s="163"/>
      <c r="AE537" s="163"/>
      <c r="AF537" s="163"/>
      <c r="AG537" s="163" t="s">
        <v>3</v>
      </c>
      <c r="AH537" s="172"/>
      <c r="AI537" s="163"/>
      <c r="AJ537" s="163"/>
      <c r="AK537" s="163"/>
      <c r="AL537" s="163" t="s">
        <v>3</v>
      </c>
      <c r="AM537" s="173"/>
      <c r="AN537" s="163"/>
      <c r="AO537" s="163"/>
      <c r="AP537" s="163"/>
      <c r="AQ537" s="163" t="s">
        <v>3</v>
      </c>
      <c r="AS537" s="163"/>
      <c r="AT537" s="163"/>
      <c r="AU537" s="163"/>
      <c r="AV537" s="163"/>
    </row>
    <row r="538" spans="1:49" s="91" customFormat="1" ht="14.1" hidden="1" customHeight="1" x14ac:dyDescent="0.2">
      <c r="A538" s="76">
        <v>477</v>
      </c>
      <c r="B538" s="314" t="s">
        <v>56</v>
      </c>
      <c r="C538" s="315" t="s">
        <v>96</v>
      </c>
      <c r="D538" s="344" t="s">
        <v>28</v>
      </c>
      <c r="E538" s="349"/>
      <c r="F538" s="350"/>
      <c r="G538" s="347" t="s">
        <v>622</v>
      </c>
      <c r="H538" s="320"/>
      <c r="I538" s="348"/>
      <c r="J538" s="348"/>
      <c r="K538" s="348"/>
      <c r="L538" s="348"/>
      <c r="M538" s="322"/>
      <c r="N538" s="322"/>
      <c r="O538" s="322"/>
      <c r="P538" s="322"/>
      <c r="Q538" s="328"/>
      <c r="R538" s="163"/>
      <c r="S538" s="163"/>
      <c r="T538" s="163"/>
      <c r="U538" s="163"/>
      <c r="V538" s="163"/>
      <c r="W538" s="163"/>
      <c r="X538" s="163"/>
      <c r="Y538" s="163"/>
      <c r="Z538" s="163"/>
      <c r="AA538" s="324"/>
      <c r="AB538" s="171"/>
      <c r="AC538" s="329"/>
      <c r="AD538" s="163"/>
      <c r="AE538" s="163"/>
      <c r="AF538" s="163"/>
      <c r="AG538" s="163"/>
      <c r="AH538" s="172"/>
      <c r="AI538" s="163"/>
      <c r="AJ538" s="163"/>
      <c r="AK538" s="163"/>
      <c r="AL538" s="163"/>
      <c r="AM538" s="173"/>
      <c r="AN538" s="163"/>
      <c r="AO538" s="163"/>
      <c r="AP538" s="163"/>
      <c r="AQ538" s="163"/>
      <c r="AS538" s="163"/>
      <c r="AT538" s="163"/>
      <c r="AU538" s="163"/>
      <c r="AV538" s="163"/>
    </row>
    <row r="539" spans="1:49" s="59" customFormat="1" ht="14.1" customHeight="1" x14ac:dyDescent="0.25">
      <c r="B539" s="302" t="s">
        <v>84</v>
      </c>
      <c r="C539" s="334"/>
      <c r="D539" s="304"/>
      <c r="E539" s="305" t="s">
        <v>578</v>
      </c>
      <c r="F539" s="306"/>
      <c r="G539" s="307"/>
      <c r="H539" s="308"/>
      <c r="I539" s="309"/>
      <c r="J539" s="309"/>
      <c r="K539" s="309"/>
      <c r="L539" s="309"/>
      <c r="M539" s="310">
        <f>M540+M569</f>
        <v>0</v>
      </c>
      <c r="N539" s="310">
        <f>N540+N569</f>
        <v>0</v>
      </c>
      <c r="O539" s="310">
        <f>O540+O569</f>
        <v>0</v>
      </c>
      <c r="P539" s="310">
        <f>P540+P569</f>
        <v>0</v>
      </c>
      <c r="Q539" s="323"/>
      <c r="R539" s="73"/>
      <c r="S539" s="73">
        <f>S540+S569</f>
        <v>0</v>
      </c>
      <c r="T539" s="73"/>
      <c r="U539" s="73"/>
      <c r="V539" s="73">
        <f>V540+V569</f>
        <v>9</v>
      </c>
      <c r="W539" s="73"/>
      <c r="X539" s="73">
        <f>X540+X569</f>
        <v>0</v>
      </c>
      <c r="Y539" s="73"/>
      <c r="Z539" s="73">
        <f>Z540+Z569</f>
        <v>22</v>
      </c>
      <c r="AA539" s="331"/>
      <c r="AB539" s="165"/>
      <c r="AC539" s="325"/>
      <c r="AD539" s="75">
        <f>AD540+AD569</f>
        <v>0</v>
      </c>
      <c r="AE539" s="75">
        <f>AE540+AE569</f>
        <v>7</v>
      </c>
      <c r="AF539" s="75">
        <f>AF540+AF569</f>
        <v>0</v>
      </c>
      <c r="AG539" s="75">
        <f>AG540+AG569</f>
        <v>25</v>
      </c>
      <c r="AH539" s="166"/>
      <c r="AI539" s="75">
        <f>AI540+AI569</f>
        <v>0</v>
      </c>
      <c r="AJ539" s="75">
        <f>AJ540+AJ569</f>
        <v>2</v>
      </c>
      <c r="AK539" s="75">
        <f>AK540+AK569</f>
        <v>0</v>
      </c>
      <c r="AL539" s="75">
        <f>AL540+AL569</f>
        <v>28</v>
      </c>
      <c r="AM539" s="167"/>
      <c r="AN539" s="75">
        <f>AN540+AN569</f>
        <v>0</v>
      </c>
      <c r="AO539" s="75">
        <f>AO540+AO569</f>
        <v>1</v>
      </c>
      <c r="AP539" s="75">
        <f>AP540+AP569</f>
        <v>7</v>
      </c>
      <c r="AQ539" s="75">
        <f>AQ540+AQ569</f>
        <v>19</v>
      </c>
      <c r="AS539" s="75">
        <f>AS540+AS569</f>
        <v>0</v>
      </c>
      <c r="AT539" s="75">
        <f>AT540+AT569</f>
        <v>7</v>
      </c>
      <c r="AU539" s="75">
        <f>AU540+AU569</f>
        <v>1</v>
      </c>
      <c r="AV539" s="75">
        <f>AV540+AV569</f>
        <v>0</v>
      </c>
    </row>
    <row r="540" spans="1:49" s="87" customFormat="1" ht="14.1" customHeight="1" x14ac:dyDescent="0.25">
      <c r="B540" s="302" t="s">
        <v>84</v>
      </c>
      <c r="C540" s="303" t="s">
        <v>290</v>
      </c>
      <c r="D540" s="352"/>
      <c r="E540" s="353"/>
      <c r="F540" s="354" t="s">
        <v>579</v>
      </c>
      <c r="G540" s="355"/>
      <c r="H540" s="308"/>
      <c r="I540" s="356"/>
      <c r="J540" s="356"/>
      <c r="K540" s="356"/>
      <c r="L540" s="356"/>
      <c r="M540" s="310">
        <f>COUNTIF(M541:M568,"WTP")</f>
        <v>0</v>
      </c>
      <c r="N540" s="310">
        <f>COUNTIF(N541:N568,"WDP")</f>
        <v>0</v>
      </c>
      <c r="O540" s="310">
        <f>COUNTIF(O541:O568,"TW")</f>
        <v>0</v>
      </c>
      <c r="P540" s="310">
        <f>COUNTIF(P541:P568,"TMP")</f>
        <v>0</v>
      </c>
      <c r="Q540" s="311">
        <f>SUM(H540:P540)</f>
        <v>0</v>
      </c>
      <c r="R540" s="73"/>
      <c r="S540" s="73">
        <f>COUNTIF(S541:S568,"WTP")</f>
        <v>0</v>
      </c>
      <c r="T540" s="73"/>
      <c r="U540" s="73"/>
      <c r="V540" s="73">
        <f>COUNTIF(V541:V568,"WDP")</f>
        <v>7</v>
      </c>
      <c r="W540" s="73"/>
      <c r="X540" s="73">
        <f>COUNTIF(X541:X568,"TW")</f>
        <v>0</v>
      </c>
      <c r="Y540" s="73"/>
      <c r="Z540" s="73">
        <f>COUNTIF(Z541:Z568,"TMP")</f>
        <v>15</v>
      </c>
      <c r="AA540" s="331"/>
      <c r="AB540" s="152">
        <f>SUM(S540:Z540)</f>
        <v>22</v>
      </c>
      <c r="AC540" s="313"/>
      <c r="AD540" s="75">
        <f>COUNTIF(AD541:AD568,"WTP")</f>
        <v>0</v>
      </c>
      <c r="AE540" s="75">
        <f>COUNTIF(AE541:AE568,"WDP")</f>
        <v>5</v>
      </c>
      <c r="AF540" s="75">
        <f>COUNTIF(AF541:AF568,"TW")</f>
        <v>0</v>
      </c>
      <c r="AG540" s="75">
        <f>COUNTIF(AG541:AG568,"TMP")</f>
        <v>17</v>
      </c>
      <c r="AH540" s="153">
        <f>SUM(AD540:AG540)</f>
        <v>22</v>
      </c>
      <c r="AI540" s="75">
        <f>COUNTIF(AI541:AI568,"WTP")</f>
        <v>0</v>
      </c>
      <c r="AJ540" s="75">
        <f>COUNTIF(AJ541:AJ568,"WDP")</f>
        <v>1</v>
      </c>
      <c r="AK540" s="75">
        <f>COUNTIF(AK541:AK568,"TW")</f>
        <v>0</v>
      </c>
      <c r="AL540" s="75">
        <f>COUNTIF(AL541:AL568,"TMP")</f>
        <v>19</v>
      </c>
      <c r="AM540" s="154">
        <f>SUM(AI540:AL540)</f>
        <v>20</v>
      </c>
      <c r="AN540" s="75">
        <f>COUNTIF(AN541:AN568,"WTP")</f>
        <v>0</v>
      </c>
      <c r="AO540" s="75">
        <f>COUNTIF(AO541:AO568,"WDP")</f>
        <v>0</v>
      </c>
      <c r="AP540" s="75">
        <f>COUNTIF(AP541:AP568,"TW")</f>
        <v>7</v>
      </c>
      <c r="AQ540" s="75">
        <f>COUNTIF(AQ541:AQ568,"TMP")</f>
        <v>11</v>
      </c>
      <c r="AR540" s="155">
        <f>SUM(AN540:AQ540)</f>
        <v>18</v>
      </c>
      <c r="AS540" s="75">
        <f>COUNTIF(AS541:AS568,"WTP")</f>
        <v>0</v>
      </c>
      <c r="AT540" s="75">
        <f>COUNTIF(AT541:AT568,"WDP")</f>
        <v>5</v>
      </c>
      <c r="AU540" s="75">
        <f>COUNTIF(AU541:AU568,"TW")</f>
        <v>1</v>
      </c>
      <c r="AV540" s="75">
        <f>COUNTIF(AV541:AV568,"TMP")</f>
        <v>0</v>
      </c>
      <c r="AW540" s="155">
        <f>SUM(AS540:AV540)</f>
        <v>6</v>
      </c>
    </row>
    <row r="541" spans="1:49" s="240" customFormat="1" ht="14.1" hidden="1" customHeight="1" x14ac:dyDescent="0.2">
      <c r="A541" s="76">
        <v>478</v>
      </c>
      <c r="B541" s="314" t="s">
        <v>84</v>
      </c>
      <c r="C541" s="315" t="s">
        <v>290</v>
      </c>
      <c r="D541" s="344" t="s">
        <v>8</v>
      </c>
      <c r="E541" s="345"/>
      <c r="F541" s="346"/>
      <c r="G541" s="347" t="s">
        <v>580</v>
      </c>
      <c r="H541" s="320"/>
      <c r="I541" s="348"/>
      <c r="J541" s="348"/>
      <c r="K541" s="348"/>
      <c r="L541" s="348"/>
      <c r="M541" s="322"/>
      <c r="N541" s="322"/>
      <c r="O541" s="322"/>
      <c r="P541" s="322"/>
      <c r="Q541" s="357"/>
      <c r="R541" s="163"/>
      <c r="S541" s="163"/>
      <c r="T541" s="163">
        <v>1</v>
      </c>
      <c r="U541" s="163"/>
      <c r="V541" s="163" t="s">
        <v>1</v>
      </c>
      <c r="W541" s="163">
        <v>1</v>
      </c>
      <c r="X541" s="163"/>
      <c r="Y541" s="163"/>
      <c r="Z541" s="163"/>
      <c r="AA541" s="324"/>
      <c r="AB541" s="242"/>
      <c r="AC541" s="358"/>
      <c r="AD541" s="163"/>
      <c r="AE541" s="163" t="s">
        <v>1</v>
      </c>
      <c r="AF541" s="163"/>
      <c r="AG541" s="163"/>
      <c r="AH541" s="243"/>
      <c r="AI541" s="163"/>
      <c r="AJ541" s="163" t="s">
        <v>1</v>
      </c>
      <c r="AK541" s="163"/>
      <c r="AL541" s="163"/>
      <c r="AM541" s="244"/>
      <c r="AN541" s="163"/>
      <c r="AO541" s="163"/>
      <c r="AP541" s="163" t="s">
        <v>2</v>
      </c>
      <c r="AQ541" s="163"/>
      <c r="AS541" s="163"/>
      <c r="AT541" s="163"/>
      <c r="AU541" s="163" t="s">
        <v>2</v>
      </c>
      <c r="AV541" s="163"/>
    </row>
    <row r="542" spans="1:49" s="240" customFormat="1" ht="14.1" hidden="1" customHeight="1" x14ac:dyDescent="0.2">
      <c r="A542" s="76">
        <v>479</v>
      </c>
      <c r="B542" s="314" t="s">
        <v>84</v>
      </c>
      <c r="C542" s="315" t="s">
        <v>290</v>
      </c>
      <c r="D542" s="344" t="s">
        <v>12</v>
      </c>
      <c r="E542" s="349"/>
      <c r="F542" s="350"/>
      <c r="G542" s="347" t="s">
        <v>581</v>
      </c>
      <c r="H542" s="320"/>
      <c r="I542" s="348"/>
      <c r="J542" s="348"/>
      <c r="K542" s="348"/>
      <c r="L542" s="348"/>
      <c r="M542" s="322"/>
      <c r="N542" s="322"/>
      <c r="O542" s="322"/>
      <c r="P542" s="322"/>
      <c r="Q542" s="357"/>
      <c r="R542" s="163"/>
      <c r="S542" s="163"/>
      <c r="T542" s="163">
        <v>1</v>
      </c>
      <c r="U542" s="163"/>
      <c r="V542" s="163" t="s">
        <v>1</v>
      </c>
      <c r="W542" s="163">
        <v>1</v>
      </c>
      <c r="X542" s="163"/>
      <c r="Y542" s="163"/>
      <c r="Z542" s="163"/>
      <c r="AA542" s="324"/>
      <c r="AB542" s="242"/>
      <c r="AC542" s="358"/>
      <c r="AD542" s="163"/>
      <c r="AE542" s="163"/>
      <c r="AF542" s="163"/>
      <c r="AG542" s="163" t="s">
        <v>3</v>
      </c>
      <c r="AH542" s="243"/>
      <c r="AI542" s="163"/>
      <c r="AJ542" s="163"/>
      <c r="AK542" s="163"/>
      <c r="AL542" s="163" t="s">
        <v>3</v>
      </c>
      <c r="AM542" s="244"/>
      <c r="AN542" s="163"/>
      <c r="AO542" s="163"/>
      <c r="AP542" s="163" t="s">
        <v>2</v>
      </c>
      <c r="AQ542" s="163"/>
      <c r="AS542" s="163"/>
      <c r="AT542" s="163" t="s">
        <v>1</v>
      </c>
      <c r="AU542" s="163"/>
      <c r="AV542" s="163"/>
    </row>
    <row r="543" spans="1:49" s="240" customFormat="1" ht="14.1" hidden="1" customHeight="1" x14ac:dyDescent="0.2">
      <c r="A543" s="76">
        <v>480</v>
      </c>
      <c r="B543" s="314" t="s">
        <v>84</v>
      </c>
      <c r="C543" s="315" t="s">
        <v>290</v>
      </c>
      <c r="D543" s="344" t="s">
        <v>14</v>
      </c>
      <c r="E543" s="349"/>
      <c r="F543" s="350"/>
      <c r="G543" s="347" t="s">
        <v>582</v>
      </c>
      <c r="H543" s="320"/>
      <c r="I543" s="348"/>
      <c r="J543" s="348"/>
      <c r="K543" s="348"/>
      <c r="L543" s="348"/>
      <c r="M543" s="322"/>
      <c r="N543" s="322"/>
      <c r="O543" s="322"/>
      <c r="P543" s="322"/>
      <c r="Q543" s="357"/>
      <c r="R543" s="163"/>
      <c r="S543" s="163"/>
      <c r="T543" s="163">
        <v>1</v>
      </c>
      <c r="U543" s="163"/>
      <c r="V543" s="163" t="s">
        <v>1</v>
      </c>
      <c r="W543" s="163">
        <v>1</v>
      </c>
      <c r="X543" s="163"/>
      <c r="Y543" s="163"/>
      <c r="Z543" s="163"/>
      <c r="AA543" s="324"/>
      <c r="AB543" s="242"/>
      <c r="AC543" s="358"/>
      <c r="AD543" s="163"/>
      <c r="AE543" s="163" t="s">
        <v>1</v>
      </c>
      <c r="AF543" s="163"/>
      <c r="AG543" s="163"/>
      <c r="AH543" s="243"/>
      <c r="AI543" s="163"/>
      <c r="AJ543" s="163"/>
      <c r="AK543" s="163"/>
      <c r="AL543" s="163" t="s">
        <v>3</v>
      </c>
      <c r="AM543" s="244"/>
      <c r="AN543" s="163"/>
      <c r="AO543" s="163"/>
      <c r="AP543" s="163" t="s">
        <v>2</v>
      </c>
      <c r="AQ543" s="163"/>
      <c r="AS543" s="163"/>
      <c r="AT543" s="163" t="s">
        <v>1</v>
      </c>
      <c r="AU543" s="163"/>
      <c r="AV543" s="163"/>
    </row>
    <row r="544" spans="1:49" s="240" customFormat="1" ht="14.1" hidden="1" customHeight="1" x14ac:dyDescent="0.2">
      <c r="A544" s="76">
        <v>481</v>
      </c>
      <c r="B544" s="314" t="s">
        <v>84</v>
      </c>
      <c r="C544" s="315" t="s">
        <v>290</v>
      </c>
      <c r="D544" s="344" t="s">
        <v>16</v>
      </c>
      <c r="E544" s="349"/>
      <c r="F544" s="350"/>
      <c r="G544" s="347" t="s">
        <v>583</v>
      </c>
      <c r="H544" s="320"/>
      <c r="I544" s="348"/>
      <c r="J544" s="348"/>
      <c r="K544" s="348"/>
      <c r="L544" s="348"/>
      <c r="M544" s="322"/>
      <c r="N544" s="322"/>
      <c r="O544" s="322"/>
      <c r="P544" s="322"/>
      <c r="Q544" s="357"/>
      <c r="R544" s="330"/>
      <c r="S544" s="163"/>
      <c r="T544" s="163"/>
      <c r="U544" s="163"/>
      <c r="V544" s="163"/>
      <c r="W544" s="163"/>
      <c r="X544" s="163"/>
      <c r="Y544" s="163"/>
      <c r="Z544" s="163" t="s">
        <v>3</v>
      </c>
      <c r="AA544" s="324">
        <v>1</v>
      </c>
      <c r="AB544" s="242"/>
      <c r="AC544" s="358"/>
      <c r="AD544" s="163"/>
      <c r="AE544" s="163"/>
      <c r="AF544" s="163"/>
      <c r="AG544" s="163" t="s">
        <v>3</v>
      </c>
      <c r="AH544" s="243"/>
      <c r="AI544" s="163"/>
      <c r="AJ544" s="163"/>
      <c r="AK544" s="163"/>
      <c r="AL544" s="163" t="s">
        <v>3</v>
      </c>
      <c r="AM544" s="244"/>
      <c r="AN544" s="163"/>
      <c r="AO544" s="163"/>
      <c r="AP544" s="163"/>
      <c r="AQ544" s="163" t="s">
        <v>3</v>
      </c>
      <c r="AS544" s="163"/>
      <c r="AT544" s="163"/>
      <c r="AU544" s="163"/>
      <c r="AV544" s="163"/>
    </row>
    <row r="545" spans="1:48" s="240" customFormat="1" ht="14.1" hidden="1" customHeight="1" x14ac:dyDescent="0.2">
      <c r="A545" s="76">
        <v>482</v>
      </c>
      <c r="B545" s="314" t="s">
        <v>84</v>
      </c>
      <c r="C545" s="315" t="s">
        <v>290</v>
      </c>
      <c r="D545" s="344" t="s">
        <v>18</v>
      </c>
      <c r="E545" s="349"/>
      <c r="F545" s="350"/>
      <c r="G545" s="347" t="s">
        <v>584</v>
      </c>
      <c r="H545" s="320"/>
      <c r="I545" s="348"/>
      <c r="J545" s="348"/>
      <c r="K545" s="348"/>
      <c r="L545" s="348"/>
      <c r="M545" s="322"/>
      <c r="N545" s="322"/>
      <c r="O545" s="322"/>
      <c r="P545" s="322"/>
      <c r="Q545" s="357"/>
      <c r="R545" s="330"/>
      <c r="S545" s="163"/>
      <c r="T545" s="163"/>
      <c r="U545" s="163"/>
      <c r="V545" s="163"/>
      <c r="W545" s="163"/>
      <c r="X545" s="163"/>
      <c r="Y545" s="163"/>
      <c r="Z545" s="163" t="s">
        <v>3</v>
      </c>
      <c r="AA545" s="324">
        <v>1</v>
      </c>
      <c r="AB545" s="242"/>
      <c r="AC545" s="358"/>
      <c r="AD545" s="163"/>
      <c r="AE545" s="163"/>
      <c r="AF545" s="163"/>
      <c r="AG545" s="163" t="s">
        <v>3</v>
      </c>
      <c r="AH545" s="243"/>
      <c r="AI545" s="163"/>
      <c r="AJ545" s="163"/>
      <c r="AK545" s="163"/>
      <c r="AL545" s="163" t="s">
        <v>3</v>
      </c>
      <c r="AM545" s="244"/>
      <c r="AN545" s="163"/>
      <c r="AO545" s="163"/>
      <c r="AP545" s="163" t="s">
        <v>2</v>
      </c>
      <c r="AQ545" s="163"/>
      <c r="AS545" s="163"/>
      <c r="AT545" s="163" t="s">
        <v>1</v>
      </c>
      <c r="AU545" s="163"/>
      <c r="AV545" s="163"/>
    </row>
    <row r="546" spans="1:48" s="240" customFormat="1" ht="14.1" hidden="1" customHeight="1" x14ac:dyDescent="0.2">
      <c r="A546" s="76">
        <v>483</v>
      </c>
      <c r="B546" s="314" t="s">
        <v>84</v>
      </c>
      <c r="C546" s="315" t="s">
        <v>290</v>
      </c>
      <c r="D546" s="344" t="s">
        <v>20</v>
      </c>
      <c r="E546" s="349"/>
      <c r="F546" s="350"/>
      <c r="G546" s="347" t="s">
        <v>585</v>
      </c>
      <c r="H546" s="320"/>
      <c r="I546" s="348"/>
      <c r="J546" s="348"/>
      <c r="K546" s="348"/>
      <c r="L546" s="348"/>
      <c r="M546" s="322"/>
      <c r="N546" s="322"/>
      <c r="O546" s="322"/>
      <c r="P546" s="322"/>
      <c r="Q546" s="357"/>
      <c r="R546" s="163"/>
      <c r="S546" s="163"/>
      <c r="T546" s="163"/>
      <c r="U546" s="163"/>
      <c r="V546" s="163" t="s">
        <v>1</v>
      </c>
      <c r="W546" s="163">
        <v>1</v>
      </c>
      <c r="X546" s="163"/>
      <c r="Y546" s="163"/>
      <c r="Z546" s="163"/>
      <c r="AA546" s="324"/>
      <c r="AB546" s="242"/>
      <c r="AC546" s="358"/>
      <c r="AD546" s="163"/>
      <c r="AE546" s="163"/>
      <c r="AF546" s="163"/>
      <c r="AG546" s="163" t="s">
        <v>3</v>
      </c>
      <c r="AH546" s="243"/>
      <c r="AI546" s="163"/>
      <c r="AJ546" s="163"/>
      <c r="AK546" s="163"/>
      <c r="AL546" s="163" t="s">
        <v>3</v>
      </c>
      <c r="AM546" s="244"/>
      <c r="AN546" s="163"/>
      <c r="AO546" s="163"/>
      <c r="AP546" s="163" t="s">
        <v>2</v>
      </c>
      <c r="AQ546" s="163"/>
      <c r="AS546" s="163"/>
      <c r="AT546" s="163"/>
      <c r="AU546" s="163"/>
      <c r="AV546" s="163"/>
    </row>
    <row r="547" spans="1:48" s="240" customFormat="1" ht="14.1" hidden="1" customHeight="1" x14ac:dyDescent="0.2">
      <c r="A547" s="76">
        <v>484</v>
      </c>
      <c r="B547" s="314" t="s">
        <v>84</v>
      </c>
      <c r="C547" s="315" t="s">
        <v>290</v>
      </c>
      <c r="D547" s="344" t="s">
        <v>22</v>
      </c>
      <c r="E547" s="349"/>
      <c r="F547" s="350"/>
      <c r="G547" s="347" t="s">
        <v>586</v>
      </c>
      <c r="H547" s="320"/>
      <c r="I547" s="348"/>
      <c r="J547" s="348"/>
      <c r="K547" s="348"/>
      <c r="L547" s="348"/>
      <c r="M547" s="322"/>
      <c r="N547" s="322"/>
      <c r="O547" s="322"/>
      <c r="P547" s="322"/>
      <c r="Q547" s="357"/>
      <c r="R547" s="330"/>
      <c r="S547" s="163"/>
      <c r="T547" s="163"/>
      <c r="U547" s="163"/>
      <c r="V547" s="163"/>
      <c r="W547" s="163"/>
      <c r="X547" s="163"/>
      <c r="Y547" s="163"/>
      <c r="Z547" s="163" t="s">
        <v>3</v>
      </c>
      <c r="AA547" s="324">
        <v>1</v>
      </c>
      <c r="AB547" s="242"/>
      <c r="AC547" s="358"/>
      <c r="AD547" s="163"/>
      <c r="AE547" s="163"/>
      <c r="AF547" s="163"/>
      <c r="AG547" s="163" t="s">
        <v>3</v>
      </c>
      <c r="AH547" s="243"/>
      <c r="AI547" s="163"/>
      <c r="AJ547" s="163"/>
      <c r="AK547" s="163"/>
      <c r="AL547" s="163" t="s">
        <v>3</v>
      </c>
      <c r="AM547" s="244"/>
      <c r="AN547" s="163"/>
      <c r="AO547" s="163"/>
      <c r="AP547" s="163"/>
      <c r="AQ547" s="163" t="s">
        <v>3</v>
      </c>
      <c r="AS547" s="163"/>
      <c r="AT547" s="163" t="s">
        <v>1</v>
      </c>
      <c r="AU547" s="163"/>
      <c r="AV547" s="163"/>
    </row>
    <row r="548" spans="1:48" s="240" customFormat="1" ht="14.1" hidden="1" customHeight="1" x14ac:dyDescent="0.2">
      <c r="A548" s="76">
        <v>485</v>
      </c>
      <c r="B548" s="314" t="s">
        <v>84</v>
      </c>
      <c r="C548" s="315" t="s">
        <v>290</v>
      </c>
      <c r="D548" s="344" t="s">
        <v>24</v>
      </c>
      <c r="E548" s="349"/>
      <c r="F548" s="350"/>
      <c r="G548" s="347" t="s">
        <v>587</v>
      </c>
      <c r="H548" s="320"/>
      <c r="I548" s="348"/>
      <c r="J548" s="348"/>
      <c r="K548" s="348"/>
      <c r="L548" s="348"/>
      <c r="M548" s="322"/>
      <c r="N548" s="322"/>
      <c r="O548" s="322"/>
      <c r="P548" s="322"/>
      <c r="Q548" s="357"/>
      <c r="R548" s="330"/>
      <c r="S548" s="163"/>
      <c r="T548" s="163"/>
      <c r="U548" s="163"/>
      <c r="V548" s="163"/>
      <c r="W548" s="163"/>
      <c r="X548" s="163"/>
      <c r="Y548" s="163"/>
      <c r="Z548" s="163" t="s">
        <v>3</v>
      </c>
      <c r="AA548" s="324">
        <v>1</v>
      </c>
      <c r="AB548" s="242"/>
      <c r="AC548" s="358"/>
      <c r="AD548" s="163"/>
      <c r="AE548" s="163"/>
      <c r="AF548" s="163"/>
      <c r="AG548" s="163" t="s">
        <v>3</v>
      </c>
      <c r="AH548" s="243"/>
      <c r="AI548" s="163"/>
      <c r="AJ548" s="163"/>
      <c r="AK548" s="163"/>
      <c r="AL548" s="163" t="s">
        <v>3</v>
      </c>
      <c r="AM548" s="244"/>
      <c r="AN548" s="163"/>
      <c r="AO548" s="163"/>
      <c r="AP548" s="163"/>
      <c r="AQ548" s="163" t="s">
        <v>3</v>
      </c>
      <c r="AS548" s="163"/>
      <c r="AT548" s="163"/>
      <c r="AU548" s="163"/>
      <c r="AV548" s="163"/>
    </row>
    <row r="549" spans="1:48" s="240" customFormat="1" ht="14.1" hidden="1" customHeight="1" x14ac:dyDescent="0.2">
      <c r="A549" s="76">
        <v>486</v>
      </c>
      <c r="B549" s="314" t="s">
        <v>84</v>
      </c>
      <c r="C549" s="315" t="s">
        <v>290</v>
      </c>
      <c r="D549" s="344" t="s">
        <v>26</v>
      </c>
      <c r="E549" s="349"/>
      <c r="F549" s="350"/>
      <c r="G549" s="347" t="s">
        <v>588</v>
      </c>
      <c r="H549" s="320"/>
      <c r="I549" s="348"/>
      <c r="J549" s="348"/>
      <c r="K549" s="348"/>
      <c r="L549" s="348"/>
      <c r="M549" s="322"/>
      <c r="N549" s="322"/>
      <c r="O549" s="322"/>
      <c r="P549" s="322"/>
      <c r="Q549" s="357"/>
      <c r="R549" s="330"/>
      <c r="S549" s="163"/>
      <c r="T549" s="163"/>
      <c r="U549" s="163"/>
      <c r="V549" s="163"/>
      <c r="W549" s="163"/>
      <c r="X549" s="163"/>
      <c r="Y549" s="163"/>
      <c r="Z549" s="163" t="s">
        <v>3</v>
      </c>
      <c r="AA549" s="324">
        <v>1</v>
      </c>
      <c r="AB549" s="242"/>
      <c r="AC549" s="358"/>
      <c r="AD549" s="163"/>
      <c r="AE549" s="163"/>
      <c r="AF549" s="163"/>
      <c r="AG549" s="163" t="s">
        <v>3</v>
      </c>
      <c r="AH549" s="243"/>
      <c r="AI549" s="163"/>
      <c r="AJ549" s="163"/>
      <c r="AK549" s="163"/>
      <c r="AL549" s="163" t="s">
        <v>3</v>
      </c>
      <c r="AM549" s="244"/>
      <c r="AN549" s="163"/>
      <c r="AO549" s="163"/>
      <c r="AP549" s="163"/>
      <c r="AQ549" s="163" t="s">
        <v>3</v>
      </c>
      <c r="AS549" s="163"/>
      <c r="AT549" s="163"/>
      <c r="AU549" s="163"/>
      <c r="AV549" s="163"/>
    </row>
    <row r="550" spans="1:48" s="240" customFormat="1" ht="14.1" hidden="1" customHeight="1" x14ac:dyDescent="0.2">
      <c r="A550" s="76">
        <v>487</v>
      </c>
      <c r="B550" s="314" t="s">
        <v>84</v>
      </c>
      <c r="C550" s="315" t="s">
        <v>290</v>
      </c>
      <c r="D550" s="344" t="s">
        <v>28</v>
      </c>
      <c r="E550" s="349"/>
      <c r="F550" s="350"/>
      <c r="G550" s="347" t="s">
        <v>589</v>
      </c>
      <c r="H550" s="320"/>
      <c r="I550" s="348"/>
      <c r="J550" s="348"/>
      <c r="K550" s="348"/>
      <c r="L550" s="348"/>
      <c r="M550" s="322"/>
      <c r="N550" s="322"/>
      <c r="O550" s="322"/>
      <c r="P550" s="322"/>
      <c r="Q550" s="357"/>
      <c r="R550" s="330"/>
      <c r="S550" s="163"/>
      <c r="T550" s="163"/>
      <c r="U550" s="163"/>
      <c r="V550" s="163"/>
      <c r="W550" s="163"/>
      <c r="X550" s="163"/>
      <c r="Y550" s="163"/>
      <c r="Z550" s="163" t="s">
        <v>3</v>
      </c>
      <c r="AA550" s="324">
        <v>1</v>
      </c>
      <c r="AB550" s="242"/>
      <c r="AC550" s="358"/>
      <c r="AD550" s="163"/>
      <c r="AE550" s="163"/>
      <c r="AF550" s="163"/>
      <c r="AG550" s="163" t="s">
        <v>3</v>
      </c>
      <c r="AH550" s="243"/>
      <c r="AI550" s="163"/>
      <c r="AJ550" s="163"/>
      <c r="AK550" s="163"/>
      <c r="AL550" s="163" t="s">
        <v>3</v>
      </c>
      <c r="AM550" s="244"/>
      <c r="AN550" s="163"/>
      <c r="AO550" s="163"/>
      <c r="AP550" s="163"/>
      <c r="AQ550" s="163"/>
      <c r="AS550" s="163"/>
      <c r="AT550" s="163"/>
      <c r="AU550" s="163"/>
      <c r="AV550" s="163"/>
    </row>
    <row r="551" spans="1:48" s="240" customFormat="1" ht="14.1" hidden="1" customHeight="1" x14ac:dyDescent="0.2">
      <c r="A551" s="76">
        <v>488</v>
      </c>
      <c r="B551" s="314" t="s">
        <v>84</v>
      </c>
      <c r="C551" s="315" t="s">
        <v>290</v>
      </c>
      <c r="D551" s="344" t="s">
        <v>30</v>
      </c>
      <c r="E551" s="349"/>
      <c r="F551" s="350"/>
      <c r="G551" s="347" t="s">
        <v>590</v>
      </c>
      <c r="H551" s="320"/>
      <c r="I551" s="348"/>
      <c r="J551" s="348"/>
      <c r="K551" s="348"/>
      <c r="L551" s="348"/>
      <c r="M551" s="322"/>
      <c r="N551" s="322"/>
      <c r="O551" s="322"/>
      <c r="P551" s="322"/>
      <c r="Q551" s="357"/>
      <c r="R551" s="163"/>
      <c r="S551" s="163"/>
      <c r="T551" s="163"/>
      <c r="U551" s="163"/>
      <c r="V551" s="163" t="s">
        <v>1</v>
      </c>
      <c r="W551" s="163">
        <v>1</v>
      </c>
      <c r="X551" s="163"/>
      <c r="Y551" s="163"/>
      <c r="Z551" s="163"/>
      <c r="AA551" s="324"/>
      <c r="AB551" s="242"/>
      <c r="AC551" s="358"/>
      <c r="AD551" s="163"/>
      <c r="AE551" s="163" t="s">
        <v>1</v>
      </c>
      <c r="AF551" s="163"/>
      <c r="AG551" s="163"/>
      <c r="AH551" s="243"/>
      <c r="AI551" s="163"/>
      <c r="AJ551" s="163"/>
      <c r="AK551" s="163"/>
      <c r="AL551" s="163" t="s">
        <v>3</v>
      </c>
      <c r="AM551" s="244"/>
      <c r="AN551" s="163"/>
      <c r="AO551" s="163"/>
      <c r="AP551" s="163" t="s">
        <v>2</v>
      </c>
      <c r="AQ551" s="163"/>
      <c r="AS551" s="163"/>
      <c r="AT551" s="163" t="s">
        <v>1</v>
      </c>
      <c r="AU551" s="163"/>
      <c r="AV551" s="163"/>
    </row>
    <row r="552" spans="1:48" s="240" customFormat="1" ht="14.1" hidden="1" customHeight="1" x14ac:dyDescent="0.2">
      <c r="A552" s="76">
        <v>489</v>
      </c>
      <c r="B552" s="314" t="s">
        <v>84</v>
      </c>
      <c r="C552" s="315" t="s">
        <v>290</v>
      </c>
      <c r="D552" s="344" t="s">
        <v>32</v>
      </c>
      <c r="E552" s="349"/>
      <c r="F552" s="350"/>
      <c r="G552" s="347" t="s">
        <v>591</v>
      </c>
      <c r="H552" s="320"/>
      <c r="I552" s="348"/>
      <c r="J552" s="348"/>
      <c r="K552" s="348"/>
      <c r="L552" s="348"/>
      <c r="M552" s="322"/>
      <c r="N552" s="322"/>
      <c r="O552" s="322"/>
      <c r="P552" s="322"/>
      <c r="Q552" s="357"/>
      <c r="R552" s="330"/>
      <c r="S552" s="163"/>
      <c r="T552" s="163"/>
      <c r="U552" s="163"/>
      <c r="V552" s="163"/>
      <c r="W552" s="163"/>
      <c r="X552" s="163"/>
      <c r="Y552" s="163"/>
      <c r="Z552" s="163" t="s">
        <v>3</v>
      </c>
      <c r="AA552" s="324">
        <v>1</v>
      </c>
      <c r="AB552" s="242"/>
      <c r="AC552" s="358"/>
      <c r="AD552" s="163"/>
      <c r="AE552" s="163" t="s">
        <v>1</v>
      </c>
      <c r="AF552" s="163"/>
      <c r="AG552" s="163"/>
      <c r="AH552" s="243"/>
      <c r="AI552" s="163"/>
      <c r="AJ552" s="163"/>
      <c r="AK552" s="163"/>
      <c r="AL552" s="163" t="s">
        <v>3</v>
      </c>
      <c r="AM552" s="244"/>
      <c r="AN552" s="163"/>
      <c r="AO552" s="163"/>
      <c r="AP552" s="163" t="s">
        <v>2</v>
      </c>
      <c r="AQ552" s="163"/>
      <c r="AS552" s="163"/>
      <c r="AT552" s="163"/>
      <c r="AU552" s="163"/>
      <c r="AV552" s="163"/>
    </row>
    <row r="553" spans="1:48" s="240" customFormat="1" ht="14.1" hidden="1" customHeight="1" x14ac:dyDescent="0.2">
      <c r="A553" s="76">
        <v>490</v>
      </c>
      <c r="B553" s="314" t="s">
        <v>84</v>
      </c>
      <c r="C553" s="315" t="s">
        <v>290</v>
      </c>
      <c r="D553" s="344" t="s">
        <v>34</v>
      </c>
      <c r="E553" s="349"/>
      <c r="F553" s="350"/>
      <c r="G553" s="347" t="s">
        <v>592</v>
      </c>
      <c r="H553" s="320"/>
      <c r="I553" s="348"/>
      <c r="J553" s="348"/>
      <c r="K553" s="348"/>
      <c r="L553" s="348"/>
      <c r="M553" s="322"/>
      <c r="N553" s="322"/>
      <c r="O553" s="322"/>
      <c r="P553" s="322"/>
      <c r="Q553" s="357"/>
      <c r="R553" s="330"/>
      <c r="S553" s="163"/>
      <c r="T553" s="163"/>
      <c r="U553" s="163"/>
      <c r="V553" s="163"/>
      <c r="W553" s="163"/>
      <c r="X553" s="163"/>
      <c r="Y553" s="163"/>
      <c r="Z553" s="163" t="s">
        <v>3</v>
      </c>
      <c r="AA553" s="324">
        <v>1</v>
      </c>
      <c r="AB553" s="242"/>
      <c r="AC553" s="358"/>
      <c r="AD553" s="163"/>
      <c r="AE553" s="163"/>
      <c r="AF553" s="163"/>
      <c r="AG553" s="163" t="s">
        <v>3</v>
      </c>
      <c r="AH553" s="243"/>
      <c r="AI553" s="163"/>
      <c r="AJ553" s="163"/>
      <c r="AK553" s="163"/>
      <c r="AL553" s="163" t="s">
        <v>3</v>
      </c>
      <c r="AM553" s="244"/>
      <c r="AN553" s="163"/>
      <c r="AO553" s="163"/>
      <c r="AP553" s="163"/>
      <c r="AQ553" s="163" t="s">
        <v>3</v>
      </c>
      <c r="AS553" s="163"/>
      <c r="AT553" s="163"/>
      <c r="AU553" s="163"/>
      <c r="AV553" s="163"/>
    </row>
    <row r="554" spans="1:48" s="240" customFormat="1" ht="14.1" hidden="1" customHeight="1" x14ac:dyDescent="0.2">
      <c r="A554" s="76">
        <v>491</v>
      </c>
      <c r="B554" s="314" t="s">
        <v>84</v>
      </c>
      <c r="C554" s="315" t="s">
        <v>290</v>
      </c>
      <c r="D554" s="344" t="s">
        <v>36</v>
      </c>
      <c r="E554" s="349"/>
      <c r="F554" s="350"/>
      <c r="G554" s="347" t="s">
        <v>593</v>
      </c>
      <c r="H554" s="320"/>
      <c r="I554" s="348"/>
      <c r="J554" s="348"/>
      <c r="K554" s="348"/>
      <c r="L554" s="348"/>
      <c r="M554" s="322"/>
      <c r="N554" s="322"/>
      <c r="O554" s="322"/>
      <c r="P554" s="322"/>
      <c r="Q554" s="357"/>
      <c r="R554" s="163"/>
      <c r="S554" s="163"/>
      <c r="T554" s="163"/>
      <c r="U554" s="163"/>
      <c r="V554" s="163"/>
      <c r="W554" s="163"/>
      <c r="X554" s="163"/>
      <c r="Y554" s="163"/>
      <c r="Z554" s="163" t="s">
        <v>3</v>
      </c>
      <c r="AA554" s="324"/>
      <c r="AB554" s="242"/>
      <c r="AC554" s="358"/>
      <c r="AD554" s="163"/>
      <c r="AE554" s="163"/>
      <c r="AF554" s="163"/>
      <c r="AG554" s="163" t="s">
        <v>3</v>
      </c>
      <c r="AH554" s="243"/>
      <c r="AI554" s="163"/>
      <c r="AJ554" s="163"/>
      <c r="AK554" s="163"/>
      <c r="AL554" s="163"/>
      <c r="AM554" s="244"/>
      <c r="AN554" s="163"/>
      <c r="AO554" s="163"/>
      <c r="AP554" s="163"/>
      <c r="AQ554" s="163" t="s">
        <v>3</v>
      </c>
      <c r="AS554" s="163"/>
      <c r="AT554" s="163"/>
      <c r="AU554" s="163"/>
      <c r="AV554" s="163"/>
    </row>
    <row r="555" spans="1:48" s="240" customFormat="1" ht="14.1" hidden="1" customHeight="1" x14ac:dyDescent="0.2">
      <c r="A555" s="76">
        <v>492</v>
      </c>
      <c r="B555" s="314" t="s">
        <v>84</v>
      </c>
      <c r="C555" s="315" t="s">
        <v>290</v>
      </c>
      <c r="D555" s="344" t="s">
        <v>38</v>
      </c>
      <c r="E555" s="349"/>
      <c r="F555" s="350"/>
      <c r="G555" s="347" t="s">
        <v>594</v>
      </c>
      <c r="H555" s="320"/>
      <c r="I555" s="348"/>
      <c r="J555" s="348"/>
      <c r="K555" s="348"/>
      <c r="L555" s="348"/>
      <c r="M555" s="322"/>
      <c r="N555" s="322"/>
      <c r="O555" s="322"/>
      <c r="P555" s="322"/>
      <c r="Q555" s="357"/>
      <c r="R555" s="163"/>
      <c r="S555" s="163"/>
      <c r="T555" s="163">
        <v>1</v>
      </c>
      <c r="U555" s="163"/>
      <c r="V555" s="163" t="s">
        <v>1</v>
      </c>
      <c r="W555" s="163">
        <v>1</v>
      </c>
      <c r="X555" s="163"/>
      <c r="Y555" s="163"/>
      <c r="Z555" s="163"/>
      <c r="AA555" s="324"/>
      <c r="AB555" s="242"/>
      <c r="AC555" s="358"/>
      <c r="AD555" s="163"/>
      <c r="AE555" s="163" t="s">
        <v>1</v>
      </c>
      <c r="AF555" s="163"/>
      <c r="AG555" s="163"/>
      <c r="AH555" s="243"/>
      <c r="AI555" s="163"/>
      <c r="AJ555" s="163"/>
      <c r="AK555" s="163"/>
      <c r="AL555" s="163" t="s">
        <v>3</v>
      </c>
      <c r="AM555" s="244"/>
      <c r="AN555" s="163"/>
      <c r="AO555" s="163"/>
      <c r="AP555" s="163"/>
      <c r="AQ555" s="163" t="s">
        <v>3</v>
      </c>
      <c r="AS555" s="163"/>
      <c r="AT555" s="163"/>
      <c r="AU555" s="163"/>
      <c r="AV555" s="163"/>
    </row>
    <row r="556" spans="1:48" s="240" customFormat="1" ht="14.1" hidden="1" customHeight="1" x14ac:dyDescent="0.2">
      <c r="A556" s="76">
        <v>493</v>
      </c>
      <c r="B556" s="314" t="s">
        <v>84</v>
      </c>
      <c r="C556" s="315" t="s">
        <v>290</v>
      </c>
      <c r="D556" s="344" t="s">
        <v>40</v>
      </c>
      <c r="E556" s="349"/>
      <c r="F556" s="350"/>
      <c r="G556" s="347" t="s">
        <v>595</v>
      </c>
      <c r="H556" s="320"/>
      <c r="I556" s="348"/>
      <c r="J556" s="348"/>
      <c r="K556" s="348"/>
      <c r="L556" s="348"/>
      <c r="M556" s="322"/>
      <c r="N556" s="322"/>
      <c r="O556" s="322"/>
      <c r="P556" s="322"/>
      <c r="Q556" s="357"/>
      <c r="R556" s="163"/>
      <c r="S556" s="163"/>
      <c r="T556" s="163"/>
      <c r="U556" s="163"/>
      <c r="V556" s="163"/>
      <c r="W556" s="163"/>
      <c r="X556" s="163"/>
      <c r="Y556" s="163"/>
      <c r="Z556" s="163" t="s">
        <v>3</v>
      </c>
      <c r="AA556" s="324"/>
      <c r="AB556" s="242"/>
      <c r="AC556" s="358"/>
      <c r="AD556" s="163"/>
      <c r="AE556" s="163"/>
      <c r="AF556" s="163"/>
      <c r="AG556" s="163" t="s">
        <v>3</v>
      </c>
      <c r="AH556" s="243"/>
      <c r="AI556" s="163"/>
      <c r="AJ556" s="163"/>
      <c r="AK556" s="163"/>
      <c r="AL556" s="163" t="s">
        <v>3</v>
      </c>
      <c r="AM556" s="244"/>
      <c r="AN556" s="163"/>
      <c r="AO556" s="163"/>
      <c r="AP556" s="163"/>
      <c r="AQ556" s="163" t="s">
        <v>3</v>
      </c>
      <c r="AS556" s="163"/>
      <c r="AT556" s="163"/>
      <c r="AU556" s="163"/>
      <c r="AV556" s="163"/>
    </row>
    <row r="557" spans="1:48" s="240" customFormat="1" ht="14.1" hidden="1" customHeight="1" x14ac:dyDescent="0.2">
      <c r="A557" s="76">
        <v>494</v>
      </c>
      <c r="B557" s="314" t="s">
        <v>84</v>
      </c>
      <c r="C557" s="315" t="s">
        <v>290</v>
      </c>
      <c r="D557" s="344" t="s">
        <v>42</v>
      </c>
      <c r="E557" s="349"/>
      <c r="F557" s="350"/>
      <c r="G557" s="347" t="s">
        <v>596</v>
      </c>
      <c r="H557" s="320"/>
      <c r="I557" s="348"/>
      <c r="J557" s="348"/>
      <c r="K557" s="348"/>
      <c r="L557" s="348"/>
      <c r="M557" s="322"/>
      <c r="N557" s="322"/>
      <c r="O557" s="322"/>
      <c r="P557" s="322"/>
      <c r="Q557" s="357"/>
      <c r="R557" s="330"/>
      <c r="S557" s="163"/>
      <c r="T557" s="163"/>
      <c r="U557" s="163"/>
      <c r="V557" s="163"/>
      <c r="W557" s="163"/>
      <c r="X557" s="163"/>
      <c r="Y557" s="163"/>
      <c r="Z557" s="163" t="s">
        <v>3</v>
      </c>
      <c r="AA557" s="324">
        <v>1</v>
      </c>
      <c r="AB557" s="242"/>
      <c r="AC557" s="358"/>
      <c r="AD557" s="163"/>
      <c r="AE557" s="163"/>
      <c r="AF557" s="163"/>
      <c r="AG557" s="163" t="s">
        <v>3</v>
      </c>
      <c r="AH557" s="243"/>
      <c r="AI557" s="163"/>
      <c r="AJ557" s="163"/>
      <c r="AK557" s="163"/>
      <c r="AL557" s="163" t="s">
        <v>3</v>
      </c>
      <c r="AM557" s="244"/>
      <c r="AN557" s="163"/>
      <c r="AO557" s="163"/>
      <c r="AP557" s="163"/>
      <c r="AQ557" s="163" t="s">
        <v>3</v>
      </c>
      <c r="AS557" s="163"/>
      <c r="AT557" s="163"/>
      <c r="AU557" s="163"/>
      <c r="AV557" s="163"/>
    </row>
    <row r="558" spans="1:48" s="240" customFormat="1" ht="14.1" hidden="1" customHeight="1" x14ac:dyDescent="0.2">
      <c r="A558" s="76">
        <v>495</v>
      </c>
      <c r="B558" s="314" t="s">
        <v>84</v>
      </c>
      <c r="C558" s="315" t="s">
        <v>290</v>
      </c>
      <c r="D558" s="344" t="s">
        <v>44</v>
      </c>
      <c r="E558" s="349"/>
      <c r="F558" s="350"/>
      <c r="G558" s="347" t="s">
        <v>597</v>
      </c>
      <c r="H558" s="320"/>
      <c r="I558" s="348"/>
      <c r="J558" s="348"/>
      <c r="K558" s="348"/>
      <c r="L558" s="348"/>
      <c r="M558" s="322"/>
      <c r="N558" s="322"/>
      <c r="O558" s="322"/>
      <c r="P558" s="322"/>
      <c r="Q558" s="357"/>
      <c r="R558" s="163"/>
      <c r="S558" s="163"/>
      <c r="T558" s="163"/>
      <c r="U558" s="163"/>
      <c r="V558" s="163"/>
      <c r="W558" s="163"/>
      <c r="X558" s="163"/>
      <c r="Y558" s="163"/>
      <c r="Z558" s="163" t="s">
        <v>3</v>
      </c>
      <c r="AA558" s="324"/>
      <c r="AB558" s="242"/>
      <c r="AC558" s="358"/>
      <c r="AD558" s="163"/>
      <c r="AE558" s="163"/>
      <c r="AF558" s="163"/>
      <c r="AG558" s="163" t="s">
        <v>3</v>
      </c>
      <c r="AH558" s="243"/>
      <c r="AI558" s="163"/>
      <c r="AJ558" s="163"/>
      <c r="AK558" s="163"/>
      <c r="AL558" s="163" t="s">
        <v>3</v>
      </c>
      <c r="AM558" s="244"/>
      <c r="AN558" s="163"/>
      <c r="AO558" s="163"/>
      <c r="AP558" s="163"/>
      <c r="AQ558" s="163"/>
      <c r="AS558" s="163"/>
      <c r="AT558" s="163"/>
      <c r="AU558" s="163"/>
      <c r="AV558" s="163"/>
    </row>
    <row r="559" spans="1:48" s="240" customFormat="1" ht="14.1" hidden="1" customHeight="1" x14ac:dyDescent="0.2">
      <c r="A559" s="76">
        <v>496</v>
      </c>
      <c r="B559" s="314" t="s">
        <v>84</v>
      </c>
      <c r="C559" s="315" t="s">
        <v>290</v>
      </c>
      <c r="D559" s="344" t="s">
        <v>46</v>
      </c>
      <c r="E559" s="349"/>
      <c r="F559" s="350"/>
      <c r="G559" s="347" t="s">
        <v>598</v>
      </c>
      <c r="H559" s="320"/>
      <c r="I559" s="348"/>
      <c r="J559" s="348"/>
      <c r="K559" s="348"/>
      <c r="L559" s="348"/>
      <c r="M559" s="322"/>
      <c r="N559" s="322"/>
      <c r="O559" s="322"/>
      <c r="P559" s="322"/>
      <c r="Q559" s="357"/>
      <c r="R559" s="163"/>
      <c r="S559" s="163"/>
      <c r="T559" s="163">
        <v>1</v>
      </c>
      <c r="U559" s="163"/>
      <c r="V559" s="163" t="s">
        <v>1</v>
      </c>
      <c r="W559" s="163">
        <v>1</v>
      </c>
      <c r="X559" s="163"/>
      <c r="Y559" s="163"/>
      <c r="Z559" s="163"/>
      <c r="AA559" s="324"/>
      <c r="AB559" s="242"/>
      <c r="AC559" s="358"/>
      <c r="AD559" s="163"/>
      <c r="AE559" s="163"/>
      <c r="AF559" s="163"/>
      <c r="AG559" s="163" t="s">
        <v>3</v>
      </c>
      <c r="AH559" s="243"/>
      <c r="AI559" s="163"/>
      <c r="AJ559" s="163"/>
      <c r="AK559" s="163"/>
      <c r="AL559" s="163" t="s">
        <v>3</v>
      </c>
      <c r="AM559" s="244"/>
      <c r="AN559" s="163"/>
      <c r="AO559" s="163"/>
      <c r="AP559" s="163"/>
      <c r="AQ559" s="163" t="s">
        <v>3</v>
      </c>
      <c r="AS559" s="163"/>
      <c r="AT559" s="163"/>
      <c r="AU559" s="163"/>
      <c r="AV559" s="163"/>
    </row>
    <row r="560" spans="1:48" s="240" customFormat="1" ht="14.1" hidden="1" customHeight="1" x14ac:dyDescent="0.2">
      <c r="A560" s="76">
        <v>497</v>
      </c>
      <c r="B560" s="314" t="s">
        <v>84</v>
      </c>
      <c r="C560" s="315" t="s">
        <v>290</v>
      </c>
      <c r="D560" s="344" t="s">
        <v>48</v>
      </c>
      <c r="E560" s="349"/>
      <c r="F560" s="350"/>
      <c r="G560" s="347" t="s">
        <v>599</v>
      </c>
      <c r="H560" s="320"/>
      <c r="I560" s="348"/>
      <c r="J560" s="348"/>
      <c r="K560" s="348"/>
      <c r="L560" s="348"/>
      <c r="M560" s="322"/>
      <c r="N560" s="322"/>
      <c r="O560" s="322"/>
      <c r="P560" s="322"/>
      <c r="Q560" s="357"/>
      <c r="R560" s="330"/>
      <c r="S560" s="163"/>
      <c r="T560" s="163"/>
      <c r="U560" s="163"/>
      <c r="V560" s="163"/>
      <c r="W560" s="163"/>
      <c r="X560" s="163"/>
      <c r="Y560" s="163"/>
      <c r="Z560" s="163" t="s">
        <v>3</v>
      </c>
      <c r="AA560" s="324">
        <v>1</v>
      </c>
      <c r="AB560" s="242"/>
      <c r="AC560" s="358"/>
      <c r="AD560" s="163"/>
      <c r="AE560" s="163"/>
      <c r="AF560" s="163"/>
      <c r="AG560" s="163" t="s">
        <v>3</v>
      </c>
      <c r="AH560" s="243"/>
      <c r="AI560" s="163"/>
      <c r="AJ560" s="163"/>
      <c r="AK560" s="163"/>
      <c r="AL560" s="163" t="s">
        <v>3</v>
      </c>
      <c r="AM560" s="244"/>
      <c r="AN560" s="163"/>
      <c r="AO560" s="163"/>
      <c r="AP560" s="163"/>
      <c r="AQ560" s="163"/>
      <c r="AS560" s="163"/>
      <c r="AT560" s="163"/>
      <c r="AU560" s="163"/>
      <c r="AV560" s="163"/>
    </row>
    <row r="561" spans="1:49" s="240" customFormat="1" ht="14.1" hidden="1" customHeight="1" x14ac:dyDescent="0.2">
      <c r="A561" s="76">
        <v>498</v>
      </c>
      <c r="B561" s="314" t="s">
        <v>84</v>
      </c>
      <c r="C561" s="315" t="s">
        <v>290</v>
      </c>
      <c r="D561" s="344" t="s">
        <v>50</v>
      </c>
      <c r="E561" s="349"/>
      <c r="F561" s="350"/>
      <c r="G561" s="347" t="s">
        <v>600</v>
      </c>
      <c r="H561" s="320"/>
      <c r="I561" s="348"/>
      <c r="J561" s="348"/>
      <c r="K561" s="348"/>
      <c r="L561" s="348"/>
      <c r="M561" s="322"/>
      <c r="N561" s="322"/>
      <c r="O561" s="322"/>
      <c r="P561" s="322"/>
      <c r="Q561" s="357"/>
      <c r="R561" s="330"/>
      <c r="S561" s="163"/>
      <c r="T561" s="163"/>
      <c r="U561" s="163"/>
      <c r="V561" s="163"/>
      <c r="W561" s="163"/>
      <c r="X561" s="163"/>
      <c r="Y561" s="163"/>
      <c r="Z561" s="163" t="s">
        <v>3</v>
      </c>
      <c r="AA561" s="324">
        <v>1</v>
      </c>
      <c r="AB561" s="242"/>
      <c r="AC561" s="358"/>
      <c r="AD561" s="163"/>
      <c r="AE561" s="163"/>
      <c r="AF561" s="163"/>
      <c r="AG561" s="163" t="s">
        <v>3</v>
      </c>
      <c r="AH561" s="243"/>
      <c r="AI561" s="163"/>
      <c r="AJ561" s="163"/>
      <c r="AK561" s="163"/>
      <c r="AL561" s="163" t="s">
        <v>3</v>
      </c>
      <c r="AM561" s="244"/>
      <c r="AN561" s="163"/>
      <c r="AO561" s="163"/>
      <c r="AP561" s="163"/>
      <c r="AQ561" s="163" t="s">
        <v>3</v>
      </c>
      <c r="AS561" s="163"/>
      <c r="AT561" s="163"/>
      <c r="AU561" s="163"/>
      <c r="AV561" s="163"/>
    </row>
    <row r="562" spans="1:49" s="240" customFormat="1" ht="14.1" hidden="1" customHeight="1" x14ac:dyDescent="0.2">
      <c r="A562" s="76">
        <v>499</v>
      </c>
      <c r="B562" s="314" t="s">
        <v>84</v>
      </c>
      <c r="C562" s="315" t="s">
        <v>290</v>
      </c>
      <c r="D562" s="344" t="s">
        <v>52</v>
      </c>
      <c r="E562" s="349"/>
      <c r="F562" s="350"/>
      <c r="G562" s="347" t="s">
        <v>601</v>
      </c>
      <c r="H562" s="320"/>
      <c r="I562" s="348"/>
      <c r="J562" s="348"/>
      <c r="K562" s="348"/>
      <c r="L562" s="348"/>
      <c r="M562" s="322"/>
      <c r="N562" s="322"/>
      <c r="O562" s="322"/>
      <c r="P562" s="322"/>
      <c r="Q562" s="357"/>
      <c r="R562" s="163"/>
      <c r="S562" s="163"/>
      <c r="T562" s="163"/>
      <c r="U562" s="163"/>
      <c r="V562" s="163"/>
      <c r="W562" s="163"/>
      <c r="X562" s="163"/>
      <c r="Y562" s="163"/>
      <c r="Z562" s="163"/>
      <c r="AA562" s="324"/>
      <c r="AB562" s="242"/>
      <c r="AC562" s="358"/>
      <c r="AD562" s="163"/>
      <c r="AE562" s="163"/>
      <c r="AF562" s="163"/>
      <c r="AG562" s="163"/>
      <c r="AH562" s="243"/>
      <c r="AI562" s="163"/>
      <c r="AJ562" s="163"/>
      <c r="AK562" s="163"/>
      <c r="AL562" s="163"/>
      <c r="AM562" s="244"/>
      <c r="AN562" s="163"/>
      <c r="AO562" s="163"/>
      <c r="AP562" s="163"/>
      <c r="AQ562" s="163"/>
      <c r="AS562" s="163"/>
      <c r="AT562" s="163"/>
      <c r="AU562" s="163"/>
      <c r="AV562" s="163"/>
    </row>
    <row r="563" spans="1:49" s="240" customFormat="1" ht="14.1" hidden="1" customHeight="1" x14ac:dyDescent="0.2">
      <c r="A563" s="76">
        <v>500</v>
      </c>
      <c r="B563" s="314" t="s">
        <v>84</v>
      </c>
      <c r="C563" s="315" t="s">
        <v>290</v>
      </c>
      <c r="D563" s="344" t="s">
        <v>54</v>
      </c>
      <c r="E563" s="349"/>
      <c r="F563" s="350"/>
      <c r="G563" s="347" t="s">
        <v>602</v>
      </c>
      <c r="H563" s="320"/>
      <c r="I563" s="348"/>
      <c r="J563" s="348"/>
      <c r="K563" s="348"/>
      <c r="L563" s="348"/>
      <c r="M563" s="322"/>
      <c r="N563" s="322"/>
      <c r="O563" s="322"/>
      <c r="P563" s="322"/>
      <c r="Q563" s="357"/>
      <c r="R563" s="163"/>
      <c r="S563" s="163"/>
      <c r="T563" s="163"/>
      <c r="U563" s="163"/>
      <c r="V563" s="163"/>
      <c r="W563" s="163"/>
      <c r="X563" s="163"/>
      <c r="Y563" s="163"/>
      <c r="Z563" s="163"/>
      <c r="AA563" s="324"/>
      <c r="AB563" s="242"/>
      <c r="AC563" s="358"/>
      <c r="AD563" s="163"/>
      <c r="AE563" s="163"/>
      <c r="AF563" s="163"/>
      <c r="AG563" s="163"/>
      <c r="AH563" s="243"/>
      <c r="AI563" s="163"/>
      <c r="AJ563" s="163"/>
      <c r="AK563" s="163"/>
      <c r="AL563" s="163"/>
      <c r="AM563" s="244"/>
      <c r="AN563" s="163"/>
      <c r="AO563" s="163"/>
      <c r="AP563" s="163"/>
      <c r="AQ563" s="163"/>
      <c r="AS563" s="163"/>
      <c r="AT563" s="163"/>
      <c r="AU563" s="163"/>
      <c r="AV563" s="163"/>
    </row>
    <row r="564" spans="1:49" s="240" customFormat="1" ht="14.1" hidden="1" customHeight="1" x14ac:dyDescent="0.2">
      <c r="A564" s="76">
        <v>501</v>
      </c>
      <c r="B564" s="314" t="s">
        <v>84</v>
      </c>
      <c r="C564" s="315" t="s">
        <v>290</v>
      </c>
      <c r="D564" s="344" t="s">
        <v>56</v>
      </c>
      <c r="E564" s="349"/>
      <c r="F564" s="350"/>
      <c r="G564" s="347" t="s">
        <v>603</v>
      </c>
      <c r="H564" s="320"/>
      <c r="I564" s="348"/>
      <c r="J564" s="348"/>
      <c r="K564" s="348"/>
      <c r="L564" s="348"/>
      <c r="M564" s="322"/>
      <c r="N564" s="322"/>
      <c r="O564" s="322"/>
      <c r="P564" s="322"/>
      <c r="Q564" s="357"/>
      <c r="R564" s="163"/>
      <c r="S564" s="163"/>
      <c r="T564" s="163"/>
      <c r="U564" s="163"/>
      <c r="V564" s="163"/>
      <c r="W564" s="163"/>
      <c r="X564" s="163"/>
      <c r="Y564" s="163"/>
      <c r="Z564" s="163"/>
      <c r="AA564" s="324"/>
      <c r="AB564" s="242"/>
      <c r="AC564" s="358"/>
      <c r="AD564" s="163"/>
      <c r="AE564" s="163"/>
      <c r="AF564" s="163"/>
      <c r="AG564" s="163"/>
      <c r="AH564" s="243"/>
      <c r="AI564" s="163"/>
      <c r="AJ564" s="163"/>
      <c r="AK564" s="163"/>
      <c r="AL564" s="163"/>
      <c r="AM564" s="244"/>
      <c r="AN564" s="163"/>
      <c r="AO564" s="163"/>
      <c r="AP564" s="163"/>
      <c r="AQ564" s="163"/>
      <c r="AS564" s="163"/>
      <c r="AT564" s="163"/>
      <c r="AU564" s="163"/>
      <c r="AV564" s="163"/>
    </row>
    <row r="565" spans="1:49" s="240" customFormat="1" ht="14.1" hidden="1" customHeight="1" x14ac:dyDescent="0.2">
      <c r="A565" s="76">
        <v>502</v>
      </c>
      <c r="B565" s="314" t="s">
        <v>84</v>
      </c>
      <c r="C565" s="315" t="s">
        <v>290</v>
      </c>
      <c r="D565" s="344" t="s">
        <v>84</v>
      </c>
      <c r="E565" s="349"/>
      <c r="F565" s="350"/>
      <c r="G565" s="347" t="s">
        <v>604</v>
      </c>
      <c r="H565" s="320"/>
      <c r="I565" s="348"/>
      <c r="J565" s="348"/>
      <c r="K565" s="348"/>
      <c r="L565" s="348"/>
      <c r="M565" s="322"/>
      <c r="N565" s="322"/>
      <c r="O565" s="322"/>
      <c r="P565" s="322"/>
      <c r="Q565" s="357"/>
      <c r="R565" s="163"/>
      <c r="S565" s="163"/>
      <c r="T565" s="163"/>
      <c r="U565" s="163"/>
      <c r="V565" s="163"/>
      <c r="W565" s="163"/>
      <c r="X565" s="163"/>
      <c r="Y565" s="163"/>
      <c r="Z565" s="163"/>
      <c r="AA565" s="324"/>
      <c r="AB565" s="242"/>
      <c r="AC565" s="358"/>
      <c r="AD565" s="163"/>
      <c r="AE565" s="163"/>
      <c r="AF565" s="163"/>
      <c r="AG565" s="163"/>
      <c r="AH565" s="243"/>
      <c r="AI565" s="163"/>
      <c r="AJ565" s="163"/>
      <c r="AK565" s="163"/>
      <c r="AL565" s="163"/>
      <c r="AM565" s="244"/>
      <c r="AN565" s="163"/>
      <c r="AO565" s="163"/>
      <c r="AP565" s="163"/>
      <c r="AQ565" s="163"/>
      <c r="AS565" s="163"/>
      <c r="AT565" s="163"/>
      <c r="AU565" s="163"/>
      <c r="AV565" s="163"/>
    </row>
    <row r="566" spans="1:49" s="240" customFormat="1" ht="14.1" hidden="1" customHeight="1" x14ac:dyDescent="0.2">
      <c r="A566" s="76">
        <v>503</v>
      </c>
      <c r="B566" s="314" t="s">
        <v>84</v>
      </c>
      <c r="C566" s="315" t="s">
        <v>290</v>
      </c>
      <c r="D566" s="344" t="s">
        <v>86</v>
      </c>
      <c r="E566" s="349"/>
      <c r="F566" s="350"/>
      <c r="G566" s="347" t="s">
        <v>605</v>
      </c>
      <c r="H566" s="320"/>
      <c r="I566" s="348"/>
      <c r="J566" s="348"/>
      <c r="K566" s="348"/>
      <c r="L566" s="348"/>
      <c r="M566" s="322"/>
      <c r="N566" s="322"/>
      <c r="O566" s="322"/>
      <c r="P566" s="322"/>
      <c r="Q566" s="357"/>
      <c r="R566" s="163"/>
      <c r="S566" s="163"/>
      <c r="T566" s="163"/>
      <c r="U566" s="163"/>
      <c r="V566" s="163"/>
      <c r="W566" s="163"/>
      <c r="X566" s="163"/>
      <c r="Y566" s="163"/>
      <c r="Z566" s="163"/>
      <c r="AA566" s="324"/>
      <c r="AB566" s="242"/>
      <c r="AC566" s="358"/>
      <c r="AD566" s="163"/>
      <c r="AE566" s="163"/>
      <c r="AF566" s="163"/>
      <c r="AG566" s="163"/>
      <c r="AH566" s="243"/>
      <c r="AI566" s="163"/>
      <c r="AJ566" s="163"/>
      <c r="AK566" s="163"/>
      <c r="AL566" s="163"/>
      <c r="AM566" s="244"/>
      <c r="AN566" s="163"/>
      <c r="AO566" s="163"/>
      <c r="AP566" s="163"/>
      <c r="AQ566" s="163"/>
      <c r="AS566" s="163"/>
      <c r="AT566" s="163"/>
      <c r="AU566" s="163"/>
      <c r="AV566" s="163"/>
    </row>
    <row r="567" spans="1:49" s="240" customFormat="1" ht="14.1" hidden="1" customHeight="1" x14ac:dyDescent="0.2">
      <c r="A567" s="76">
        <v>504</v>
      </c>
      <c r="B567" s="314" t="s">
        <v>84</v>
      </c>
      <c r="C567" s="315" t="s">
        <v>290</v>
      </c>
      <c r="D567" s="344" t="s">
        <v>88</v>
      </c>
      <c r="E567" s="349"/>
      <c r="F567" s="350"/>
      <c r="G567" s="347" t="s">
        <v>606</v>
      </c>
      <c r="H567" s="320"/>
      <c r="I567" s="348"/>
      <c r="J567" s="348"/>
      <c r="K567" s="348"/>
      <c r="L567" s="348"/>
      <c r="M567" s="322"/>
      <c r="N567" s="322"/>
      <c r="O567" s="322"/>
      <c r="P567" s="322"/>
      <c r="Q567" s="357"/>
      <c r="R567" s="163"/>
      <c r="S567" s="163"/>
      <c r="T567" s="163"/>
      <c r="U567" s="163"/>
      <c r="V567" s="163"/>
      <c r="W567" s="163"/>
      <c r="X567" s="163"/>
      <c r="Y567" s="163"/>
      <c r="Z567" s="163" t="s">
        <v>3</v>
      </c>
      <c r="AA567" s="324"/>
      <c r="AB567" s="242"/>
      <c r="AC567" s="358"/>
      <c r="AD567" s="163"/>
      <c r="AE567" s="163"/>
      <c r="AF567" s="163"/>
      <c r="AG567" s="163" t="s">
        <v>3</v>
      </c>
      <c r="AH567" s="243"/>
      <c r="AI567" s="163"/>
      <c r="AJ567" s="163"/>
      <c r="AK567" s="163"/>
      <c r="AL567" s="163"/>
      <c r="AM567" s="244"/>
      <c r="AN567" s="163"/>
      <c r="AO567" s="163"/>
      <c r="AP567" s="163"/>
      <c r="AQ567" s="163"/>
      <c r="AS567" s="163"/>
      <c r="AT567" s="163"/>
      <c r="AU567" s="163"/>
      <c r="AV567" s="163"/>
    </row>
    <row r="568" spans="1:49" s="240" customFormat="1" ht="14.1" hidden="1" customHeight="1" x14ac:dyDescent="0.2">
      <c r="A568" s="76">
        <v>505</v>
      </c>
      <c r="B568" s="314" t="s">
        <v>84</v>
      </c>
      <c r="C568" s="315" t="s">
        <v>290</v>
      </c>
      <c r="D568" s="344" t="s">
        <v>90</v>
      </c>
      <c r="E568" s="349"/>
      <c r="F568" s="350"/>
      <c r="G568" s="347" t="s">
        <v>607</v>
      </c>
      <c r="H568" s="320"/>
      <c r="I568" s="348"/>
      <c r="J568" s="348"/>
      <c r="K568" s="348"/>
      <c r="L568" s="348"/>
      <c r="M568" s="322"/>
      <c r="N568" s="322"/>
      <c r="O568" s="322"/>
      <c r="P568" s="322"/>
      <c r="Q568" s="357"/>
      <c r="R568" s="163"/>
      <c r="S568" s="163"/>
      <c r="T568" s="163"/>
      <c r="U568" s="163"/>
      <c r="V568" s="163"/>
      <c r="W568" s="163"/>
      <c r="X568" s="163"/>
      <c r="Y568" s="163"/>
      <c r="Z568" s="163"/>
      <c r="AA568" s="324"/>
      <c r="AB568" s="242"/>
      <c r="AC568" s="358"/>
      <c r="AD568" s="163"/>
      <c r="AE568" s="163"/>
      <c r="AF568" s="163"/>
      <c r="AG568" s="163"/>
      <c r="AH568" s="243"/>
      <c r="AI568" s="163"/>
      <c r="AJ568" s="163"/>
      <c r="AK568" s="163"/>
      <c r="AL568" s="163"/>
      <c r="AM568" s="244"/>
      <c r="AN568" s="163"/>
      <c r="AO568" s="163"/>
      <c r="AP568" s="163"/>
      <c r="AQ568" s="163"/>
      <c r="AS568" s="163"/>
      <c r="AT568" s="163"/>
      <c r="AU568" s="163"/>
      <c r="AV568" s="163"/>
    </row>
    <row r="569" spans="1:49" s="59" customFormat="1" ht="14.1" customHeight="1" x14ac:dyDescent="0.25">
      <c r="B569" s="302" t="s">
        <v>84</v>
      </c>
      <c r="C569" s="303" t="s">
        <v>292</v>
      </c>
      <c r="D569" s="304"/>
      <c r="E569" s="305"/>
      <c r="F569" s="306" t="s">
        <v>608</v>
      </c>
      <c r="G569" s="307"/>
      <c r="H569" s="308"/>
      <c r="I569" s="309"/>
      <c r="J569" s="309"/>
      <c r="K569" s="309"/>
      <c r="L569" s="309"/>
      <c r="M569" s="310">
        <f>COUNTIF(M570:M579,"WTP")</f>
        <v>0</v>
      </c>
      <c r="N569" s="310">
        <f>COUNTIF(N570:N579,"WDP")</f>
        <v>0</v>
      </c>
      <c r="O569" s="310">
        <f>COUNTIF(O570:O579,"TW")</f>
        <v>0</v>
      </c>
      <c r="P569" s="310">
        <f>COUNTIF(P570:P579,"TMP")</f>
        <v>0</v>
      </c>
      <c r="Q569" s="311">
        <f>SUM(H569:P569)</f>
        <v>0</v>
      </c>
      <c r="R569" s="73"/>
      <c r="S569" s="73">
        <f>COUNTIF(S570:S579,"WTP")</f>
        <v>0</v>
      </c>
      <c r="T569" s="73"/>
      <c r="U569" s="73"/>
      <c r="V569" s="73">
        <f>COUNTIF(V570:V579,"WDP")</f>
        <v>2</v>
      </c>
      <c r="W569" s="73"/>
      <c r="X569" s="73">
        <f>COUNTIF(X570:X579,"TW")</f>
        <v>0</v>
      </c>
      <c r="Y569" s="73"/>
      <c r="Z569" s="73">
        <f>COUNTIF(Z570:Z579,"TMP")</f>
        <v>7</v>
      </c>
      <c r="AA569" s="331"/>
      <c r="AB569" s="152">
        <f>SUM(S569:Z569)</f>
        <v>9</v>
      </c>
      <c r="AC569" s="313"/>
      <c r="AD569" s="75">
        <f>COUNTIF(AD570:AD579,"WTP")</f>
        <v>0</v>
      </c>
      <c r="AE569" s="75">
        <f>COUNTIF(AE570:AE579,"WDP")</f>
        <v>2</v>
      </c>
      <c r="AF569" s="75">
        <f>COUNTIF(AF570:AF579,"TW")</f>
        <v>0</v>
      </c>
      <c r="AG569" s="75">
        <f>COUNTIF(AG570:AG579,"TMP")</f>
        <v>8</v>
      </c>
      <c r="AH569" s="153">
        <f>SUM(AD569:AG569)</f>
        <v>10</v>
      </c>
      <c r="AI569" s="75">
        <f>COUNTIF(AI570:AI579,"WTP")</f>
        <v>0</v>
      </c>
      <c r="AJ569" s="75">
        <f>COUNTIF(AJ570:AJ579,"WDP")</f>
        <v>1</v>
      </c>
      <c r="AK569" s="75">
        <f>COUNTIF(AK570:AK579,"TW")</f>
        <v>0</v>
      </c>
      <c r="AL569" s="75">
        <f>COUNTIF(AL570:AL579,"TMP")</f>
        <v>9</v>
      </c>
      <c r="AM569" s="154">
        <f>SUM(AI569:AL569)</f>
        <v>10</v>
      </c>
      <c r="AN569" s="75">
        <f>COUNTIF(AN570:AN579,"WTP")</f>
        <v>0</v>
      </c>
      <c r="AO569" s="75">
        <f>COUNTIF(AO570:AO579,"WDP")</f>
        <v>1</v>
      </c>
      <c r="AP569" s="75">
        <f>COUNTIF(AP570:AP579,"TW")</f>
        <v>0</v>
      </c>
      <c r="AQ569" s="75">
        <f>COUNTIF(AQ570:AQ579,"TMP")</f>
        <v>8</v>
      </c>
      <c r="AR569" s="155">
        <f>SUM(AN569:AQ569)</f>
        <v>9</v>
      </c>
      <c r="AS569" s="75">
        <f>COUNTIF(AS570:AS579,"WTP")</f>
        <v>0</v>
      </c>
      <c r="AT569" s="75">
        <f>COUNTIF(AT570:AT579,"WDP")</f>
        <v>2</v>
      </c>
      <c r="AU569" s="75">
        <f>COUNTIF(AU570:AU579,"TW")</f>
        <v>0</v>
      </c>
      <c r="AV569" s="75">
        <f>COUNTIF(AV570:AV579,"TMP")</f>
        <v>0</v>
      </c>
      <c r="AW569" s="155">
        <f>SUM(AS569:AV569)</f>
        <v>2</v>
      </c>
    </row>
    <row r="570" spans="1:49" s="91" customFormat="1" ht="14.1" hidden="1" customHeight="1" x14ac:dyDescent="0.2">
      <c r="A570" s="76">
        <v>506</v>
      </c>
      <c r="B570" s="314" t="s">
        <v>84</v>
      </c>
      <c r="C570" s="315" t="s">
        <v>292</v>
      </c>
      <c r="D570" s="344" t="s">
        <v>8</v>
      </c>
      <c r="E570" s="345"/>
      <c r="F570" s="346"/>
      <c r="G570" s="347" t="s">
        <v>609</v>
      </c>
      <c r="H570" s="320"/>
      <c r="I570" s="348"/>
      <c r="J570" s="348"/>
      <c r="K570" s="348"/>
      <c r="L570" s="348"/>
      <c r="M570" s="322"/>
      <c r="N570" s="322"/>
      <c r="O570" s="322"/>
      <c r="P570" s="322"/>
      <c r="Q570" s="328"/>
      <c r="R570" s="330"/>
      <c r="S570" s="163"/>
      <c r="T570" s="163"/>
      <c r="U570" s="163"/>
      <c r="V570" s="163"/>
      <c r="W570" s="163"/>
      <c r="X570" s="163"/>
      <c r="Y570" s="163"/>
      <c r="Z570" s="163" t="s">
        <v>3</v>
      </c>
      <c r="AA570" s="324">
        <v>1</v>
      </c>
      <c r="AB570" s="171"/>
      <c r="AC570" s="329"/>
      <c r="AD570" s="163"/>
      <c r="AE570" s="163"/>
      <c r="AF570" s="163"/>
      <c r="AG570" s="163" t="s">
        <v>3</v>
      </c>
      <c r="AH570" s="172"/>
      <c r="AI570" s="163"/>
      <c r="AJ570" s="163"/>
      <c r="AK570" s="163"/>
      <c r="AL570" s="163" t="s">
        <v>3</v>
      </c>
      <c r="AM570" s="173"/>
      <c r="AN570" s="163"/>
      <c r="AO570" s="163"/>
      <c r="AP570" s="163"/>
      <c r="AQ570" s="163" t="s">
        <v>3</v>
      </c>
      <c r="AS570" s="163"/>
      <c r="AT570" s="163" t="s">
        <v>1</v>
      </c>
      <c r="AU570" s="163"/>
      <c r="AV570" s="163"/>
    </row>
    <row r="571" spans="1:49" s="91" customFormat="1" ht="14.1" hidden="1" customHeight="1" x14ac:dyDescent="0.2">
      <c r="A571" s="76">
        <v>507</v>
      </c>
      <c r="B571" s="314" t="s">
        <v>84</v>
      </c>
      <c r="C571" s="315" t="s">
        <v>292</v>
      </c>
      <c r="D571" s="344" t="s">
        <v>12</v>
      </c>
      <c r="E571" s="349"/>
      <c r="F571" s="350"/>
      <c r="G571" s="347" t="s">
        <v>610</v>
      </c>
      <c r="H571" s="320"/>
      <c r="I571" s="348"/>
      <c r="J571" s="348"/>
      <c r="K571" s="348"/>
      <c r="L571" s="348"/>
      <c r="M571" s="322"/>
      <c r="N571" s="322"/>
      <c r="O571" s="322"/>
      <c r="P571" s="322"/>
      <c r="Q571" s="328"/>
      <c r="R571" s="330"/>
      <c r="S571" s="163"/>
      <c r="T571" s="163"/>
      <c r="U571" s="163"/>
      <c r="V571" s="163"/>
      <c r="W571" s="163"/>
      <c r="X571" s="163"/>
      <c r="Y571" s="163"/>
      <c r="Z571" s="163" t="s">
        <v>3</v>
      </c>
      <c r="AA571" s="324">
        <v>1</v>
      </c>
      <c r="AB571" s="171"/>
      <c r="AC571" s="329"/>
      <c r="AD571" s="163"/>
      <c r="AE571" s="163"/>
      <c r="AF571" s="163"/>
      <c r="AG571" s="163" t="s">
        <v>3</v>
      </c>
      <c r="AH571" s="172"/>
      <c r="AI571" s="163"/>
      <c r="AJ571" s="163"/>
      <c r="AK571" s="163"/>
      <c r="AL571" s="163" t="s">
        <v>3</v>
      </c>
      <c r="AM571" s="173"/>
      <c r="AN571" s="163"/>
      <c r="AO571" s="163"/>
      <c r="AP571" s="163"/>
      <c r="AQ571" s="163" t="s">
        <v>3</v>
      </c>
      <c r="AS571" s="163"/>
      <c r="AT571" s="163"/>
      <c r="AU571" s="163"/>
      <c r="AV571" s="163"/>
    </row>
    <row r="572" spans="1:49" s="91" customFormat="1" ht="14.1" hidden="1" customHeight="1" x14ac:dyDescent="0.2">
      <c r="A572" s="76">
        <v>508</v>
      </c>
      <c r="B572" s="314" t="s">
        <v>84</v>
      </c>
      <c r="C572" s="315" t="s">
        <v>292</v>
      </c>
      <c r="D572" s="344" t="s">
        <v>14</v>
      </c>
      <c r="E572" s="349"/>
      <c r="F572" s="350"/>
      <c r="G572" s="347" t="s">
        <v>611</v>
      </c>
      <c r="H572" s="320"/>
      <c r="I572" s="348"/>
      <c r="J572" s="348"/>
      <c r="K572" s="348"/>
      <c r="L572" s="348"/>
      <c r="M572" s="322"/>
      <c r="N572" s="322"/>
      <c r="O572" s="322"/>
      <c r="P572" s="322"/>
      <c r="Q572" s="328"/>
      <c r="R572" s="163"/>
      <c r="S572" s="163"/>
      <c r="T572" s="163"/>
      <c r="U572" s="163"/>
      <c r="V572" s="163" t="s">
        <v>1</v>
      </c>
      <c r="W572" s="163"/>
      <c r="X572" s="163"/>
      <c r="Y572" s="163"/>
      <c r="Z572" s="163"/>
      <c r="AA572" s="324"/>
      <c r="AB572" s="171"/>
      <c r="AC572" s="329"/>
      <c r="AD572" s="163"/>
      <c r="AE572" s="163"/>
      <c r="AF572" s="163"/>
      <c r="AG572" s="163" t="s">
        <v>3</v>
      </c>
      <c r="AH572" s="172"/>
      <c r="AI572" s="163"/>
      <c r="AJ572" s="163"/>
      <c r="AK572" s="163"/>
      <c r="AL572" s="163" t="s">
        <v>3</v>
      </c>
      <c r="AM572" s="173"/>
      <c r="AN572" s="163"/>
      <c r="AO572" s="163"/>
      <c r="AP572" s="163"/>
      <c r="AQ572" s="163" t="s">
        <v>3</v>
      </c>
      <c r="AS572" s="163"/>
      <c r="AT572" s="163"/>
      <c r="AU572" s="163"/>
      <c r="AV572" s="163"/>
    </row>
    <row r="573" spans="1:49" s="91" customFormat="1" ht="14.1" hidden="1" customHeight="1" x14ac:dyDescent="0.2">
      <c r="A573" s="76">
        <v>509</v>
      </c>
      <c r="B573" s="314" t="s">
        <v>84</v>
      </c>
      <c r="C573" s="315" t="s">
        <v>292</v>
      </c>
      <c r="D573" s="344" t="s">
        <v>16</v>
      </c>
      <c r="E573" s="349"/>
      <c r="F573" s="350"/>
      <c r="G573" s="347" t="s">
        <v>612</v>
      </c>
      <c r="H573" s="320"/>
      <c r="I573" s="348"/>
      <c r="J573" s="348"/>
      <c r="K573" s="348"/>
      <c r="L573" s="348"/>
      <c r="M573" s="322"/>
      <c r="N573" s="322"/>
      <c r="O573" s="322"/>
      <c r="P573" s="322"/>
      <c r="Q573" s="328"/>
      <c r="R573" s="163"/>
      <c r="S573" s="163"/>
      <c r="T573" s="163"/>
      <c r="U573" s="163"/>
      <c r="V573" s="163"/>
      <c r="W573" s="163"/>
      <c r="X573" s="163"/>
      <c r="Y573" s="163"/>
      <c r="Z573" s="163" t="s">
        <v>3</v>
      </c>
      <c r="AA573" s="324"/>
      <c r="AB573" s="171"/>
      <c r="AC573" s="329"/>
      <c r="AD573" s="163"/>
      <c r="AE573" s="163" t="s">
        <v>1</v>
      </c>
      <c r="AF573" s="163"/>
      <c r="AG573" s="163"/>
      <c r="AH573" s="172"/>
      <c r="AI573" s="163"/>
      <c r="AJ573" s="163"/>
      <c r="AK573" s="163"/>
      <c r="AL573" s="163" t="s">
        <v>3</v>
      </c>
      <c r="AM573" s="173"/>
      <c r="AN573" s="163"/>
      <c r="AO573" s="163"/>
      <c r="AP573" s="163"/>
      <c r="AQ573" s="163" t="s">
        <v>3</v>
      </c>
      <c r="AS573" s="163"/>
      <c r="AT573" s="163"/>
      <c r="AU573" s="163"/>
      <c r="AV573" s="163"/>
    </row>
    <row r="574" spans="1:49" s="91" customFormat="1" ht="14.1" hidden="1" customHeight="1" x14ac:dyDescent="0.2">
      <c r="A574" s="76">
        <v>510</v>
      </c>
      <c r="B574" s="314" t="s">
        <v>84</v>
      </c>
      <c r="C574" s="315" t="s">
        <v>292</v>
      </c>
      <c r="D574" s="344" t="s">
        <v>18</v>
      </c>
      <c r="E574" s="349"/>
      <c r="F574" s="350"/>
      <c r="G574" s="347" t="s">
        <v>613</v>
      </c>
      <c r="H574" s="320"/>
      <c r="I574" s="348"/>
      <c r="J574" s="348"/>
      <c r="K574" s="348"/>
      <c r="L574" s="348"/>
      <c r="M574" s="322"/>
      <c r="N574" s="322"/>
      <c r="O574" s="322"/>
      <c r="P574" s="322"/>
      <c r="Q574" s="328"/>
      <c r="R574" s="163"/>
      <c r="S574" s="163"/>
      <c r="T574" s="163">
        <v>1</v>
      </c>
      <c r="U574" s="163"/>
      <c r="V574" s="163" t="s">
        <v>1</v>
      </c>
      <c r="W574" s="163">
        <v>1</v>
      </c>
      <c r="X574" s="163"/>
      <c r="Y574" s="163"/>
      <c r="Z574" s="163"/>
      <c r="AA574" s="324"/>
      <c r="AB574" s="171"/>
      <c r="AC574" s="329"/>
      <c r="AD574" s="163"/>
      <c r="AE574" s="163" t="s">
        <v>1</v>
      </c>
      <c r="AF574" s="163"/>
      <c r="AG574" s="163"/>
      <c r="AH574" s="172"/>
      <c r="AI574" s="163"/>
      <c r="AJ574" s="163" t="s">
        <v>1</v>
      </c>
      <c r="AK574" s="163"/>
      <c r="AL574" s="163"/>
      <c r="AM574" s="173"/>
      <c r="AN574" s="163"/>
      <c r="AO574" s="163" t="s">
        <v>1</v>
      </c>
      <c r="AP574" s="163"/>
      <c r="AQ574" s="163"/>
      <c r="AS574" s="163"/>
      <c r="AT574" s="163" t="s">
        <v>1</v>
      </c>
      <c r="AU574" s="163"/>
      <c r="AV574" s="163"/>
    </row>
    <row r="575" spans="1:49" s="91" customFormat="1" ht="14.1" hidden="1" customHeight="1" x14ac:dyDescent="0.2">
      <c r="A575" s="76">
        <v>511</v>
      </c>
      <c r="B575" s="314" t="s">
        <v>84</v>
      </c>
      <c r="C575" s="315" t="s">
        <v>292</v>
      </c>
      <c r="D575" s="344" t="s">
        <v>20</v>
      </c>
      <c r="E575" s="349"/>
      <c r="F575" s="350"/>
      <c r="G575" s="347" t="s">
        <v>614</v>
      </c>
      <c r="H575" s="320"/>
      <c r="I575" s="348"/>
      <c r="J575" s="348"/>
      <c r="K575" s="348"/>
      <c r="L575" s="348"/>
      <c r="M575" s="322"/>
      <c r="N575" s="322"/>
      <c r="O575" s="322"/>
      <c r="P575" s="322"/>
      <c r="Q575" s="328"/>
      <c r="R575" s="330"/>
      <c r="S575" s="163"/>
      <c r="T575" s="163"/>
      <c r="U575" s="163"/>
      <c r="V575" s="163"/>
      <c r="W575" s="163"/>
      <c r="X575" s="163"/>
      <c r="Y575" s="163"/>
      <c r="Z575" s="163" t="s">
        <v>3</v>
      </c>
      <c r="AA575" s="324">
        <v>1</v>
      </c>
      <c r="AB575" s="171"/>
      <c r="AC575" s="329"/>
      <c r="AD575" s="163"/>
      <c r="AE575" s="163"/>
      <c r="AF575" s="163"/>
      <c r="AG575" s="163" t="s">
        <v>3</v>
      </c>
      <c r="AH575" s="172"/>
      <c r="AI575" s="163"/>
      <c r="AJ575" s="163"/>
      <c r="AK575" s="163"/>
      <c r="AL575" s="163" t="s">
        <v>3</v>
      </c>
      <c r="AM575" s="173"/>
      <c r="AN575" s="163"/>
      <c r="AO575" s="163"/>
      <c r="AP575" s="163"/>
      <c r="AQ575" s="163" t="s">
        <v>3</v>
      </c>
      <c r="AS575" s="163"/>
      <c r="AT575" s="163"/>
      <c r="AU575" s="163"/>
      <c r="AV575" s="163"/>
    </row>
    <row r="576" spans="1:49" s="91" customFormat="1" ht="14.1" hidden="1" customHeight="1" x14ac:dyDescent="0.2">
      <c r="A576" s="76">
        <v>512</v>
      </c>
      <c r="B576" s="314" t="s">
        <v>84</v>
      </c>
      <c r="C576" s="315" t="s">
        <v>292</v>
      </c>
      <c r="D576" s="344" t="s">
        <v>22</v>
      </c>
      <c r="E576" s="349"/>
      <c r="F576" s="350"/>
      <c r="G576" s="347" t="s">
        <v>615</v>
      </c>
      <c r="H576" s="320"/>
      <c r="I576" s="348"/>
      <c r="J576" s="348"/>
      <c r="K576" s="348"/>
      <c r="L576" s="348"/>
      <c r="M576" s="322"/>
      <c r="N576" s="322"/>
      <c r="O576" s="322"/>
      <c r="P576" s="322"/>
      <c r="Q576" s="328"/>
      <c r="R576" s="163"/>
      <c r="S576" s="163"/>
      <c r="T576" s="163"/>
      <c r="U576" s="163"/>
      <c r="V576" s="163"/>
      <c r="W576" s="163"/>
      <c r="X576" s="163"/>
      <c r="Y576" s="163"/>
      <c r="Z576" s="163" t="s">
        <v>3</v>
      </c>
      <c r="AA576" s="324"/>
      <c r="AB576" s="171"/>
      <c r="AC576" s="329"/>
      <c r="AD576" s="163"/>
      <c r="AE576" s="163"/>
      <c r="AF576" s="163"/>
      <c r="AG576" s="163" t="s">
        <v>3</v>
      </c>
      <c r="AH576" s="172"/>
      <c r="AI576" s="163"/>
      <c r="AJ576" s="163"/>
      <c r="AK576" s="163"/>
      <c r="AL576" s="163" t="s">
        <v>3</v>
      </c>
      <c r="AM576" s="173"/>
      <c r="AN576" s="163"/>
      <c r="AO576" s="163"/>
      <c r="AP576" s="163"/>
      <c r="AQ576" s="163" t="s">
        <v>3</v>
      </c>
      <c r="AS576" s="163"/>
      <c r="AT576" s="163"/>
      <c r="AU576" s="163"/>
      <c r="AV576" s="163"/>
    </row>
    <row r="577" spans="1:49" s="91" customFormat="1" ht="14.1" hidden="1" customHeight="1" x14ac:dyDescent="0.2">
      <c r="A577" s="76">
        <v>513</v>
      </c>
      <c r="B577" s="314" t="s">
        <v>84</v>
      </c>
      <c r="C577" s="315" t="s">
        <v>292</v>
      </c>
      <c r="D577" s="344" t="s">
        <v>24</v>
      </c>
      <c r="E577" s="349"/>
      <c r="F577" s="350"/>
      <c r="G577" s="347" t="s">
        <v>616</v>
      </c>
      <c r="H577" s="320"/>
      <c r="I577" s="348"/>
      <c r="J577" s="348"/>
      <c r="K577" s="348"/>
      <c r="L577" s="348"/>
      <c r="M577" s="322"/>
      <c r="N577" s="322"/>
      <c r="O577" s="322"/>
      <c r="P577" s="322"/>
      <c r="Q577" s="328"/>
      <c r="R577" s="330"/>
      <c r="S577" s="163"/>
      <c r="T577" s="163"/>
      <c r="U577" s="163"/>
      <c r="V577" s="163"/>
      <c r="W577" s="163"/>
      <c r="X577" s="163"/>
      <c r="Y577" s="163"/>
      <c r="Z577" s="163" t="s">
        <v>3</v>
      </c>
      <c r="AA577" s="324">
        <v>1</v>
      </c>
      <c r="AB577" s="171"/>
      <c r="AC577" s="329"/>
      <c r="AD577" s="163"/>
      <c r="AE577" s="163"/>
      <c r="AF577" s="163"/>
      <c r="AG577" s="163" t="s">
        <v>3</v>
      </c>
      <c r="AH577" s="172"/>
      <c r="AI577" s="163"/>
      <c r="AJ577" s="163"/>
      <c r="AK577" s="163"/>
      <c r="AL577" s="163" t="s">
        <v>3</v>
      </c>
      <c r="AM577" s="173"/>
      <c r="AN577" s="163"/>
      <c r="AO577" s="163"/>
      <c r="AP577" s="163"/>
      <c r="AQ577" s="163" t="s">
        <v>3</v>
      </c>
      <c r="AS577" s="163"/>
      <c r="AT577" s="163"/>
      <c r="AU577" s="163"/>
      <c r="AV577" s="163"/>
    </row>
    <row r="578" spans="1:49" s="91" customFormat="1" ht="14.1" hidden="1" customHeight="1" x14ac:dyDescent="0.2">
      <c r="A578" s="76">
        <v>514</v>
      </c>
      <c r="B578" s="314" t="s">
        <v>84</v>
      </c>
      <c r="C578" s="315" t="s">
        <v>292</v>
      </c>
      <c r="D578" s="344" t="s">
        <v>26</v>
      </c>
      <c r="E578" s="349"/>
      <c r="F578" s="350"/>
      <c r="G578" s="347" t="s">
        <v>617</v>
      </c>
      <c r="H578" s="320"/>
      <c r="I578" s="348"/>
      <c r="J578" s="348"/>
      <c r="K578" s="348"/>
      <c r="L578" s="348"/>
      <c r="M578" s="322"/>
      <c r="N578" s="322"/>
      <c r="O578" s="322"/>
      <c r="P578" s="322"/>
      <c r="Q578" s="328"/>
      <c r="R578" s="163"/>
      <c r="S578" s="163"/>
      <c r="T578" s="163"/>
      <c r="U578" s="163"/>
      <c r="V578" s="163"/>
      <c r="W578" s="163"/>
      <c r="X578" s="163"/>
      <c r="Y578" s="163"/>
      <c r="Z578" s="163"/>
      <c r="AA578" s="324"/>
      <c r="AB578" s="171"/>
      <c r="AC578" s="329"/>
      <c r="AD578" s="163"/>
      <c r="AE578" s="163"/>
      <c r="AF578" s="163"/>
      <c r="AG578" s="163" t="s">
        <v>3</v>
      </c>
      <c r="AH578" s="172"/>
      <c r="AI578" s="163"/>
      <c r="AJ578" s="163"/>
      <c r="AK578" s="163"/>
      <c r="AL578" s="163" t="s">
        <v>3</v>
      </c>
      <c r="AM578" s="173"/>
      <c r="AN578" s="163"/>
      <c r="AO578" s="163"/>
      <c r="AP578" s="163"/>
      <c r="AQ578" s="163"/>
      <c r="AS578" s="163"/>
      <c r="AT578" s="163"/>
      <c r="AU578" s="163"/>
      <c r="AV578" s="163"/>
    </row>
    <row r="579" spans="1:49" s="91" customFormat="1" ht="14.1" hidden="1" customHeight="1" x14ac:dyDescent="0.2">
      <c r="A579" s="76">
        <v>515</v>
      </c>
      <c r="B579" s="314" t="s">
        <v>84</v>
      </c>
      <c r="C579" s="315" t="s">
        <v>292</v>
      </c>
      <c r="D579" s="344" t="s">
        <v>28</v>
      </c>
      <c r="E579" s="349"/>
      <c r="F579" s="350"/>
      <c r="G579" s="347" t="s">
        <v>618</v>
      </c>
      <c r="H579" s="320"/>
      <c r="I579" s="348"/>
      <c r="J579" s="348"/>
      <c r="K579" s="348"/>
      <c r="L579" s="348"/>
      <c r="M579" s="322"/>
      <c r="N579" s="322"/>
      <c r="O579" s="322"/>
      <c r="P579" s="322"/>
      <c r="Q579" s="328"/>
      <c r="R579" s="330"/>
      <c r="S579" s="163"/>
      <c r="T579" s="163"/>
      <c r="U579" s="163"/>
      <c r="V579" s="163"/>
      <c r="W579" s="163"/>
      <c r="X579" s="163"/>
      <c r="Y579" s="163"/>
      <c r="Z579" s="163" t="s">
        <v>3</v>
      </c>
      <c r="AA579" s="324">
        <v>1</v>
      </c>
      <c r="AB579" s="171"/>
      <c r="AC579" s="329"/>
      <c r="AD579" s="163"/>
      <c r="AE579" s="163"/>
      <c r="AF579" s="163"/>
      <c r="AG579" s="163" t="s">
        <v>3</v>
      </c>
      <c r="AH579" s="172"/>
      <c r="AI579" s="163"/>
      <c r="AJ579" s="163"/>
      <c r="AK579" s="163"/>
      <c r="AL579" s="163" t="s">
        <v>3</v>
      </c>
      <c r="AM579" s="173"/>
      <c r="AN579" s="163"/>
      <c r="AO579" s="163"/>
      <c r="AP579" s="163"/>
      <c r="AQ579" s="163" t="s">
        <v>3</v>
      </c>
      <c r="AS579" s="163"/>
      <c r="AT579" s="163"/>
      <c r="AU579" s="163"/>
      <c r="AV579" s="163"/>
    </row>
    <row r="580" spans="1:49" s="91" customFormat="1" ht="14.1" hidden="1" customHeight="1" x14ac:dyDescent="0.2">
      <c r="A580" s="76">
        <v>516</v>
      </c>
      <c r="B580" s="314" t="s">
        <v>84</v>
      </c>
      <c r="C580" s="315" t="s">
        <v>292</v>
      </c>
      <c r="D580" s="344" t="s">
        <v>30</v>
      </c>
      <c r="E580" s="349"/>
      <c r="F580" s="359"/>
      <c r="G580" s="360" t="s">
        <v>623</v>
      </c>
      <c r="H580" s="361"/>
      <c r="I580" s="362"/>
      <c r="J580" s="362"/>
      <c r="K580" s="362"/>
      <c r="L580" s="362"/>
      <c r="M580" s="363"/>
      <c r="N580" s="363"/>
      <c r="O580" s="363"/>
      <c r="P580" s="363"/>
      <c r="Q580" s="328"/>
      <c r="R580" s="163"/>
      <c r="S580" s="163"/>
      <c r="T580" s="163"/>
      <c r="U580" s="163"/>
      <c r="V580" s="163"/>
      <c r="W580" s="163"/>
      <c r="X580" s="163"/>
      <c r="Y580" s="163"/>
      <c r="Z580" s="163"/>
      <c r="AA580" s="324"/>
      <c r="AB580" s="171"/>
      <c r="AC580" s="329"/>
      <c r="AD580" s="163"/>
      <c r="AE580" s="163"/>
      <c r="AF580" s="163"/>
      <c r="AG580" s="163"/>
      <c r="AH580" s="172"/>
      <c r="AI580" s="163"/>
      <c r="AJ580" s="163"/>
      <c r="AK580" s="163"/>
      <c r="AL580" s="163"/>
      <c r="AM580" s="173"/>
      <c r="AN580" s="257"/>
      <c r="AO580" s="257"/>
      <c r="AP580" s="257"/>
      <c r="AQ580" s="257"/>
      <c r="AR580" s="258"/>
      <c r="AS580" s="257"/>
      <c r="AT580" s="257"/>
      <c r="AU580" s="257"/>
      <c r="AV580" s="257"/>
    </row>
    <row r="581" spans="1:49" s="91" customFormat="1" ht="14.1" hidden="1" customHeight="1" x14ac:dyDescent="0.2">
      <c r="A581" s="76">
        <v>517</v>
      </c>
      <c r="B581" s="314" t="s">
        <v>84</v>
      </c>
      <c r="C581" s="315" t="s">
        <v>292</v>
      </c>
      <c r="D581" s="344" t="s">
        <v>32</v>
      </c>
      <c r="E581" s="349"/>
      <c r="F581" s="350"/>
      <c r="G581" s="347" t="s">
        <v>624</v>
      </c>
      <c r="H581" s="320"/>
      <c r="I581" s="348"/>
      <c r="J581" s="348"/>
      <c r="K581" s="348"/>
      <c r="L581" s="348"/>
      <c r="M581" s="322"/>
      <c r="N581" s="322"/>
      <c r="O581" s="322"/>
      <c r="P581" s="322"/>
      <c r="Q581" s="328"/>
      <c r="R581" s="163"/>
      <c r="S581" s="163"/>
      <c r="T581" s="163"/>
      <c r="U581" s="163"/>
      <c r="V581" s="163"/>
      <c r="W581" s="163"/>
      <c r="X581" s="163"/>
      <c r="Y581" s="163"/>
      <c r="Z581" s="163"/>
      <c r="AA581" s="324"/>
      <c r="AB581" s="171"/>
      <c r="AC581" s="329"/>
      <c r="AD581" s="163"/>
      <c r="AE581" s="163"/>
      <c r="AF581" s="163"/>
      <c r="AG581" s="163"/>
      <c r="AH581" s="172"/>
      <c r="AI581" s="163"/>
      <c r="AJ581" s="163"/>
      <c r="AK581" s="163"/>
      <c r="AL581" s="163"/>
      <c r="AM581" s="173"/>
      <c r="AN581" s="163"/>
      <c r="AO581" s="163"/>
      <c r="AP581" s="163"/>
      <c r="AQ581" s="163"/>
      <c r="AR581" s="172"/>
      <c r="AS581" s="163"/>
      <c r="AT581" s="163"/>
      <c r="AU581" s="163"/>
      <c r="AV581" s="163"/>
    </row>
    <row r="582" spans="1:49" s="91" customFormat="1" ht="14.1" customHeight="1" x14ac:dyDescent="0.2">
      <c r="A582" s="76"/>
      <c r="B582" s="364"/>
      <c r="C582" s="365"/>
      <c r="D582" s="366"/>
      <c r="E582" s="367"/>
      <c r="F582" s="368"/>
      <c r="G582" s="369"/>
      <c r="H582" s="370"/>
      <c r="I582" s="371"/>
      <c r="J582" s="371"/>
      <c r="K582" s="371"/>
      <c r="L582" s="371"/>
      <c r="M582" s="372"/>
      <c r="N582" s="372"/>
      <c r="O582" s="372"/>
      <c r="P582" s="372"/>
      <c r="Q582" s="373"/>
      <c r="R582" s="100"/>
      <c r="S582" s="100"/>
      <c r="T582" s="100"/>
      <c r="U582" s="100"/>
      <c r="V582" s="100"/>
      <c r="W582" s="100"/>
      <c r="X582" s="100"/>
      <c r="Y582" s="100"/>
      <c r="Z582" s="100"/>
      <c r="AA582" s="374"/>
      <c r="AB582" s="101"/>
      <c r="AC582" s="375"/>
      <c r="AD582" s="99"/>
      <c r="AE582" s="99"/>
      <c r="AF582" s="99"/>
      <c r="AG582" s="99"/>
      <c r="AH582" s="102"/>
      <c r="AI582" s="100"/>
      <c r="AJ582" s="100"/>
      <c r="AK582" s="100"/>
      <c r="AL582" s="100"/>
      <c r="AM582" s="103"/>
      <c r="AN582" s="99"/>
      <c r="AO582" s="99"/>
      <c r="AP582" s="99"/>
      <c r="AQ582" s="99"/>
      <c r="AR582" s="104"/>
      <c r="AS582" s="99"/>
      <c r="AT582" s="99"/>
      <c r="AU582" s="99"/>
      <c r="AV582" s="99"/>
    </row>
    <row r="583" spans="1:49" s="59" customFormat="1" ht="19.5" customHeight="1" x14ac:dyDescent="0.25">
      <c r="B583" s="608" t="s">
        <v>619</v>
      </c>
      <c r="C583" s="609"/>
      <c r="D583" s="609"/>
      <c r="E583" s="609"/>
      <c r="F583" s="609"/>
      <c r="G583" s="610"/>
      <c r="H583" s="376">
        <f>SUM(H6:H579)</f>
        <v>209</v>
      </c>
      <c r="I583" s="377">
        <f>SUM(I6:I579)</f>
        <v>13</v>
      </c>
      <c r="J583" s="377">
        <f t="shared" ref="J583:K583" si="0">SUM(J8:J581)</f>
        <v>7</v>
      </c>
      <c r="K583" s="377">
        <f t="shared" si="0"/>
        <v>3</v>
      </c>
      <c r="L583" s="377">
        <f>SUM(L8:L581)</f>
        <v>5</v>
      </c>
      <c r="M583" s="378">
        <f>+M539+M514+M491+M467+M452+M418+M404+M378+M361+M329+M312+M271+M263+M225+M214+M185+M182+M165+M152+M125+M111+M87+M65+M32+M6</f>
        <v>22</v>
      </c>
      <c r="N583" s="378">
        <f>+N539+N514+N491+N467+N452+N418+N404+N378+N361+N329+N312+N271+N263+N225+N214+N185+N182+N165+N152+N125+N111+N87+N65+N32+N6</f>
        <v>63</v>
      </c>
      <c r="O583" s="378">
        <f>+O539+O514+O491+O467+O452+O418+O404+O378+O361+O329+O312+O271+O263+O225+O214+O185+O182+O165+O152+O125+O111+O87+O65+O32+O6</f>
        <v>7</v>
      </c>
      <c r="P583" s="378">
        <f>+P539+P514+P491+P467+P452+P418+P404+P378+P361+P329+P312+P271+P263+P225+P214+P185+P182+P165+P152+P125+P111+P87+P65+P32+P6</f>
        <v>17</v>
      </c>
      <c r="Q583" s="379">
        <f>M583+N583+O583+P583</f>
        <v>109</v>
      </c>
      <c r="R583" s="380"/>
      <c r="S583" s="380">
        <f>+S539+S514+S491+S467+S452+S418+S404+S378+S361+S329+S312+S271+S263+S225+S214+S185+S182+S165+S152+S125+S111+S87+S65+S32+S6</f>
        <v>15</v>
      </c>
      <c r="T583" s="380">
        <f>SUM(T6:T579)</f>
        <v>74</v>
      </c>
      <c r="U583" s="380"/>
      <c r="V583" s="380">
        <f>+V539+V514+V491+V467+V452+V418+V404+V378+V361+V329+V312+V271+V263+V225+V214+V185+V182+V165+V152+V125+V111+V87+V65+V32+V6</f>
        <v>330</v>
      </c>
      <c r="W583" s="380"/>
      <c r="X583" s="380">
        <f>+X539+X514+X491+X467+X452+X418+X404+X378+X361+X329+X312+X271+X263+X225+X214+X185+X182+X165+X152+X125+X111+X87+X65+X32+X6</f>
        <v>48</v>
      </c>
      <c r="Y583" s="380"/>
      <c r="Z583" s="380">
        <f>+Z539+Z514+Z491+Z467+Z452+Z418+Z404+Z378+Z361+Z329+Z312+Z271+Z263+Z225+Z214+Z185+Z182+Z165+Z152+Z125+Z111+Z87+Z65+Z32+Z6</f>
        <v>109</v>
      </c>
      <c r="AA583" s="300"/>
      <c r="AB583" s="381">
        <f>S583+V583+X583+Z583</f>
        <v>502</v>
      </c>
      <c r="AC583" s="382">
        <f>SUM(AC6:AC579)</f>
        <v>11</v>
      </c>
      <c r="AD583" s="383">
        <f>+AD539+AD514+AD491+AD467+AD452+AD418+AD404+AD378+AD361+AD329+AD312+AD271+AD263+AD225+AD214+AD185+AD182+AD165+AD152+AD125+AD111+AD87+AD65+AD32+AD6</f>
        <v>13</v>
      </c>
      <c r="AE583" s="383">
        <f>+AE539+AE514+AE491+AE467+AE452+AE418+AE404+AE378+AE361+AE329+AE312+AE271+AE263+AE225+AE214+AE185+AE182+AE165+AE152+AE125+AE111+AE87+AE65+AE32+AE6</f>
        <v>323</v>
      </c>
      <c r="AF583" s="383">
        <f>+AF539+AF514+AF491+AF467+AF452+AF418+AF404+AF378+AF361+AF329+AF312+AF271+AF263+AF225+AF214+AF185+AF182+AF165+AF152+AF125+AF111+AF87+AF65+AF32+AF6</f>
        <v>31</v>
      </c>
      <c r="AG583" s="383">
        <f>+AG539+AG514+AG491+AG467+AG452+AG418+AG404+AG378+AG361+AG329+AG312+AG271+AG263+AG225+AG214+AG185+AG182+AG165+AG152+AG125+AG111+AG87+AG65+AG32+AG6</f>
        <v>118</v>
      </c>
      <c r="AH583" s="384">
        <f>SUM(AD583:AG583)</f>
        <v>485</v>
      </c>
      <c r="AI583" s="383">
        <f>+AI539+AI514+AI491+AI467+AI452+AI418+AI404+AI378+AI361+AI329+AI312+AI271+AI263+AI225+AI214+AI185+AI182+AI165+AI152+AI125+AI111+AI87+AI65+AI32+AI6</f>
        <v>4</v>
      </c>
      <c r="AJ583" s="383">
        <f>+AJ539+AJ514+AJ491+AJ467+AJ452+AJ418+AJ404+AJ378+AJ361+AJ329+AJ312+AJ271+AJ263+AJ225+AJ214+AJ185+AJ182+AJ165+AJ152+AJ125+AJ111+AJ87+AJ65+AJ32+AJ6</f>
        <v>282</v>
      </c>
      <c r="AK583" s="383">
        <f>+AK539+AK514+AK491+AK467+AK452+AK418+AK404+AK378+AK361+AK329+AK312+AK271+AK263+AK225+AK214+AK185+AK182+AK165+AK152+AK125+AK111+AK87+AK65+AK32+AK6</f>
        <v>58</v>
      </c>
      <c r="AL583" s="383">
        <f>+AL539+AL514+AL491+AL467+AL452+AL418+AL404+AL378+AL361+AL329+AL312+AL271+AL263+AL225+AL214+AL185+AL182+AL165+AL152+AL125+AL111+AL87+AL65+AL32+AL6</f>
        <v>120</v>
      </c>
      <c r="AM583" s="381">
        <f>SUM(AI583:AL583)</f>
        <v>464</v>
      </c>
      <c r="AN583" s="383">
        <f>+AN539+AN514+AN491+AN467+AN452+AN418+AN404+AN378+AN361+AN329+AN312+AN271+AN263+AN225+AN214+AN185+AN182+AN165+AN152+AN125+AN111+AN87+AN65+AN32+AN6</f>
        <v>4</v>
      </c>
      <c r="AO583" s="383">
        <f>+AO539+AO514+AO491+AO467+AO452+AO418+AO404+AO378+AO361+AO329+AO312+AO271+AO263+AO225+AO214+AO185+AO182+AO165+AO152+AO125+AO111+AO87+AO65+AO32+AO6</f>
        <v>325</v>
      </c>
      <c r="AP583" s="383">
        <f>+AP539+AP514+AP491+AP467+AP452+AP418+AP404+AP378+AP361+AP329+AP312+AP271+AP263+AP225+AP214+AP185+AP182+AP165+AP152+AP125+AP111+AP87+AP65+AP32+AP6</f>
        <v>27</v>
      </c>
      <c r="AQ583" s="383">
        <f>+AQ539+AQ514+AQ491+AQ467+AQ452+AQ418+AQ404+AQ378+AQ361+AQ329+AQ312+AQ271+AQ263+AQ225+AQ214+AQ185+AQ182+AQ165+AQ152+AQ125+AQ111+AQ87+AQ65+AQ32+AQ6</f>
        <v>106</v>
      </c>
      <c r="AR583" s="155">
        <f>SUM(AN583:AQ583)</f>
        <v>462</v>
      </c>
      <c r="AS583" s="383">
        <f>+AS539+AS514+AS491+AS467+AS452+AS418+AS404+AS378+AS361+AS329+AS312+AS271+AS263+AS225+AS214+AS185+AS182+AS165+AS152+AS125+AS111+AS87+AS65+AS32+AS6</f>
        <v>17</v>
      </c>
      <c r="AT583" s="383">
        <f>+AT539+AT514+AT491+AT467+AT452+AT418+AT404+AT378+AT361+AT329+AT312+AT271+AT263+AT225+AT214+AT185+AT182+AT165+AT152+AT125+AT111+AT87+AT65+AT32+AT6</f>
        <v>311</v>
      </c>
      <c r="AU583" s="383">
        <f>+AU539+AU514+AU491+AU467+AU452+AU418+AU404+AU378+AU361+AU329+AU312+AU271+AU263+AU225+AU214+AU185+AU182+AU165+AU152+AU125+AU111+AU87+AU65+AU32+AU6</f>
        <v>13</v>
      </c>
      <c r="AV583" s="383">
        <f>+AV539+AV514+AV491+AV467+AV452+AV418+AV404+AV378+AV361+AV329+AV312+AV271+AV263+AV225+AV214+AV185+AV182+AV165+AV152+AV125+AV111+AV87+AV65+AV32+AV6</f>
        <v>22</v>
      </c>
      <c r="AW583" s="155">
        <f>SUM(AS583:AV583)</f>
        <v>363</v>
      </c>
    </row>
    <row r="584" spans="1:49" ht="12" customHeight="1" x14ac:dyDescent="0.25">
      <c r="S584" s="117"/>
      <c r="T584" s="117"/>
      <c r="U584" s="117"/>
      <c r="V584" s="117"/>
      <c r="W584" s="117"/>
      <c r="X584" s="117"/>
      <c r="Y584" s="117"/>
      <c r="Z584" s="117"/>
      <c r="AA584" s="117"/>
      <c r="AD584" s="117"/>
      <c r="AE584" s="117"/>
      <c r="AF584" s="117"/>
      <c r="AG584" s="117"/>
      <c r="AI584" s="117"/>
      <c r="AJ584" s="117"/>
      <c r="AK584" s="117"/>
      <c r="AL584" s="117"/>
      <c r="AN584" s="117"/>
      <c r="AO584" s="117"/>
      <c r="AP584" s="117"/>
      <c r="AQ584" s="117"/>
      <c r="AS584" s="117"/>
      <c r="AT584" s="117"/>
      <c r="AU584" s="117"/>
      <c r="AV584" s="117"/>
    </row>
    <row r="585" spans="1:49" x14ac:dyDescent="0.25">
      <c r="B585" s="385" t="s">
        <v>645</v>
      </c>
    </row>
    <row r="586" spans="1:49" x14ac:dyDescent="0.25">
      <c r="B586" s="43" t="s">
        <v>183</v>
      </c>
      <c r="C586" s="41" t="s">
        <v>646</v>
      </c>
    </row>
    <row r="587" spans="1:49" x14ac:dyDescent="0.25">
      <c r="V587" s="277"/>
    </row>
    <row r="593" spans="12:12" x14ac:dyDescent="0.25">
      <c r="L593" s="278">
        <f>345/524</f>
        <v>0.65839694656488545</v>
      </c>
    </row>
    <row r="595" spans="12:12" x14ac:dyDescent="0.25">
      <c r="L595" s="278">
        <f>495/524</f>
        <v>0.94465648854961837</v>
      </c>
    </row>
  </sheetData>
  <autoFilter ref="A6:AW581"/>
  <mergeCells count="14">
    <mergeCell ref="AS5:AV5"/>
    <mergeCell ref="E4:G5"/>
    <mergeCell ref="B583:G583"/>
    <mergeCell ref="B2:Z2"/>
    <mergeCell ref="AN5:AQ5"/>
    <mergeCell ref="B4:D5"/>
    <mergeCell ref="AI5:AL5"/>
    <mergeCell ref="AM4:AM5"/>
    <mergeCell ref="M5:P5"/>
    <mergeCell ref="S5:Z5"/>
    <mergeCell ref="AD5:AG5"/>
    <mergeCell ref="Q4:Q5"/>
    <mergeCell ref="AB4:AB5"/>
    <mergeCell ref="AH4:AH5"/>
  </mergeCells>
  <printOptions horizontalCentered="1"/>
  <pageMargins left="0.35433070866141736" right="0.31496062992125984" top="0.51181102362204722" bottom="7.874015748031496E-2" header="0.27559055118110237" footer="0.19685039370078741"/>
  <pageSetup paperSize="9" scale="99"/>
  <headerFooter alignWithMargins="0">
    <oddFooter>&amp;RHal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Z634"/>
  <sheetViews>
    <sheetView zoomScale="90" workbookViewId="0">
      <pane ySplit="4" topLeftCell="A5" activePane="bottomLeft" state="frozen"/>
      <selection pane="bottomLeft" activeCell="E648" sqref="E648"/>
    </sheetView>
  </sheetViews>
  <sheetFormatPr defaultColWidth="9.140625" defaultRowHeight="12.75" x14ac:dyDescent="0.25"/>
  <cols>
    <col min="1" max="1" width="7.140625" style="40" customWidth="1"/>
    <col min="2" max="2" width="3.7109375" style="41" customWidth="1"/>
    <col min="3" max="3" width="3.42578125" style="43" customWidth="1"/>
    <col min="4" max="4" width="2.140625" style="41" customWidth="1"/>
    <col min="5" max="5" width="30.85546875" style="41" customWidth="1"/>
    <col min="6" max="11" width="7.42578125" style="42" customWidth="1"/>
    <col min="12" max="14" width="7.28515625" style="41" hidden="1" customWidth="1"/>
    <col min="15" max="15" width="9" style="43" customWidth="1"/>
    <col min="16" max="16" width="7.7109375" style="42" hidden="1" customWidth="1"/>
    <col min="17" max="17" width="8.140625" style="42" customWidth="1"/>
    <col min="18" max="19" width="7.85546875" style="44" customWidth="1"/>
    <col min="20" max="22" width="8.5703125" style="44" customWidth="1"/>
    <col min="23" max="24" width="7.7109375" style="44" customWidth="1"/>
    <col min="25" max="25" width="9.140625" style="386"/>
    <col min="26" max="16384" width="9.140625" style="40"/>
  </cols>
  <sheetData>
    <row r="1" spans="1:26" ht="18" x14ac:dyDescent="0.25">
      <c r="B1" s="121"/>
      <c r="C1" s="387"/>
      <c r="D1" s="121" t="s">
        <v>620</v>
      </c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387"/>
      <c r="P1" s="121"/>
      <c r="Q1" s="121"/>
      <c r="R1" s="388"/>
      <c r="S1" s="388"/>
      <c r="T1" s="389"/>
      <c r="U1" s="389"/>
      <c r="V1" s="389"/>
      <c r="W1" s="389"/>
      <c r="X1" s="389"/>
    </row>
    <row r="2" spans="1:26" ht="18" x14ac:dyDescent="0.25">
      <c r="B2" s="50"/>
      <c r="C2" s="50"/>
      <c r="D2" s="50" t="str">
        <f>'OPINI Total'!A2</f>
        <v>POSISI PER 27 AGUSTUS  2020 JAM 09.42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122"/>
      <c r="P2" s="50"/>
      <c r="Q2" s="50"/>
      <c r="R2" s="50"/>
      <c r="S2" s="50"/>
      <c r="T2" s="389"/>
      <c r="U2" s="389"/>
      <c r="V2" s="389"/>
      <c r="W2" s="389"/>
      <c r="X2" s="389"/>
    </row>
    <row r="3" spans="1:26" ht="9" customHeight="1" x14ac:dyDescent="0.25"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2"/>
      <c r="P3" s="51"/>
      <c r="Q3" s="390"/>
      <c r="R3" s="51"/>
      <c r="S3" s="51"/>
      <c r="T3" s="51"/>
      <c r="U3" s="51"/>
      <c r="V3" s="51"/>
      <c r="W3" s="51"/>
      <c r="X3" s="51"/>
    </row>
    <row r="4" spans="1:26" ht="58.5" customHeight="1" x14ac:dyDescent="0.25">
      <c r="A4" s="612" t="s">
        <v>4</v>
      </c>
      <c r="B4" s="612"/>
      <c r="C4" s="612"/>
      <c r="D4" s="391"/>
      <c r="E4" s="392" t="s">
        <v>664</v>
      </c>
      <c r="F4" s="392">
        <v>2019</v>
      </c>
      <c r="G4" s="392">
        <v>2018</v>
      </c>
      <c r="H4" s="392">
        <v>2017</v>
      </c>
      <c r="I4" s="392">
        <v>2016</v>
      </c>
      <c r="J4" s="392">
        <v>2015</v>
      </c>
      <c r="K4" s="392">
        <v>2014</v>
      </c>
      <c r="L4" s="392" t="s">
        <v>690</v>
      </c>
      <c r="M4" s="392" t="s">
        <v>691</v>
      </c>
      <c r="N4" s="392" t="s">
        <v>691</v>
      </c>
      <c r="O4" s="392">
        <v>2013</v>
      </c>
      <c r="P4" s="392" t="s">
        <v>666</v>
      </c>
      <c r="Q4" s="392">
        <v>2012</v>
      </c>
      <c r="R4" s="393">
        <v>2011</v>
      </c>
      <c r="S4" s="394">
        <v>2010</v>
      </c>
      <c r="T4" s="394">
        <v>2009</v>
      </c>
      <c r="U4" s="394">
        <v>2008</v>
      </c>
      <c r="V4" s="394">
        <v>2007</v>
      </c>
      <c r="W4" s="394">
        <v>2006</v>
      </c>
      <c r="X4" s="394">
        <v>2005</v>
      </c>
    </row>
    <row r="5" spans="1:26" s="91" customFormat="1" ht="14.1" customHeight="1" x14ac:dyDescent="0.25">
      <c r="B5" s="135"/>
      <c r="C5" s="395"/>
      <c r="D5" s="135"/>
      <c r="E5" s="396"/>
      <c r="F5" s="396"/>
      <c r="G5" s="396"/>
      <c r="H5" s="396"/>
      <c r="I5" s="396"/>
      <c r="J5" s="396"/>
      <c r="K5" s="396"/>
      <c r="L5" s="396"/>
      <c r="M5" s="396"/>
      <c r="N5" s="396"/>
      <c r="O5" s="395"/>
      <c r="P5" s="396"/>
      <c r="Q5" s="396"/>
      <c r="R5" s="136"/>
      <c r="S5" s="141"/>
      <c r="T5" s="141"/>
      <c r="U5" s="141"/>
      <c r="V5" s="141"/>
      <c r="W5" s="141"/>
      <c r="X5" s="141"/>
      <c r="Y5" s="397"/>
    </row>
    <row r="6" spans="1:26" s="59" customFormat="1" ht="14.1" customHeight="1" x14ac:dyDescent="0.25">
      <c r="B6" s="79" t="s">
        <v>8</v>
      </c>
      <c r="C6" s="398"/>
      <c r="D6" s="62" t="s">
        <v>10</v>
      </c>
      <c r="E6" s="63"/>
      <c r="F6" s="63"/>
      <c r="G6" s="63"/>
      <c r="H6" s="63"/>
      <c r="I6" s="63"/>
      <c r="J6" s="63"/>
      <c r="K6" s="63"/>
      <c r="L6" s="63"/>
      <c r="M6" s="63"/>
      <c r="N6" s="63"/>
      <c r="O6" s="398"/>
      <c r="P6" s="63"/>
      <c r="Q6" s="399"/>
      <c r="R6" s="147"/>
      <c r="S6" s="73"/>
      <c r="T6" s="73"/>
      <c r="U6" s="73"/>
      <c r="V6" s="73"/>
      <c r="W6" s="73"/>
      <c r="X6" s="73"/>
      <c r="Y6" s="400"/>
    </row>
    <row r="7" spans="1:26" s="59" customFormat="1" ht="14.1" customHeight="1" x14ac:dyDescent="0.2">
      <c r="A7" s="76">
        <f>IF(C7="","",1)</f>
        <v>1</v>
      </c>
      <c r="B7" s="157" t="s">
        <v>8</v>
      </c>
      <c r="C7" s="401" t="s">
        <v>8</v>
      </c>
      <c r="D7" s="402"/>
      <c r="E7" s="403" t="s">
        <v>631</v>
      </c>
      <c r="F7" s="404" t="str">
        <f>CONCATENATE('OPINI Rinci v1'!H9,'OPINI Rinci v1'!I9,'OPINI Rinci v1'!J9,'OPINI Rinci v1'!K9)</f>
        <v xml:space="preserve"> </v>
      </c>
      <c r="G7" s="404" t="str">
        <f>CONCATENATE('OPINI Rinci v1'!M9,'OPINI Rinci v1'!N9,'OPINI Rinci v1'!O9,'OPINI Rinci v1'!P9)</f>
        <v>WTP</v>
      </c>
      <c r="H7" s="404" t="str">
        <f>CONCATENATE('OPINI Rinci v1'!R9,'OPINI Rinci v1'!S9,'OPINI Rinci v1'!T9,'OPINI Rinci v1'!U9)</f>
        <v>WTP</v>
      </c>
      <c r="I7" s="404" t="str">
        <f>CONCATENATE('OPINI Rinci v1'!W9,'OPINI Rinci v1'!X9,'OPINI Rinci v1'!Y9,'OPINI Rinci v1'!Z9)</f>
        <v>WTP</v>
      </c>
      <c r="J7" s="404" t="str">
        <f>CONCATENATE('OPINI Rinci v1'!AB9,'OPINI Rinci v1'!AC9,'OPINI Rinci v1'!AD9,'OPINI Rinci v1'!AE9)</f>
        <v>WTP</v>
      </c>
      <c r="K7" s="404" t="str">
        <f>CONCATENATE('OPINI Rinci v1'!AG9,'OPINI Rinci v1'!AH9,'OPINI Rinci v1'!AI9,'OPINI Rinci v1'!AJ9)</f>
        <v>WDP</v>
      </c>
      <c r="L7" s="405" t="s">
        <v>632</v>
      </c>
      <c r="M7" s="406"/>
      <c r="N7" s="406"/>
      <c r="O7" s="404" t="str">
        <f>CONCATENATE('OPINI Rinci v1'!AL9,'OPINI Rinci v1'!AM9,'OPINI Rinci v1'!AO9,'OPINI Rinci v1'!AN9)</f>
        <v>WDP</v>
      </c>
      <c r="P7" s="407" t="s">
        <v>632</v>
      </c>
      <c r="Q7" s="399" t="str">
        <f>CONCATENATE('OPINI Rinci v1'!AQ9,'OPINI Rinci v1'!AR9,'OPINI Rinci v1'!AT9,'OPINI Rinci v1'!AS9)</f>
        <v>WDP</v>
      </c>
      <c r="R7" s="163" t="str">
        <f>CONCATENATE('OPINI Rinci v1'!AV9,'OPINI Rinci v1'!AW9,'OPINI Rinci v1'!AX9,'OPINI Rinci v1'!AY9)</f>
        <v>WDP</v>
      </c>
      <c r="S7" s="163" t="str">
        <f>CONCATENATE('OPINI Rinci v1'!BA9,'OPINI Rinci v1'!BB9,'OPINI Rinci v1'!BC9,'OPINI Rinci v1'!BD9)</f>
        <v>WDP</v>
      </c>
      <c r="T7" s="163" t="str">
        <f>CONCATENATE('OPINI Rinci v1'!BF9,'OPINI Rinci v1'!BG9,'OPINI Rinci v1'!BH9,'OPINI Rinci v1'!BI9)</f>
        <v>WDP</v>
      </c>
      <c r="U7" s="163" t="str">
        <f>CONCATENATE('OPINI Rinci v1'!BK9,'OPINI Rinci v1'!BL9,'OPINI Rinci v1'!BM9,'OPINI Rinci v1'!BN9)</f>
        <v>WDP</v>
      </c>
      <c r="V7" s="163" t="str">
        <f>CONCATENATE('OPINI Rinci v1'!BP9,'OPINI Rinci v1'!BQ9,'OPINI Rinci v1'!BR9,'OPINI Rinci v1'!BS9)</f>
        <v>WDP</v>
      </c>
      <c r="W7" s="163" t="str">
        <f>CONCATENATE('OPINI Rinci v1'!BU9,'OPINI Rinci v1'!BV9,'OPINI Rinci v1'!BW9,'OPINI Rinci v1'!BX9)</f>
        <v>WDP</v>
      </c>
      <c r="X7" s="163" t="str">
        <f>CONCATENATE('OPINI Rinci v1'!BZ9,'OPINI Rinci v1'!CA9,'OPINI Rinci v1'!CB9,'OPINI Rinci v1'!CC9)</f>
        <v>WDP</v>
      </c>
      <c r="Y7" s="400"/>
      <c r="Z7" s="59">
        <v>1</v>
      </c>
    </row>
    <row r="8" spans="1:26" s="408" customFormat="1" ht="14.1" customHeight="1" x14ac:dyDescent="0.2">
      <c r="A8" s="409">
        <f t="shared" ref="A8:A30" si="0">IF(C8="","",A7+1)</f>
        <v>2</v>
      </c>
      <c r="B8" s="410" t="s">
        <v>8</v>
      </c>
      <c r="C8" s="411" t="s">
        <v>12</v>
      </c>
      <c r="D8" s="412"/>
      <c r="E8" s="413" t="s">
        <v>13</v>
      </c>
      <c r="F8" s="404" t="str">
        <f>CONCATENATE('OPINI Rinci v1'!H10,'OPINI Rinci v1'!I10,'OPINI Rinci v1'!J10,'OPINI Rinci v1'!K10)</f>
        <v>WTP</v>
      </c>
      <c r="G8" s="404" t="str">
        <f>CONCATENATE('OPINI Rinci v1'!M10,'OPINI Rinci v1'!N10,'OPINI Rinci v1'!O10,'OPINI Rinci v1'!P10)</f>
        <v>WTP</v>
      </c>
      <c r="H8" s="404" t="str">
        <f>CONCATENATE('OPINI Rinci v1'!R10,'OPINI Rinci v1'!S10,'OPINI Rinci v1'!T10,'OPINI Rinci v1'!U10)</f>
        <v>WTP</v>
      </c>
      <c r="I8" s="404" t="str">
        <f>CONCATENATE('OPINI Rinci v1'!W10,'OPINI Rinci v1'!X10,'OPINI Rinci v1'!Y10,'OPINI Rinci v1'!Z10)</f>
        <v>WTP</v>
      </c>
      <c r="J8" s="404" t="str">
        <f>CONCATENATE('OPINI Rinci v1'!AB10,'OPINI Rinci v1'!AC10,'OPINI Rinci v1'!AD10,'OPINI Rinci v1'!AE10)</f>
        <v>WTP</v>
      </c>
      <c r="K8" s="414" t="str">
        <f>CONCATENATE('OPINI Rinci v1'!AG10,'OPINI Rinci v1'!AH10,'OPINI Rinci v1'!AI10,'OPINI Rinci v1'!AJ10)</f>
        <v>WTP</v>
      </c>
      <c r="L8" s="415" t="s">
        <v>634</v>
      </c>
      <c r="M8" s="416"/>
      <c r="N8" s="416"/>
      <c r="O8" s="414" t="str">
        <f>CONCATENATE('OPINI Rinci v1'!AL10,'OPINI Rinci v1'!AM10,'OPINI Rinci v1'!AO10,'OPINI Rinci v1'!AN10)</f>
        <v>WDP</v>
      </c>
      <c r="P8" s="417" t="s">
        <v>634</v>
      </c>
      <c r="Q8" s="418" t="str">
        <f>CONCATENATE('OPINI Rinci v1'!AQ10,'OPINI Rinci v1'!AR10,'OPINI Rinci v1'!AT10,'OPINI Rinci v1'!AS10)</f>
        <v>WDP</v>
      </c>
      <c r="R8" s="419" t="str">
        <f>CONCATENATE('OPINI Rinci v1'!AV10,'OPINI Rinci v1'!AW10,'OPINI Rinci v1'!AX10,'OPINI Rinci v1'!AY10)</f>
        <v>WDP</v>
      </c>
      <c r="S8" s="419" t="str">
        <f>CONCATENATE('OPINI Rinci v1'!BA10,'OPINI Rinci v1'!BB10,'OPINI Rinci v1'!BC10,'OPINI Rinci v1'!BD10)</f>
        <v>WDP</v>
      </c>
      <c r="T8" s="419" t="str">
        <f>CONCATENATE('OPINI Rinci v1'!BF10,'OPINI Rinci v1'!BG10,'OPINI Rinci v1'!BH10,'OPINI Rinci v1'!BI10)</f>
        <v>WDP</v>
      </c>
      <c r="U8" s="419" t="str">
        <f>CONCATENATE('OPINI Rinci v1'!BK10,'OPINI Rinci v1'!BL10,'OPINI Rinci v1'!BM10,'OPINI Rinci v1'!BN10)</f>
        <v>WDP</v>
      </c>
      <c r="V8" s="419" t="str">
        <f>CONCATENATE('OPINI Rinci v1'!BP10,'OPINI Rinci v1'!BQ10,'OPINI Rinci v1'!BR10,'OPINI Rinci v1'!BS10)</f>
        <v>WDP</v>
      </c>
      <c r="W8" s="419" t="str">
        <f>CONCATENATE('OPINI Rinci v1'!BU10,'OPINI Rinci v1'!BV10,'OPINI Rinci v1'!BW10,'OPINI Rinci v1'!BX10)</f>
        <v>TMP</v>
      </c>
      <c r="X8" s="419" t="str">
        <f>CONCATENATE('OPINI Rinci v1'!BZ10,'OPINI Rinci v1'!CA10,'OPINI Rinci v1'!CB10,'OPINI Rinci v1'!CC10)</f>
        <v>WDP</v>
      </c>
      <c r="Y8" s="420"/>
      <c r="Z8" s="408">
        <v>2</v>
      </c>
    </row>
    <row r="9" spans="1:26" s="408" customFormat="1" ht="14.1" customHeight="1" x14ac:dyDescent="0.2">
      <c r="A9" s="409">
        <f t="shared" si="0"/>
        <v>3</v>
      </c>
      <c r="B9" s="410" t="s">
        <v>8</v>
      </c>
      <c r="C9" s="411" t="s">
        <v>14</v>
      </c>
      <c r="D9" s="412"/>
      <c r="E9" s="413" t="s">
        <v>15</v>
      </c>
      <c r="F9" s="404" t="str">
        <f>CONCATENATE('OPINI Rinci v1'!H11,'OPINI Rinci v1'!I11,'OPINI Rinci v1'!J11,'OPINI Rinci v1'!K11)</f>
        <v>WTP</v>
      </c>
      <c r="G9" s="404" t="str">
        <f>CONCATENATE('OPINI Rinci v1'!M11,'OPINI Rinci v1'!N11,'OPINI Rinci v1'!O11,'OPINI Rinci v1'!P11)</f>
        <v>WTP</v>
      </c>
      <c r="H9" s="404" t="str">
        <f>CONCATENATE('OPINI Rinci v1'!R11,'OPINI Rinci v1'!S11,'OPINI Rinci v1'!T11,'OPINI Rinci v1'!U11)</f>
        <v>WTP</v>
      </c>
      <c r="I9" s="404" t="str">
        <f>CONCATENATE('OPINI Rinci v1'!W11,'OPINI Rinci v1'!X11,'OPINI Rinci v1'!Y11,'OPINI Rinci v1'!Z11)</f>
        <v>WTP</v>
      </c>
      <c r="J9" s="404" t="str">
        <f>CONCATENATE('OPINI Rinci v1'!AB11,'OPINI Rinci v1'!AC11,'OPINI Rinci v1'!AD11,'OPINI Rinci v1'!AE11)</f>
        <v>WTP</v>
      </c>
      <c r="K9" s="414" t="str">
        <f>CONCATENATE('OPINI Rinci v1'!AG11,'OPINI Rinci v1'!AH11,'OPINI Rinci v1'!AI11,'OPINI Rinci v1'!AJ11)</f>
        <v>WTP</v>
      </c>
      <c r="L9" s="415" t="s">
        <v>634</v>
      </c>
      <c r="M9" s="416"/>
      <c r="N9" s="416"/>
      <c r="O9" s="414" t="str">
        <f>CONCATENATE('OPINI Rinci v1'!AL11,'OPINI Rinci v1'!AM11,'OPINI Rinci v1'!AO11,'OPINI Rinci v1'!AN11)</f>
        <v>WTP</v>
      </c>
      <c r="P9" s="417" t="s">
        <v>634</v>
      </c>
      <c r="Q9" s="418" t="str">
        <f>CONCATENATE('OPINI Rinci v1'!AQ11,'OPINI Rinci v1'!AR11,'OPINI Rinci v1'!AT11,'OPINI Rinci v1'!AS11)</f>
        <v>WTP</v>
      </c>
      <c r="R9" s="419" t="str">
        <f>CONCATENATE('OPINI Rinci v1'!AV11,'OPINI Rinci v1'!AW11,'OPINI Rinci v1'!AX11,'OPINI Rinci v1'!AY11)</f>
        <v>WDP</v>
      </c>
      <c r="S9" s="419" t="str">
        <f>CONCATENATE('OPINI Rinci v1'!BA11,'OPINI Rinci v1'!BB11,'OPINI Rinci v1'!BC11,'OPINI Rinci v1'!BD11)</f>
        <v>WDP</v>
      </c>
      <c r="T9" s="419" t="str">
        <f>CONCATENATE('OPINI Rinci v1'!BF11,'OPINI Rinci v1'!BG11,'OPINI Rinci v1'!BH11,'OPINI Rinci v1'!BI11)</f>
        <v>WDP</v>
      </c>
      <c r="U9" s="419" t="str">
        <f>CONCATENATE('OPINI Rinci v1'!BK11,'OPINI Rinci v1'!BL11,'OPINI Rinci v1'!BM11,'OPINI Rinci v1'!BN11)</f>
        <v>WDP</v>
      </c>
      <c r="V9" s="419" t="str">
        <f>CONCATENATE('OPINI Rinci v1'!BP11,'OPINI Rinci v1'!BQ11,'OPINI Rinci v1'!BR11,'OPINI Rinci v1'!BS11)</f>
        <v>WDP</v>
      </c>
      <c r="W9" s="419" t="str">
        <f>CONCATENATE('OPINI Rinci v1'!BU11,'OPINI Rinci v1'!BV11,'OPINI Rinci v1'!BW11,'OPINI Rinci v1'!BX11)</f>
        <v>WDP</v>
      </c>
      <c r="X9" s="419" t="str">
        <f>CONCATENATE('OPINI Rinci v1'!BZ11,'OPINI Rinci v1'!CA11,'OPINI Rinci v1'!CB11,'OPINI Rinci v1'!CC11)</f>
        <v>WDP</v>
      </c>
      <c r="Y9" s="420"/>
      <c r="Z9" s="59">
        <v>3</v>
      </c>
    </row>
    <row r="10" spans="1:26" s="91" customFormat="1" ht="14.1" customHeight="1" x14ac:dyDescent="0.2">
      <c r="A10" s="76">
        <f t="shared" si="0"/>
        <v>4</v>
      </c>
      <c r="B10" s="157" t="s">
        <v>8</v>
      </c>
      <c r="C10" s="401" t="s">
        <v>16</v>
      </c>
      <c r="D10" s="421"/>
      <c r="E10" s="403" t="s">
        <v>17</v>
      </c>
      <c r="F10" s="404" t="str">
        <f>CONCATENATE('OPINI Rinci v1'!H12,'OPINI Rinci v1'!I12,'OPINI Rinci v1'!J12,'OPINI Rinci v1'!K12)</f>
        <v>WTP</v>
      </c>
      <c r="G10" s="404" t="str">
        <f>CONCATENATE('OPINI Rinci v1'!M12,'OPINI Rinci v1'!N12,'OPINI Rinci v1'!O12,'OPINI Rinci v1'!P12)</f>
        <v>WTP</v>
      </c>
      <c r="H10" s="404" t="str">
        <f>CONCATENATE('OPINI Rinci v1'!R12,'OPINI Rinci v1'!S12,'OPINI Rinci v1'!T12,'OPINI Rinci v1'!U12)</f>
        <v>WTP</v>
      </c>
      <c r="I10" s="404" t="str">
        <f>CONCATENATE('OPINI Rinci v1'!W12,'OPINI Rinci v1'!X12,'OPINI Rinci v1'!Y12,'OPINI Rinci v1'!Z12)</f>
        <v>WTP</v>
      </c>
      <c r="J10" s="404" t="str">
        <f>CONCATENATE('OPINI Rinci v1'!AB12,'OPINI Rinci v1'!AC12,'OPINI Rinci v1'!AD12,'OPINI Rinci v1'!AE12)</f>
        <v>WTP</v>
      </c>
      <c r="K10" s="404" t="str">
        <f>CONCATENATE('OPINI Rinci v1'!AG12,'OPINI Rinci v1'!AH12,'OPINI Rinci v1'!AI12,'OPINI Rinci v1'!AJ12)</f>
        <v>WDP</v>
      </c>
      <c r="L10" s="422" t="s">
        <v>634</v>
      </c>
      <c r="M10" s="423"/>
      <c r="N10" s="423"/>
      <c r="O10" s="404" t="str">
        <f>CONCATENATE('OPINI Rinci v1'!AL12,'OPINI Rinci v1'!AM12,'OPINI Rinci v1'!AO12,'OPINI Rinci v1'!AN12)</f>
        <v>WDP</v>
      </c>
      <c r="P10" s="424" t="s">
        <v>634</v>
      </c>
      <c r="Q10" s="399" t="str">
        <f>CONCATENATE('OPINI Rinci v1'!AQ12,'OPINI Rinci v1'!AR12,'OPINI Rinci v1'!AT12,'OPINI Rinci v1'!AS12)</f>
        <v>WDP</v>
      </c>
      <c r="R10" s="163" t="str">
        <f>CONCATENATE('OPINI Rinci v1'!AV12,'OPINI Rinci v1'!AW12,'OPINI Rinci v1'!AX12,'OPINI Rinci v1'!AY12)</f>
        <v>WDP</v>
      </c>
      <c r="S10" s="163" t="str">
        <f>CONCATENATE('OPINI Rinci v1'!BA12,'OPINI Rinci v1'!BB12,'OPINI Rinci v1'!BC12,'OPINI Rinci v1'!BD12)</f>
        <v>WDP</v>
      </c>
      <c r="T10" s="163" t="str">
        <f>CONCATENATE('OPINI Rinci v1'!BF12,'OPINI Rinci v1'!BG12,'OPINI Rinci v1'!BH12,'OPINI Rinci v1'!BI12)</f>
        <v>WDP</v>
      </c>
      <c r="U10" s="163" t="str">
        <f>CONCATENATE('OPINI Rinci v1'!BK12,'OPINI Rinci v1'!BL12,'OPINI Rinci v1'!BM12,'OPINI Rinci v1'!BN12)</f>
        <v>WDP</v>
      </c>
      <c r="V10" s="163" t="str">
        <f>CONCATENATE('OPINI Rinci v1'!BP12,'OPINI Rinci v1'!BQ12,'OPINI Rinci v1'!BR12,'OPINI Rinci v1'!BS12)</f>
        <v>WDP</v>
      </c>
      <c r="W10" s="163" t="str">
        <f>CONCATENATE('OPINI Rinci v1'!BU12,'OPINI Rinci v1'!BV12,'OPINI Rinci v1'!BW12,'OPINI Rinci v1'!BX12)</f>
        <v>WDP</v>
      </c>
      <c r="X10" s="163" t="str">
        <f>CONCATENATE('OPINI Rinci v1'!BZ12,'OPINI Rinci v1'!CA12,'OPINI Rinci v1'!CB12,'OPINI Rinci v1'!CC12)</f>
        <v>WDP</v>
      </c>
      <c r="Y10" s="397"/>
      <c r="Z10" s="408">
        <v>4</v>
      </c>
    </row>
    <row r="11" spans="1:26" s="408" customFormat="1" ht="14.1" customHeight="1" x14ac:dyDescent="0.2">
      <c r="A11" s="409">
        <f t="shared" si="0"/>
        <v>5</v>
      </c>
      <c r="B11" s="410" t="s">
        <v>8</v>
      </c>
      <c r="C11" s="411" t="s">
        <v>18</v>
      </c>
      <c r="D11" s="412"/>
      <c r="E11" s="413" t="s">
        <v>19</v>
      </c>
      <c r="F11" s="404" t="str">
        <f>CONCATENATE('OPINI Rinci v1'!H13,'OPINI Rinci v1'!I13,'OPINI Rinci v1'!J13,'OPINI Rinci v1'!K13)</f>
        <v>WTP</v>
      </c>
      <c r="G11" s="404" t="str">
        <f>CONCATENATE('OPINI Rinci v1'!M13,'OPINI Rinci v1'!N13,'OPINI Rinci v1'!O13,'OPINI Rinci v1'!P13)</f>
        <v>WTP</v>
      </c>
      <c r="H11" s="404" t="str">
        <f>CONCATENATE('OPINI Rinci v1'!R13,'OPINI Rinci v1'!S13,'OPINI Rinci v1'!T13,'OPINI Rinci v1'!U13)</f>
        <v>WTP</v>
      </c>
      <c r="I11" s="404" t="str">
        <f>CONCATENATE('OPINI Rinci v1'!W13,'OPINI Rinci v1'!X13,'OPINI Rinci v1'!Y13,'OPINI Rinci v1'!Z13)</f>
        <v xml:space="preserve">WTP </v>
      </c>
      <c r="J11" s="404" t="str">
        <f>CONCATENATE('OPINI Rinci v1'!AB13,'OPINI Rinci v1'!AC13,'OPINI Rinci v1'!AD13,'OPINI Rinci v1'!AE13)</f>
        <v>WDP</v>
      </c>
      <c r="K11" s="414" t="str">
        <f>CONCATENATE('OPINI Rinci v1'!AG13,'OPINI Rinci v1'!AH13,'OPINI Rinci v1'!AI13,'OPINI Rinci v1'!AJ13)</f>
        <v>WTP</v>
      </c>
      <c r="L11" s="425" t="s">
        <v>632</v>
      </c>
      <c r="M11" s="426"/>
      <c r="N11" s="426"/>
      <c r="O11" s="414" t="str">
        <f>CONCATENATE('OPINI Rinci v1'!AL13,'OPINI Rinci v1'!AM13,'OPINI Rinci v1'!AO13,'OPINI Rinci v1'!AN13)</f>
        <v>WDP</v>
      </c>
      <c r="P11" s="427" t="s">
        <v>632</v>
      </c>
      <c r="Q11" s="418" t="str">
        <f>CONCATENATE('OPINI Rinci v1'!AQ13,'OPINI Rinci v1'!AR13,'OPINI Rinci v1'!AT13,'OPINI Rinci v1'!AS13)</f>
        <v>WDP</v>
      </c>
      <c r="R11" s="419" t="str">
        <f>CONCATENATE('OPINI Rinci v1'!AV13,'OPINI Rinci v1'!AW13,'OPINI Rinci v1'!AX13,'OPINI Rinci v1'!AY13)</f>
        <v>WDP</v>
      </c>
      <c r="S11" s="419" t="str">
        <f>CONCATENATE('OPINI Rinci v1'!BA13,'OPINI Rinci v1'!BB13,'OPINI Rinci v1'!BC13,'OPINI Rinci v1'!BD13)</f>
        <v>WDP</v>
      </c>
      <c r="T11" s="419" t="str">
        <f>CONCATENATE('OPINI Rinci v1'!BF13,'OPINI Rinci v1'!BG13,'OPINI Rinci v1'!BH13,'OPINI Rinci v1'!BI13)</f>
        <v>WDP</v>
      </c>
      <c r="U11" s="419" t="str">
        <f>CONCATENATE('OPINI Rinci v1'!BK13,'OPINI Rinci v1'!BL13,'OPINI Rinci v1'!BM13,'OPINI Rinci v1'!BN13)</f>
        <v>WDP</v>
      </c>
      <c r="V11" s="419" t="str">
        <f>CONCATENATE('OPINI Rinci v1'!BP13,'OPINI Rinci v1'!BQ13,'OPINI Rinci v1'!BR13,'OPINI Rinci v1'!BS13)</f>
        <v>WDP</v>
      </c>
      <c r="W11" s="419" t="str">
        <f>CONCATENATE('OPINI Rinci v1'!BU13,'OPINI Rinci v1'!BV13,'OPINI Rinci v1'!BW13,'OPINI Rinci v1'!BX13)</f>
        <v>WDP</v>
      </c>
      <c r="X11" s="419" t="str">
        <f>CONCATENATE('OPINI Rinci v1'!BZ13,'OPINI Rinci v1'!CA13,'OPINI Rinci v1'!CB13,'OPINI Rinci v1'!CC13)</f>
        <v>WDP</v>
      </c>
      <c r="Y11" s="420"/>
      <c r="Z11" s="59">
        <v>5</v>
      </c>
    </row>
    <row r="12" spans="1:26" s="408" customFormat="1" ht="14.1" customHeight="1" x14ac:dyDescent="0.2">
      <c r="A12" s="409">
        <f t="shared" si="0"/>
        <v>6</v>
      </c>
      <c r="B12" s="410" t="s">
        <v>8</v>
      </c>
      <c r="C12" s="411" t="s">
        <v>20</v>
      </c>
      <c r="D12" s="412"/>
      <c r="E12" s="413" t="s">
        <v>21</v>
      </c>
      <c r="F12" s="404" t="str">
        <f>CONCATENATE('OPINI Rinci v1'!H14,'OPINI Rinci v1'!I14,'OPINI Rinci v1'!J14,'OPINI Rinci v1'!K14)</f>
        <v>WTP</v>
      </c>
      <c r="G12" s="404" t="str">
        <f>CONCATENATE('OPINI Rinci v1'!M14,'OPINI Rinci v1'!N14,'OPINI Rinci v1'!O14,'OPINI Rinci v1'!P14)</f>
        <v>WTP</v>
      </c>
      <c r="H12" s="404" t="str">
        <f>CONCATENATE('OPINI Rinci v1'!R14,'OPINI Rinci v1'!S14,'OPINI Rinci v1'!T14,'OPINI Rinci v1'!U14)</f>
        <v>WTP</v>
      </c>
      <c r="I12" s="404" t="str">
        <f>CONCATENATE('OPINI Rinci v1'!W14,'OPINI Rinci v1'!X14,'OPINI Rinci v1'!Y14,'OPINI Rinci v1'!Z14)</f>
        <v>WTP</v>
      </c>
      <c r="J12" s="404" t="str">
        <f>CONCATENATE('OPINI Rinci v1'!AB14,'OPINI Rinci v1'!AC14,'OPINI Rinci v1'!AD14,'OPINI Rinci v1'!AE14)</f>
        <v>WTP</v>
      </c>
      <c r="K12" s="414" t="str">
        <f>CONCATENATE('OPINI Rinci v1'!AG14,'OPINI Rinci v1'!AH14,'OPINI Rinci v1'!AI14,'OPINI Rinci v1'!AJ14)</f>
        <v>WTP</v>
      </c>
      <c r="L12" s="415" t="s">
        <v>634</v>
      </c>
      <c r="M12" s="416"/>
      <c r="N12" s="416"/>
      <c r="O12" s="414" t="str">
        <f>CONCATENATE('OPINI Rinci v1'!AL14,'OPINI Rinci v1'!AM14,'OPINI Rinci v1'!AO14,'OPINI Rinci v1'!AN14)</f>
        <v>WDP</v>
      </c>
      <c r="P12" s="417" t="s">
        <v>634</v>
      </c>
      <c r="Q12" s="418" t="str">
        <f>CONCATENATE('OPINI Rinci v1'!AQ14,'OPINI Rinci v1'!AR14,'OPINI Rinci v1'!AT14,'OPINI Rinci v1'!AS14)</f>
        <v>WTP</v>
      </c>
      <c r="R12" s="419" t="str">
        <f>CONCATENATE('OPINI Rinci v1'!AV14,'OPINI Rinci v1'!AW14,'OPINI Rinci v1'!AX14,'OPINI Rinci v1'!AY14)</f>
        <v>WDP</v>
      </c>
      <c r="S12" s="419" t="str">
        <f>CONCATENATE('OPINI Rinci v1'!BA14,'OPINI Rinci v1'!BB14,'OPINI Rinci v1'!BC14,'OPINI Rinci v1'!BD14)</f>
        <v>WTP</v>
      </c>
      <c r="T12" s="419" t="str">
        <f>CONCATENATE('OPINI Rinci v1'!BF14,'OPINI Rinci v1'!BG14,'OPINI Rinci v1'!BH14,'OPINI Rinci v1'!BI14)</f>
        <v>WTP</v>
      </c>
      <c r="U12" s="419" t="str">
        <f>CONCATENATE('OPINI Rinci v1'!BK14,'OPINI Rinci v1'!BL14,'OPINI Rinci v1'!BM14,'OPINI Rinci v1'!BN14)</f>
        <v>WTP</v>
      </c>
      <c r="V12" s="419" t="str">
        <f>CONCATENATE('OPINI Rinci v1'!BP14,'OPINI Rinci v1'!BQ14,'OPINI Rinci v1'!BR14,'OPINI Rinci v1'!BS14)</f>
        <v>WTP</v>
      </c>
      <c r="W12" s="419" t="str">
        <f>CONCATENATE('OPINI Rinci v1'!BU14,'OPINI Rinci v1'!BV14,'OPINI Rinci v1'!BW14,'OPINI Rinci v1'!BX14)</f>
        <v>WDP</v>
      </c>
      <c r="X12" s="419" t="str">
        <f>CONCATENATE('OPINI Rinci v1'!BZ14,'OPINI Rinci v1'!CA14,'OPINI Rinci v1'!CB14,'OPINI Rinci v1'!CC14)</f>
        <v>WDP</v>
      </c>
      <c r="Y12" s="420"/>
      <c r="Z12" s="408">
        <v>6</v>
      </c>
    </row>
    <row r="13" spans="1:26" s="91" customFormat="1" ht="14.1" customHeight="1" x14ac:dyDescent="0.2">
      <c r="A13" s="76">
        <f t="shared" si="0"/>
        <v>7</v>
      </c>
      <c r="B13" s="157" t="s">
        <v>8</v>
      </c>
      <c r="C13" s="401" t="s">
        <v>22</v>
      </c>
      <c r="D13" s="421"/>
      <c r="E13" s="403" t="s">
        <v>23</v>
      </c>
      <c r="F13" s="404" t="str">
        <f>CONCATENATE('OPINI Rinci v1'!H15,'OPINI Rinci v1'!I15,'OPINI Rinci v1'!J15,'OPINI Rinci v1'!K15)</f>
        <v>WTP</v>
      </c>
      <c r="G13" s="404" t="str">
        <f>CONCATENATE('OPINI Rinci v1'!M15,'OPINI Rinci v1'!N15,'OPINI Rinci v1'!O15,'OPINI Rinci v1'!P15)</f>
        <v>WTP</v>
      </c>
      <c r="H13" s="404" t="str">
        <f>CONCATENATE('OPINI Rinci v1'!R15,'OPINI Rinci v1'!S15,'OPINI Rinci v1'!T15,'OPINI Rinci v1'!U15)</f>
        <v>WTP</v>
      </c>
      <c r="I13" s="404" t="str">
        <f>CONCATENATE('OPINI Rinci v1'!W15,'OPINI Rinci v1'!X15,'OPINI Rinci v1'!Y15,'OPINI Rinci v1'!Z15)</f>
        <v>WDP</v>
      </c>
      <c r="J13" s="404" t="str">
        <f>CONCATENATE('OPINI Rinci v1'!AB15,'OPINI Rinci v1'!AC15,'OPINI Rinci v1'!AD15,'OPINI Rinci v1'!AE15)</f>
        <v>WTP</v>
      </c>
      <c r="K13" s="404" t="str">
        <f>CONCATENATE('OPINI Rinci v1'!AG15,'OPINI Rinci v1'!AH15,'OPINI Rinci v1'!AI15,'OPINI Rinci v1'!AJ15)</f>
        <v>WDP</v>
      </c>
      <c r="L13" s="422" t="s">
        <v>634</v>
      </c>
      <c r="M13" s="423"/>
      <c r="N13" s="423"/>
      <c r="O13" s="404" t="str">
        <f>CONCATENATE('OPINI Rinci v1'!AL15,'OPINI Rinci v1'!AM15,'OPINI Rinci v1'!AO15,'OPINI Rinci v1'!AN15)</f>
        <v>WDP</v>
      </c>
      <c r="P13" s="424" t="s">
        <v>634</v>
      </c>
      <c r="Q13" s="399" t="str">
        <f>CONCATENATE('OPINI Rinci v1'!AQ15,'OPINI Rinci v1'!AR15,'OPINI Rinci v1'!AT15,'OPINI Rinci v1'!AS15)</f>
        <v>WDP</v>
      </c>
      <c r="R13" s="163" t="str">
        <f>CONCATENATE('OPINI Rinci v1'!AV15,'OPINI Rinci v1'!AW15,'OPINI Rinci v1'!AX15,'OPINI Rinci v1'!AY15)</f>
        <v>WDP</v>
      </c>
      <c r="S13" s="163" t="str">
        <f>CONCATENATE('OPINI Rinci v1'!BA15,'OPINI Rinci v1'!BB15,'OPINI Rinci v1'!BC15,'OPINI Rinci v1'!BD15)</f>
        <v>WDP</v>
      </c>
      <c r="T13" s="163" t="str">
        <f>CONCATENATE('OPINI Rinci v1'!BF15,'OPINI Rinci v1'!BG15,'OPINI Rinci v1'!BH15,'OPINI Rinci v1'!BI15)</f>
        <v>WDP</v>
      </c>
      <c r="U13" s="163" t="str">
        <f>CONCATENATE('OPINI Rinci v1'!BK15,'OPINI Rinci v1'!BL15,'OPINI Rinci v1'!BM15,'OPINI Rinci v1'!BN15)</f>
        <v>WDP</v>
      </c>
      <c r="V13" s="163" t="str">
        <f>CONCATENATE('OPINI Rinci v1'!BP15,'OPINI Rinci v1'!BQ15,'OPINI Rinci v1'!BR15,'OPINI Rinci v1'!BS15)</f>
        <v>TMP</v>
      </c>
      <c r="W13" s="163" t="str">
        <f>CONCATENATE('OPINI Rinci v1'!BU15,'OPINI Rinci v1'!BV15,'OPINI Rinci v1'!BW15,'OPINI Rinci v1'!BX15)</f>
        <v>WDP</v>
      </c>
      <c r="X13" s="163" t="str">
        <f>CONCATENATE('OPINI Rinci v1'!BZ15,'OPINI Rinci v1'!CA15,'OPINI Rinci v1'!CB15,'OPINI Rinci v1'!CC15)</f>
        <v/>
      </c>
      <c r="Y13" s="397"/>
      <c r="Z13" s="59">
        <v>7</v>
      </c>
    </row>
    <row r="14" spans="1:26" s="408" customFormat="1" ht="14.1" customHeight="1" x14ac:dyDescent="0.2">
      <c r="A14" s="409">
        <f t="shared" si="0"/>
        <v>8</v>
      </c>
      <c r="B14" s="410" t="s">
        <v>8</v>
      </c>
      <c r="C14" s="411" t="s">
        <v>24</v>
      </c>
      <c r="D14" s="412"/>
      <c r="E14" s="413" t="s">
        <v>25</v>
      </c>
      <c r="F14" s="404" t="str">
        <f>CONCATENATE('OPINI Rinci v1'!H16,'OPINI Rinci v1'!I16,'OPINI Rinci v1'!J16,'OPINI Rinci v1'!K16)</f>
        <v>WTP</v>
      </c>
      <c r="G14" s="404" t="str">
        <f>CONCATENATE('OPINI Rinci v1'!M16,'OPINI Rinci v1'!N16,'OPINI Rinci v1'!O16,'OPINI Rinci v1'!P16)</f>
        <v>WTP</v>
      </c>
      <c r="H14" s="404" t="str">
        <f>CONCATENATE('OPINI Rinci v1'!R16,'OPINI Rinci v1'!S16,'OPINI Rinci v1'!T16,'OPINI Rinci v1'!U16)</f>
        <v>WTP</v>
      </c>
      <c r="I14" s="404" t="str">
        <f>CONCATENATE('OPINI Rinci v1'!W16,'OPINI Rinci v1'!X16,'OPINI Rinci v1'!Y16,'OPINI Rinci v1'!Z16)</f>
        <v>WTP</v>
      </c>
      <c r="J14" s="404" t="str">
        <f>CONCATENATE('OPINI Rinci v1'!AB16,'OPINI Rinci v1'!AC16,'OPINI Rinci v1'!AD16,'OPINI Rinci v1'!AE16)</f>
        <v>WTP</v>
      </c>
      <c r="K14" s="414" t="str">
        <f>CONCATENATE('OPINI Rinci v1'!AG16,'OPINI Rinci v1'!AH16,'OPINI Rinci v1'!AI16,'OPINI Rinci v1'!AJ16)</f>
        <v>WTP</v>
      </c>
      <c r="L14" s="415" t="s">
        <v>634</v>
      </c>
      <c r="M14" s="416"/>
      <c r="N14" s="416"/>
      <c r="O14" s="414" t="str">
        <f>CONCATENATE('OPINI Rinci v1'!AL16,'OPINI Rinci v1'!AM16,'OPINI Rinci v1'!AO16,'OPINI Rinci v1'!AN16)</f>
        <v>WDP</v>
      </c>
      <c r="P14" s="417" t="s">
        <v>634</v>
      </c>
      <c r="Q14" s="418" t="str">
        <f>CONCATENATE('OPINI Rinci v1'!AQ16,'OPINI Rinci v1'!AR16,'OPINI Rinci v1'!AT16,'OPINI Rinci v1'!AS16)</f>
        <v>WDP</v>
      </c>
      <c r="R14" s="419" t="str">
        <f>CONCATENATE('OPINI Rinci v1'!AV16,'OPINI Rinci v1'!AW16,'OPINI Rinci v1'!AX16,'OPINI Rinci v1'!AY16)</f>
        <v>WDP</v>
      </c>
      <c r="S14" s="419" t="str">
        <f>CONCATENATE('OPINI Rinci v1'!BA16,'OPINI Rinci v1'!BB16,'OPINI Rinci v1'!BC16,'OPINI Rinci v1'!BD16)</f>
        <v>WDP</v>
      </c>
      <c r="T14" s="419" t="str">
        <f>CONCATENATE('OPINI Rinci v1'!BF16,'OPINI Rinci v1'!BG16,'OPINI Rinci v1'!BH16,'OPINI Rinci v1'!BI16)</f>
        <v>WDP</v>
      </c>
      <c r="U14" s="419" t="str">
        <f>CONCATENATE('OPINI Rinci v1'!BK16,'OPINI Rinci v1'!BL16,'OPINI Rinci v1'!BM16,'OPINI Rinci v1'!BN16)</f>
        <v>WDP</v>
      </c>
      <c r="V14" s="419" t="str">
        <f>CONCATENATE('OPINI Rinci v1'!BP16,'OPINI Rinci v1'!BQ16,'OPINI Rinci v1'!BR16,'OPINI Rinci v1'!BS16)</f>
        <v>TMP</v>
      </c>
      <c r="W14" s="419" t="str">
        <f>CONCATENATE('OPINI Rinci v1'!BU16,'OPINI Rinci v1'!BV16,'OPINI Rinci v1'!BW16,'OPINI Rinci v1'!BX16)</f>
        <v>TMP</v>
      </c>
      <c r="X14" s="419" t="str">
        <f>CONCATENATE('OPINI Rinci v1'!BZ16,'OPINI Rinci v1'!CA16,'OPINI Rinci v1'!CB16,'OPINI Rinci v1'!CC16)</f>
        <v>TW</v>
      </c>
      <c r="Y14" s="420"/>
      <c r="Z14" s="408">
        <v>8</v>
      </c>
    </row>
    <row r="15" spans="1:26" s="91" customFormat="1" ht="14.1" customHeight="1" x14ac:dyDescent="0.2">
      <c r="A15" s="76">
        <f t="shared" si="0"/>
        <v>9</v>
      </c>
      <c r="B15" s="157" t="s">
        <v>8</v>
      </c>
      <c r="C15" s="401" t="s">
        <v>26</v>
      </c>
      <c r="D15" s="421"/>
      <c r="E15" s="403" t="s">
        <v>27</v>
      </c>
      <c r="F15" s="404" t="str">
        <f>CONCATENATE('OPINI Rinci v1'!H17,'OPINI Rinci v1'!I17,'OPINI Rinci v1'!J17,'OPINI Rinci v1'!K17)</f>
        <v>WTP</v>
      </c>
      <c r="G15" s="404" t="str">
        <f>CONCATENATE('OPINI Rinci v1'!M17,'OPINI Rinci v1'!N17,'OPINI Rinci v1'!O17,'OPINI Rinci v1'!P17)</f>
        <v>WTP</v>
      </c>
      <c r="H15" s="404" t="str">
        <f>CONCATENATE('OPINI Rinci v1'!R17,'OPINI Rinci v1'!S17,'OPINI Rinci v1'!T17,'OPINI Rinci v1'!U17)</f>
        <v>WTP</v>
      </c>
      <c r="I15" s="404" t="str">
        <f>CONCATENATE('OPINI Rinci v1'!W17,'OPINI Rinci v1'!X17,'OPINI Rinci v1'!Y17,'OPINI Rinci v1'!Z17)</f>
        <v>WTP</v>
      </c>
      <c r="J15" s="404" t="str">
        <f>CONCATENATE('OPINI Rinci v1'!AB17,'OPINI Rinci v1'!AC17,'OPINI Rinci v1'!AD17,'OPINI Rinci v1'!AE17)</f>
        <v>WTP</v>
      </c>
      <c r="K15" s="404" t="str">
        <f>CONCATENATE('OPINI Rinci v1'!AG17,'OPINI Rinci v1'!AH17,'OPINI Rinci v1'!AI17,'OPINI Rinci v1'!AJ17)</f>
        <v>WDP</v>
      </c>
      <c r="L15" s="422" t="s">
        <v>634</v>
      </c>
      <c r="M15" s="423"/>
      <c r="N15" s="423"/>
      <c r="O15" s="404" t="str">
        <f>CONCATENATE('OPINI Rinci v1'!AL17,'OPINI Rinci v1'!AM17,'OPINI Rinci v1'!AO17,'OPINI Rinci v1'!AN17)</f>
        <v>WDP</v>
      </c>
      <c r="P15" s="424" t="s">
        <v>634</v>
      </c>
      <c r="Q15" s="399" t="str">
        <f>CONCATENATE('OPINI Rinci v1'!AQ17,'OPINI Rinci v1'!AR17,'OPINI Rinci v1'!AT17,'OPINI Rinci v1'!AS17)</f>
        <v>WDP</v>
      </c>
      <c r="R15" s="163" t="str">
        <f>CONCATENATE('OPINI Rinci v1'!AV17,'OPINI Rinci v1'!AW17,'OPINI Rinci v1'!AX17,'OPINI Rinci v1'!AY17)</f>
        <v>WDP</v>
      </c>
      <c r="S15" s="163" t="str">
        <f>CONCATENATE('OPINI Rinci v1'!BA17,'OPINI Rinci v1'!BB17,'OPINI Rinci v1'!BC17,'OPINI Rinci v1'!BD17)</f>
        <v>TMP</v>
      </c>
      <c r="T15" s="163" t="str">
        <f>CONCATENATE('OPINI Rinci v1'!BF17,'OPINI Rinci v1'!BG17,'OPINI Rinci v1'!BH17,'OPINI Rinci v1'!BI17)</f>
        <v>TMP</v>
      </c>
      <c r="U15" s="163" t="str">
        <f>CONCATENATE('OPINI Rinci v1'!BK17,'OPINI Rinci v1'!BL17,'OPINI Rinci v1'!BM17,'OPINI Rinci v1'!BN17)</f>
        <v>WDP</v>
      </c>
      <c r="V15" s="163" t="str">
        <f>CONCATENATE('OPINI Rinci v1'!BP17,'OPINI Rinci v1'!BQ17,'OPINI Rinci v1'!BR17,'OPINI Rinci v1'!BS17)</f>
        <v>WDP</v>
      </c>
      <c r="W15" s="163" t="str">
        <f>CONCATENATE('OPINI Rinci v1'!BU17,'OPINI Rinci v1'!BV17,'OPINI Rinci v1'!BW17,'OPINI Rinci v1'!BX17)</f>
        <v>WDP</v>
      </c>
      <c r="X15" s="163" t="str">
        <f>CONCATENATE('OPINI Rinci v1'!BZ17,'OPINI Rinci v1'!CA17,'OPINI Rinci v1'!CB17,'OPINI Rinci v1'!CC17)</f>
        <v>WDP</v>
      </c>
      <c r="Y15" s="397"/>
      <c r="Z15" s="59">
        <v>9</v>
      </c>
    </row>
    <row r="16" spans="1:26" s="408" customFormat="1" ht="15" x14ac:dyDescent="0.2">
      <c r="A16" s="409">
        <f t="shared" si="0"/>
        <v>10</v>
      </c>
      <c r="B16" s="410" t="s">
        <v>8</v>
      </c>
      <c r="C16" s="411" t="s">
        <v>28</v>
      </c>
      <c r="D16" s="412"/>
      <c r="E16" s="413" t="s">
        <v>29</v>
      </c>
      <c r="F16" s="404" t="str">
        <f>CONCATENATE('OPINI Rinci v1'!H18,'OPINI Rinci v1'!I18,'OPINI Rinci v1'!J18,'OPINI Rinci v1'!K18)</f>
        <v>WTP</v>
      </c>
      <c r="G16" s="404" t="str">
        <f>CONCATENATE('OPINI Rinci v1'!M18,'OPINI Rinci v1'!N18,'OPINI Rinci v1'!O18,'OPINI Rinci v1'!P18)</f>
        <v>WTP</v>
      </c>
      <c r="H16" s="404" t="str">
        <f>CONCATENATE('OPINI Rinci v1'!R18,'OPINI Rinci v1'!S18,'OPINI Rinci v1'!T18,'OPINI Rinci v1'!U18)</f>
        <v>WTP</v>
      </c>
      <c r="I16" s="404" t="str">
        <f>CONCATENATE('OPINI Rinci v1'!W18,'OPINI Rinci v1'!X18,'OPINI Rinci v1'!Y18,'OPINI Rinci v1'!Z18)</f>
        <v>WTP</v>
      </c>
      <c r="J16" s="404" t="str">
        <f>CONCATENATE('OPINI Rinci v1'!AB18,'OPINI Rinci v1'!AC18,'OPINI Rinci v1'!AD18,'OPINI Rinci v1'!AE18)</f>
        <v>WTP</v>
      </c>
      <c r="K16" s="414" t="str">
        <f>CONCATENATE('OPINI Rinci v1'!AG18,'OPINI Rinci v1'!AH18,'OPINI Rinci v1'!AI18,'OPINI Rinci v1'!AJ18)</f>
        <v>WTP</v>
      </c>
      <c r="L16" s="415" t="s">
        <v>634</v>
      </c>
      <c r="M16" s="416"/>
      <c r="N16" s="416"/>
      <c r="O16" s="414" t="str">
        <f>CONCATENATE('OPINI Rinci v1'!AL18,'OPINI Rinci v1'!AM18,'OPINI Rinci v1'!AO18,'OPINI Rinci v1'!AN18)</f>
        <v>WDP</v>
      </c>
      <c r="P16" s="417" t="s">
        <v>634</v>
      </c>
      <c r="Q16" s="418" t="str">
        <f>CONCATENATE('OPINI Rinci v1'!AQ18,'OPINI Rinci v1'!AR18,'OPINI Rinci v1'!AT18,'OPINI Rinci v1'!AS18)</f>
        <v>WDP</v>
      </c>
      <c r="R16" s="419" t="str">
        <f>CONCATENATE('OPINI Rinci v1'!AV18,'OPINI Rinci v1'!AW18,'OPINI Rinci v1'!AX18,'OPINI Rinci v1'!AY18)</f>
        <v>WDP</v>
      </c>
      <c r="S16" s="419" t="str">
        <f>CONCATENATE('OPINI Rinci v1'!BA18,'OPINI Rinci v1'!BB18,'OPINI Rinci v1'!BC18,'OPINI Rinci v1'!BD18)</f>
        <v>WDP</v>
      </c>
      <c r="T16" s="419" t="str">
        <f>CONCATENATE('OPINI Rinci v1'!BF18,'OPINI Rinci v1'!BG18,'OPINI Rinci v1'!BH18,'OPINI Rinci v1'!BI18)</f>
        <v>TMP</v>
      </c>
      <c r="U16" s="419" t="str">
        <f>CONCATENATE('OPINI Rinci v1'!BK18,'OPINI Rinci v1'!BL18,'OPINI Rinci v1'!BM18,'OPINI Rinci v1'!BN18)</f>
        <v>TMP</v>
      </c>
      <c r="V16" s="419" t="str">
        <f>CONCATENATE('OPINI Rinci v1'!BP18,'OPINI Rinci v1'!BQ18,'OPINI Rinci v1'!BR18,'OPINI Rinci v1'!BS18)</f>
        <v>WDP</v>
      </c>
      <c r="W16" s="419" t="str">
        <f>CONCATENATE('OPINI Rinci v1'!BU18,'OPINI Rinci v1'!BV18,'OPINI Rinci v1'!BW18,'OPINI Rinci v1'!BX18)</f>
        <v>WDP</v>
      </c>
      <c r="X16" s="419" t="str">
        <f>CONCATENATE('OPINI Rinci v1'!BZ18,'OPINI Rinci v1'!CA18,'OPINI Rinci v1'!CB18,'OPINI Rinci v1'!CC18)</f>
        <v>WDP</v>
      </c>
      <c r="Y16" s="420"/>
      <c r="Z16" s="408">
        <v>10</v>
      </c>
    </row>
    <row r="17" spans="1:26" s="91" customFormat="1" ht="15" x14ac:dyDescent="0.2">
      <c r="A17" s="76">
        <f t="shared" si="0"/>
        <v>11</v>
      </c>
      <c r="B17" s="157" t="s">
        <v>8</v>
      </c>
      <c r="C17" s="401" t="s">
        <v>30</v>
      </c>
      <c r="D17" s="421"/>
      <c r="E17" s="403" t="s">
        <v>31</v>
      </c>
      <c r="F17" s="404" t="str">
        <f>CONCATENATE('OPINI Rinci v1'!H19,'OPINI Rinci v1'!I19,'OPINI Rinci v1'!J19,'OPINI Rinci v1'!K19)</f>
        <v xml:space="preserve">WTP </v>
      </c>
      <c r="G17" s="404" t="str">
        <f>CONCATENATE('OPINI Rinci v1'!M19,'OPINI Rinci v1'!N19,'OPINI Rinci v1'!O19,'OPINI Rinci v1'!P19)</f>
        <v xml:space="preserve">WTP </v>
      </c>
      <c r="H17" s="404" t="str">
        <f>CONCATENATE('OPINI Rinci v1'!R19,'OPINI Rinci v1'!S19,'OPINI Rinci v1'!T19,'OPINI Rinci v1'!U19)</f>
        <v>WTP</v>
      </c>
      <c r="I17" s="404" t="str">
        <f>CONCATENATE('OPINI Rinci v1'!W19,'OPINI Rinci v1'!X19,'OPINI Rinci v1'!Y19,'OPINI Rinci v1'!Z19)</f>
        <v>WTP</v>
      </c>
      <c r="J17" s="404" t="str">
        <f>CONCATENATE('OPINI Rinci v1'!AB19,'OPINI Rinci v1'!AC19,'OPINI Rinci v1'!AD19,'OPINI Rinci v1'!AE19)</f>
        <v>WTP</v>
      </c>
      <c r="K17" s="404" t="str">
        <f>CONCATENATE('OPINI Rinci v1'!AG19,'OPINI Rinci v1'!AH19,'OPINI Rinci v1'!AI19,'OPINI Rinci v1'!AJ19)</f>
        <v>WDP</v>
      </c>
      <c r="L17" s="422" t="s">
        <v>634</v>
      </c>
      <c r="M17" s="423"/>
      <c r="N17" s="423"/>
      <c r="O17" s="404" t="str">
        <f>CONCATENATE('OPINI Rinci v1'!AL19,'OPINI Rinci v1'!AM19,'OPINI Rinci v1'!AO19,'OPINI Rinci v1'!AN19)</f>
        <v>WDP</v>
      </c>
      <c r="P17" s="424" t="s">
        <v>634</v>
      </c>
      <c r="Q17" s="399" t="str">
        <f>CONCATENATE('OPINI Rinci v1'!AQ19,'OPINI Rinci v1'!AR19,'OPINI Rinci v1'!AT19,'OPINI Rinci v1'!AS19)</f>
        <v>WDP</v>
      </c>
      <c r="R17" s="163" t="str">
        <f>CONCATENATE('OPINI Rinci v1'!AV19,'OPINI Rinci v1'!AW19,'OPINI Rinci v1'!AX19,'OPINI Rinci v1'!AY19)</f>
        <v>WDP</v>
      </c>
      <c r="S17" s="163" t="str">
        <f>CONCATENATE('OPINI Rinci v1'!BA19,'OPINI Rinci v1'!BB19,'OPINI Rinci v1'!BC19,'OPINI Rinci v1'!BD19)</f>
        <v>WDP</v>
      </c>
      <c r="T17" s="163" t="str">
        <f>CONCATENATE('OPINI Rinci v1'!BF19,'OPINI Rinci v1'!BG19,'OPINI Rinci v1'!BH19,'OPINI Rinci v1'!BI19)</f>
        <v>WDP</v>
      </c>
      <c r="U17" s="163" t="str">
        <f>CONCATENATE('OPINI Rinci v1'!BK19,'OPINI Rinci v1'!BL19,'OPINI Rinci v1'!BM19,'OPINI Rinci v1'!BN19)</f>
        <v>WDP</v>
      </c>
      <c r="V17" s="163" t="str">
        <f>CONCATENATE('OPINI Rinci v1'!BP19,'OPINI Rinci v1'!BQ19,'OPINI Rinci v1'!BR19,'OPINI Rinci v1'!BS19)</f>
        <v>WDP</v>
      </c>
      <c r="W17" s="163" t="str">
        <f>CONCATENATE('OPINI Rinci v1'!BU19,'OPINI Rinci v1'!BV19,'OPINI Rinci v1'!BW19,'OPINI Rinci v1'!BX19)</f>
        <v>WDP</v>
      </c>
      <c r="X17" s="163" t="str">
        <f>CONCATENATE('OPINI Rinci v1'!BZ19,'OPINI Rinci v1'!CA19,'OPINI Rinci v1'!CB19,'OPINI Rinci v1'!CC19)</f>
        <v/>
      </c>
      <c r="Y17" s="397"/>
      <c r="Z17" s="59">
        <v>11</v>
      </c>
    </row>
    <row r="18" spans="1:26" s="91" customFormat="1" ht="15" x14ac:dyDescent="0.2">
      <c r="A18" s="76">
        <f t="shared" si="0"/>
        <v>12</v>
      </c>
      <c r="B18" s="157" t="s">
        <v>8</v>
      </c>
      <c r="C18" s="401" t="s">
        <v>32</v>
      </c>
      <c r="D18" s="421"/>
      <c r="E18" s="403" t="s">
        <v>33</v>
      </c>
      <c r="F18" s="404" t="str">
        <f>CONCATENATE('OPINI Rinci v1'!H20,'OPINI Rinci v1'!I20,'OPINI Rinci v1'!J20,'OPINI Rinci v1'!K20)</f>
        <v>WTP</v>
      </c>
      <c r="G18" s="404" t="str">
        <f>CONCATENATE('OPINI Rinci v1'!M20,'OPINI Rinci v1'!N20,'OPINI Rinci v1'!O20,'OPINI Rinci v1'!P20)</f>
        <v>WTP</v>
      </c>
      <c r="H18" s="404" t="str">
        <f>CONCATENATE('OPINI Rinci v1'!R20,'OPINI Rinci v1'!S20,'OPINI Rinci v1'!T20,'OPINI Rinci v1'!U20)</f>
        <v>WTP</v>
      </c>
      <c r="I18" s="404" t="str">
        <f>CONCATENATE('OPINI Rinci v1'!W20,'OPINI Rinci v1'!X20,'OPINI Rinci v1'!Y20,'OPINI Rinci v1'!Z20)</f>
        <v>WTP</v>
      </c>
      <c r="J18" s="404" t="str">
        <f>CONCATENATE('OPINI Rinci v1'!AB20,'OPINI Rinci v1'!AC20,'OPINI Rinci v1'!AD20,'OPINI Rinci v1'!AE20)</f>
        <v>WTP</v>
      </c>
      <c r="K18" s="404" t="str">
        <f>CONCATENATE('OPINI Rinci v1'!AG20,'OPINI Rinci v1'!AH20,'OPINI Rinci v1'!AI20,'OPINI Rinci v1'!AJ20)</f>
        <v>WDP</v>
      </c>
      <c r="L18" s="422" t="s">
        <v>634</v>
      </c>
      <c r="M18" s="423"/>
      <c r="N18" s="423"/>
      <c r="O18" s="404" t="str">
        <f>CONCATENATE('OPINI Rinci v1'!AL20,'OPINI Rinci v1'!AM20,'OPINI Rinci v1'!AO20,'OPINI Rinci v1'!AN20)</f>
        <v>WDP</v>
      </c>
      <c r="P18" s="424" t="s">
        <v>634</v>
      </c>
      <c r="Q18" s="399" t="str">
        <f>CONCATENATE('OPINI Rinci v1'!AQ20,'OPINI Rinci v1'!AR20,'OPINI Rinci v1'!AT20,'OPINI Rinci v1'!AS20)</f>
        <v>WDP</v>
      </c>
      <c r="R18" s="163" t="str">
        <f>CONCATENATE('OPINI Rinci v1'!AV20,'OPINI Rinci v1'!AW20,'OPINI Rinci v1'!AX20,'OPINI Rinci v1'!AY20)</f>
        <v>WDP</v>
      </c>
      <c r="S18" s="163" t="str">
        <f>CONCATENATE('OPINI Rinci v1'!BA20,'OPINI Rinci v1'!BB20,'OPINI Rinci v1'!BC20,'OPINI Rinci v1'!BD20)</f>
        <v>TW</v>
      </c>
      <c r="T18" s="163" t="str">
        <f>CONCATENATE('OPINI Rinci v1'!BF20,'OPINI Rinci v1'!BG20,'OPINI Rinci v1'!BH20,'OPINI Rinci v1'!BI20)</f>
        <v>TW</v>
      </c>
      <c r="U18" s="163" t="str">
        <f>CONCATENATE('OPINI Rinci v1'!BK20,'OPINI Rinci v1'!BL20,'OPINI Rinci v1'!BM20,'OPINI Rinci v1'!BN20)</f>
        <v>WDP</v>
      </c>
      <c r="V18" s="163" t="str">
        <f>CONCATENATE('OPINI Rinci v1'!BP20,'OPINI Rinci v1'!BQ20,'OPINI Rinci v1'!BR20,'OPINI Rinci v1'!BS20)</f>
        <v>WDP</v>
      </c>
      <c r="W18" s="163" t="str">
        <f>CONCATENATE('OPINI Rinci v1'!BU20,'OPINI Rinci v1'!BV20,'OPINI Rinci v1'!BW20,'OPINI Rinci v1'!BX20)</f>
        <v>WDP</v>
      </c>
      <c r="X18" s="163" t="str">
        <f>CONCATENATE('OPINI Rinci v1'!BZ20,'OPINI Rinci v1'!CA20,'OPINI Rinci v1'!CB20,'OPINI Rinci v1'!CC20)</f>
        <v/>
      </c>
      <c r="Y18" s="397"/>
      <c r="Z18" s="408">
        <v>12</v>
      </c>
    </row>
    <row r="19" spans="1:26" s="408" customFormat="1" ht="15" x14ac:dyDescent="0.2">
      <c r="A19" s="409">
        <f t="shared" si="0"/>
        <v>13</v>
      </c>
      <c r="B19" s="410" t="s">
        <v>8</v>
      </c>
      <c r="C19" s="411" t="s">
        <v>34</v>
      </c>
      <c r="D19" s="412"/>
      <c r="E19" s="413" t="s">
        <v>35</v>
      </c>
      <c r="F19" s="404" t="str">
        <f>CONCATENATE('OPINI Rinci v1'!H21,'OPINI Rinci v1'!I21,'OPINI Rinci v1'!J21,'OPINI Rinci v1'!K21)</f>
        <v>WTP</v>
      </c>
      <c r="G19" s="404" t="str">
        <f>CONCATENATE('OPINI Rinci v1'!M21,'OPINI Rinci v1'!N21,'OPINI Rinci v1'!O21,'OPINI Rinci v1'!P21)</f>
        <v>WTP</v>
      </c>
      <c r="H19" s="404" t="str">
        <f>CONCATENATE('OPINI Rinci v1'!R21,'OPINI Rinci v1'!S21,'OPINI Rinci v1'!T21,'OPINI Rinci v1'!U21)</f>
        <v>WTP</v>
      </c>
      <c r="I19" s="404" t="str">
        <f>CONCATENATE('OPINI Rinci v1'!W21,'OPINI Rinci v1'!X21,'OPINI Rinci v1'!Y21,'OPINI Rinci v1'!Z21)</f>
        <v>WTP</v>
      </c>
      <c r="J19" s="404" t="str">
        <f>CONCATENATE('OPINI Rinci v1'!AB21,'OPINI Rinci v1'!AC21,'OPINI Rinci v1'!AD21,'OPINI Rinci v1'!AE21)</f>
        <v>WTP</v>
      </c>
      <c r="K19" s="414" t="str">
        <f>CONCATENATE('OPINI Rinci v1'!AG21,'OPINI Rinci v1'!AH21,'OPINI Rinci v1'!AI21,'OPINI Rinci v1'!AJ21)</f>
        <v>WTP</v>
      </c>
      <c r="L19" s="425" t="s">
        <v>633</v>
      </c>
      <c r="M19" s="426"/>
      <c r="N19" s="426"/>
      <c r="O19" s="414" t="str">
        <f>CONCATENATE('OPINI Rinci v1'!AL21,'OPINI Rinci v1'!AM21,'OPINI Rinci v1'!AO21,'OPINI Rinci v1'!AN21)</f>
        <v>WTP</v>
      </c>
      <c r="P19" s="427" t="s">
        <v>632</v>
      </c>
      <c r="Q19" s="418" t="str">
        <f>CONCATENATE('OPINI Rinci v1'!AQ21,'OPINI Rinci v1'!AR21,'OPINI Rinci v1'!AT21,'OPINI Rinci v1'!AS21)</f>
        <v>WTP</v>
      </c>
      <c r="R19" s="419" t="str">
        <f>CONCATENATE('OPINI Rinci v1'!AV21,'OPINI Rinci v1'!AW21,'OPINI Rinci v1'!AX21,'OPINI Rinci v1'!AY21)</f>
        <v>WTP</v>
      </c>
      <c r="S19" s="419" t="str">
        <f>CONCATENATE('OPINI Rinci v1'!BA21,'OPINI Rinci v1'!BB21,'OPINI Rinci v1'!BC21,'OPINI Rinci v1'!BD21)</f>
        <v>WTP</v>
      </c>
      <c r="T19" s="419" t="str">
        <f>CONCATENATE('OPINI Rinci v1'!BF21,'OPINI Rinci v1'!BG21,'OPINI Rinci v1'!BH21,'OPINI Rinci v1'!BI21)</f>
        <v>WTP</v>
      </c>
      <c r="U19" s="419" t="str">
        <f>CONCATENATE('OPINI Rinci v1'!BK21,'OPINI Rinci v1'!BL21,'OPINI Rinci v1'!BM21,'OPINI Rinci v1'!BN21)</f>
        <v>WTP</v>
      </c>
      <c r="V19" s="419" t="str">
        <f>CONCATENATE('OPINI Rinci v1'!BP21,'OPINI Rinci v1'!BQ21,'OPINI Rinci v1'!BR21,'OPINI Rinci v1'!BS21)</f>
        <v>WDP</v>
      </c>
      <c r="W19" s="419" t="str">
        <f>CONCATENATE('OPINI Rinci v1'!BU21,'OPINI Rinci v1'!BV21,'OPINI Rinci v1'!BW21,'OPINI Rinci v1'!BX21)</f>
        <v>WDP</v>
      </c>
      <c r="X19" s="419" t="str">
        <f>CONCATENATE('OPINI Rinci v1'!BZ21,'OPINI Rinci v1'!CA21,'OPINI Rinci v1'!CB21,'OPINI Rinci v1'!CC21)</f>
        <v>WDP</v>
      </c>
      <c r="Y19" s="420"/>
      <c r="Z19" s="59">
        <v>13</v>
      </c>
    </row>
    <row r="20" spans="1:26" s="408" customFormat="1" ht="15" x14ac:dyDescent="0.2">
      <c r="A20" s="409">
        <f t="shared" si="0"/>
        <v>14</v>
      </c>
      <c r="B20" s="410" t="s">
        <v>8</v>
      </c>
      <c r="C20" s="411" t="s">
        <v>36</v>
      </c>
      <c r="D20" s="412"/>
      <c r="E20" s="413" t="s">
        <v>37</v>
      </c>
      <c r="F20" s="404" t="str">
        <f>CONCATENATE('OPINI Rinci v1'!H22,'OPINI Rinci v1'!I22,'OPINI Rinci v1'!J22,'OPINI Rinci v1'!K22)</f>
        <v>WTP</v>
      </c>
      <c r="G20" s="404" t="str">
        <f>CONCATENATE('OPINI Rinci v1'!M22,'OPINI Rinci v1'!N22,'OPINI Rinci v1'!O22,'OPINI Rinci v1'!P22)</f>
        <v>WTP</v>
      </c>
      <c r="H20" s="404" t="str">
        <f>CONCATENATE('OPINI Rinci v1'!R22,'OPINI Rinci v1'!S22,'OPINI Rinci v1'!T22,'OPINI Rinci v1'!U22)</f>
        <v>WTP</v>
      </c>
      <c r="I20" s="404" t="str">
        <f>CONCATENATE('OPINI Rinci v1'!W22,'OPINI Rinci v1'!X22,'OPINI Rinci v1'!Y22,'OPINI Rinci v1'!Z22)</f>
        <v>WTP</v>
      </c>
      <c r="J20" s="404" t="str">
        <f>CONCATENATE('OPINI Rinci v1'!AB22,'OPINI Rinci v1'!AC22,'OPINI Rinci v1'!AD22,'OPINI Rinci v1'!AE22)</f>
        <v>WTP</v>
      </c>
      <c r="K20" s="414" t="str">
        <f>CONCATENATE('OPINI Rinci v1'!AG22,'OPINI Rinci v1'!AH22,'OPINI Rinci v1'!AI22,'OPINI Rinci v1'!AJ22)</f>
        <v>WTP</v>
      </c>
      <c r="L20" s="415" t="s">
        <v>634</v>
      </c>
      <c r="M20" s="416"/>
      <c r="N20" s="416"/>
      <c r="O20" s="414" t="str">
        <f>CONCATENATE('OPINI Rinci v1'!AL22,'OPINI Rinci v1'!AM22,'OPINI Rinci v1'!AO22,'OPINI Rinci v1'!AN22)</f>
        <v>WTP</v>
      </c>
      <c r="P20" s="417" t="s">
        <v>634</v>
      </c>
      <c r="Q20" s="418" t="str">
        <f>CONCATENATE('OPINI Rinci v1'!AQ22,'OPINI Rinci v1'!AR22,'OPINI Rinci v1'!AT22,'OPINI Rinci v1'!AS22)</f>
        <v>WTP</v>
      </c>
      <c r="R20" s="419" t="str">
        <f>CONCATENATE('OPINI Rinci v1'!AV22,'OPINI Rinci v1'!AW22,'OPINI Rinci v1'!AX22,'OPINI Rinci v1'!AY22)</f>
        <v>WDP</v>
      </c>
      <c r="S20" s="419" t="str">
        <f>CONCATENATE('OPINI Rinci v1'!BA22,'OPINI Rinci v1'!BB22,'OPINI Rinci v1'!BC22,'OPINI Rinci v1'!BD22)</f>
        <v>WTP</v>
      </c>
      <c r="T20" s="419" t="str">
        <f>CONCATENATE('OPINI Rinci v1'!BF22,'OPINI Rinci v1'!BG22,'OPINI Rinci v1'!BH22,'OPINI Rinci v1'!BI22)</f>
        <v>WTP</v>
      </c>
      <c r="U20" s="419" t="str">
        <f>CONCATENATE('OPINI Rinci v1'!BK22,'OPINI Rinci v1'!BL22,'OPINI Rinci v1'!BM22,'OPINI Rinci v1'!BN22)</f>
        <v>WTP</v>
      </c>
      <c r="V20" s="419" t="str">
        <f>CONCATENATE('OPINI Rinci v1'!BP22,'OPINI Rinci v1'!BQ22,'OPINI Rinci v1'!BR22,'OPINI Rinci v1'!BS22)</f>
        <v>WDP</v>
      </c>
      <c r="W20" s="419" t="str">
        <f>CONCATENATE('OPINI Rinci v1'!BU22,'OPINI Rinci v1'!BV22,'OPINI Rinci v1'!BW22,'OPINI Rinci v1'!BX22)</f>
        <v>WDP</v>
      </c>
      <c r="X20" s="419" t="str">
        <f>CONCATENATE('OPINI Rinci v1'!BZ22,'OPINI Rinci v1'!CA22,'OPINI Rinci v1'!CB22,'OPINI Rinci v1'!CC22)</f>
        <v>WDP</v>
      </c>
      <c r="Y20" s="420"/>
      <c r="Z20" s="408">
        <v>14</v>
      </c>
    </row>
    <row r="21" spans="1:26" s="408" customFormat="1" ht="15" x14ac:dyDescent="0.2">
      <c r="A21" s="409">
        <f t="shared" si="0"/>
        <v>15</v>
      </c>
      <c r="B21" s="410" t="s">
        <v>8</v>
      </c>
      <c r="C21" s="411" t="s">
        <v>38</v>
      </c>
      <c r="D21" s="412"/>
      <c r="E21" s="413" t="s">
        <v>39</v>
      </c>
      <c r="F21" s="404" t="str">
        <f>CONCATENATE('OPINI Rinci v1'!H23,'OPINI Rinci v1'!I23,'OPINI Rinci v1'!J23,'OPINI Rinci v1'!K23)</f>
        <v>WTP</v>
      </c>
      <c r="G21" s="404" t="str">
        <f>CONCATENATE('OPINI Rinci v1'!M23,'OPINI Rinci v1'!N23,'OPINI Rinci v1'!O23,'OPINI Rinci v1'!P23)</f>
        <v>WTP</v>
      </c>
      <c r="H21" s="404" t="str">
        <f>CONCATENATE('OPINI Rinci v1'!R23,'OPINI Rinci v1'!S23,'OPINI Rinci v1'!T23,'OPINI Rinci v1'!U23)</f>
        <v>WTP</v>
      </c>
      <c r="I21" s="404" t="str">
        <f>CONCATENATE('OPINI Rinci v1'!W23,'OPINI Rinci v1'!X23,'OPINI Rinci v1'!Y23,'OPINI Rinci v1'!Z23)</f>
        <v>WTP</v>
      </c>
      <c r="J21" s="404" t="str">
        <f>CONCATENATE('OPINI Rinci v1'!AB23,'OPINI Rinci v1'!AC23,'OPINI Rinci v1'!AD23,'OPINI Rinci v1'!AE23)</f>
        <v>WTP</v>
      </c>
      <c r="K21" s="414" t="str">
        <f>CONCATENATE('OPINI Rinci v1'!AG23,'OPINI Rinci v1'!AH23,'OPINI Rinci v1'!AI23,'OPINI Rinci v1'!AJ23)</f>
        <v>WTP</v>
      </c>
      <c r="L21" s="415" t="s">
        <v>634</v>
      </c>
      <c r="M21" s="416"/>
      <c r="N21" s="416"/>
      <c r="O21" s="414" t="str">
        <f>CONCATENATE('OPINI Rinci v1'!AL23,'OPINI Rinci v1'!AM23,'OPINI Rinci v1'!AO23,'OPINI Rinci v1'!AN23)</f>
        <v>WTP</v>
      </c>
      <c r="P21" s="417" t="s">
        <v>634</v>
      </c>
      <c r="Q21" s="418" t="str">
        <f>CONCATENATE('OPINI Rinci v1'!AQ23,'OPINI Rinci v1'!AR23,'OPINI Rinci v1'!AT23,'OPINI Rinci v1'!AS23)</f>
        <v>WDP</v>
      </c>
      <c r="R21" s="419" t="str">
        <f>CONCATENATE('OPINI Rinci v1'!AV23,'OPINI Rinci v1'!AW23,'OPINI Rinci v1'!AX23,'OPINI Rinci v1'!AY23)</f>
        <v>WDP</v>
      </c>
      <c r="S21" s="419" t="str">
        <f>CONCATENATE('OPINI Rinci v1'!BA23,'OPINI Rinci v1'!BB23,'OPINI Rinci v1'!BC23,'OPINI Rinci v1'!BD23)</f>
        <v>WDP</v>
      </c>
      <c r="T21" s="419" t="str">
        <f>CONCATENATE('OPINI Rinci v1'!BF23,'OPINI Rinci v1'!BG23,'OPINI Rinci v1'!BH23,'OPINI Rinci v1'!BI23)</f>
        <v>WTP</v>
      </c>
      <c r="U21" s="419" t="str">
        <f>CONCATENATE('OPINI Rinci v1'!BK23,'OPINI Rinci v1'!BL23,'OPINI Rinci v1'!BM23,'OPINI Rinci v1'!BN23)</f>
        <v>WTP</v>
      </c>
      <c r="V21" s="419" t="str">
        <f>CONCATENATE('OPINI Rinci v1'!BP23,'OPINI Rinci v1'!BQ23,'OPINI Rinci v1'!BR23,'OPINI Rinci v1'!BS23)</f>
        <v>WDP</v>
      </c>
      <c r="W21" s="419" t="str">
        <f>CONCATENATE('OPINI Rinci v1'!BU23,'OPINI Rinci v1'!BV23,'OPINI Rinci v1'!BW23,'OPINI Rinci v1'!BX23)</f>
        <v>WDP</v>
      </c>
      <c r="X21" s="419" t="str">
        <f>CONCATENATE('OPINI Rinci v1'!BZ23,'OPINI Rinci v1'!CA23,'OPINI Rinci v1'!CB23,'OPINI Rinci v1'!CC23)</f>
        <v>WDP</v>
      </c>
      <c r="Y21" s="420"/>
      <c r="Z21" s="59">
        <v>15</v>
      </c>
    </row>
    <row r="22" spans="1:26" s="408" customFormat="1" ht="15" x14ac:dyDescent="0.2">
      <c r="A22" s="409">
        <f t="shared" si="0"/>
        <v>16</v>
      </c>
      <c r="B22" s="410" t="s">
        <v>8</v>
      </c>
      <c r="C22" s="411" t="s">
        <v>40</v>
      </c>
      <c r="D22" s="412"/>
      <c r="E22" s="413" t="s">
        <v>41</v>
      </c>
      <c r="F22" s="404" t="str">
        <f>CONCATENATE('OPINI Rinci v1'!H24,'OPINI Rinci v1'!I24,'OPINI Rinci v1'!J24,'OPINI Rinci v1'!K24)</f>
        <v xml:space="preserve"> </v>
      </c>
      <c r="G22" s="404" t="str">
        <f>CONCATENATE('OPINI Rinci v1'!M24,'OPINI Rinci v1'!N24,'OPINI Rinci v1'!O24,'OPINI Rinci v1'!P24)</f>
        <v>WTP</v>
      </c>
      <c r="H22" s="404" t="str">
        <f>CONCATENATE('OPINI Rinci v1'!R24,'OPINI Rinci v1'!S24,'OPINI Rinci v1'!T24,'OPINI Rinci v1'!U24)</f>
        <v>WTP</v>
      </c>
      <c r="I22" s="404" t="str">
        <f>CONCATENATE('OPINI Rinci v1'!W24,'OPINI Rinci v1'!X24,'OPINI Rinci v1'!Y24,'OPINI Rinci v1'!Z24)</f>
        <v>WDP</v>
      </c>
      <c r="J22" s="404" t="str">
        <f>CONCATENATE('OPINI Rinci v1'!AB24,'OPINI Rinci v1'!AC24,'OPINI Rinci v1'!AD24,'OPINI Rinci v1'!AE24)</f>
        <v>WTP</v>
      </c>
      <c r="K22" s="414" t="str">
        <f>CONCATENATE('OPINI Rinci v1'!AG24,'OPINI Rinci v1'!AH24,'OPINI Rinci v1'!AI24,'OPINI Rinci v1'!AJ24)</f>
        <v>WTP</v>
      </c>
      <c r="L22" s="415" t="s">
        <v>634</v>
      </c>
      <c r="M22" s="416"/>
      <c r="N22" s="416"/>
      <c r="O22" s="414" t="str">
        <f>CONCATENATE('OPINI Rinci v1'!AL24,'OPINI Rinci v1'!AM24,'OPINI Rinci v1'!AO24,'OPINI Rinci v1'!AN24)</f>
        <v>WDP</v>
      </c>
      <c r="P22" s="417" t="s">
        <v>634</v>
      </c>
      <c r="Q22" s="418" t="str">
        <f>CONCATENATE('OPINI Rinci v1'!AQ24,'OPINI Rinci v1'!AR24,'OPINI Rinci v1'!AT24,'OPINI Rinci v1'!AS24)</f>
        <v>WDP</v>
      </c>
      <c r="R22" s="419" t="str">
        <f>CONCATENATE('OPINI Rinci v1'!AV24,'OPINI Rinci v1'!AW24,'OPINI Rinci v1'!AX24,'OPINI Rinci v1'!AY24)</f>
        <v>WDP</v>
      </c>
      <c r="S22" s="419" t="str">
        <f>CONCATENATE('OPINI Rinci v1'!BA24,'OPINI Rinci v1'!BB24,'OPINI Rinci v1'!BC24,'OPINI Rinci v1'!BD24)</f>
        <v>WTP</v>
      </c>
      <c r="T22" s="419" t="str">
        <f>CONCATENATE('OPINI Rinci v1'!BF24,'OPINI Rinci v1'!BG24,'OPINI Rinci v1'!BH24,'OPINI Rinci v1'!BI24)</f>
        <v>WTP</v>
      </c>
      <c r="U22" s="419" t="str">
        <f>CONCATENATE('OPINI Rinci v1'!BK24,'OPINI Rinci v1'!BL24,'OPINI Rinci v1'!BM24,'OPINI Rinci v1'!BN24)</f>
        <v>WTP</v>
      </c>
      <c r="V22" s="419" t="str">
        <f>CONCATENATE('OPINI Rinci v1'!BP24,'OPINI Rinci v1'!BQ24,'OPINI Rinci v1'!BR24,'OPINI Rinci v1'!BS24)</f>
        <v>WDP</v>
      </c>
      <c r="W22" s="419" t="str">
        <f>CONCATENATE('OPINI Rinci v1'!BU24,'OPINI Rinci v1'!BV24,'OPINI Rinci v1'!BW24,'OPINI Rinci v1'!BX24)</f>
        <v>WDP</v>
      </c>
      <c r="X22" s="419" t="str">
        <f>CONCATENATE('OPINI Rinci v1'!BZ24,'OPINI Rinci v1'!CA24,'OPINI Rinci v1'!CB24,'OPINI Rinci v1'!CC24)</f>
        <v>WDP</v>
      </c>
      <c r="Y22" s="420"/>
      <c r="Z22" s="408">
        <v>16</v>
      </c>
    </row>
    <row r="23" spans="1:26" s="408" customFormat="1" ht="15" x14ac:dyDescent="0.2">
      <c r="A23" s="409">
        <f t="shared" si="0"/>
        <v>17</v>
      </c>
      <c r="B23" s="410" t="s">
        <v>8</v>
      </c>
      <c r="C23" s="411" t="s">
        <v>42</v>
      </c>
      <c r="D23" s="412"/>
      <c r="E23" s="413" t="s">
        <v>43</v>
      </c>
      <c r="F23" s="404" t="str">
        <f>CONCATENATE('OPINI Rinci v1'!H25,'OPINI Rinci v1'!I25,'OPINI Rinci v1'!J25,'OPINI Rinci v1'!K25)</f>
        <v>WTP</v>
      </c>
      <c r="G23" s="404" t="str">
        <f>CONCATENATE('OPINI Rinci v1'!M25,'OPINI Rinci v1'!N25,'OPINI Rinci v1'!O25,'OPINI Rinci v1'!P25)</f>
        <v>WTP</v>
      </c>
      <c r="H23" s="404" t="str">
        <f>CONCATENATE('OPINI Rinci v1'!R25,'OPINI Rinci v1'!S25,'OPINI Rinci v1'!T25,'OPINI Rinci v1'!U25)</f>
        <v>WTP</v>
      </c>
      <c r="I23" s="404" t="str">
        <f>CONCATENATE('OPINI Rinci v1'!W25,'OPINI Rinci v1'!X25,'OPINI Rinci v1'!Y25,'OPINI Rinci v1'!Z25)</f>
        <v>WTP</v>
      </c>
      <c r="J23" s="404" t="str">
        <f>CONCATENATE('OPINI Rinci v1'!AB25,'OPINI Rinci v1'!AC25,'OPINI Rinci v1'!AD25,'OPINI Rinci v1'!AE25)</f>
        <v>WTP</v>
      </c>
      <c r="K23" s="414" t="str">
        <f>CONCATENATE('OPINI Rinci v1'!AG25,'OPINI Rinci v1'!AH25,'OPINI Rinci v1'!AI25,'OPINI Rinci v1'!AJ25)</f>
        <v>WTP</v>
      </c>
      <c r="L23" s="425" t="s">
        <v>632</v>
      </c>
      <c r="M23" s="426"/>
      <c r="N23" s="426"/>
      <c r="O23" s="414" t="str">
        <f>CONCATENATE('OPINI Rinci v1'!AL25,'OPINI Rinci v1'!AM25,'OPINI Rinci v1'!AO25,'OPINI Rinci v1'!AN25)</f>
        <v>WTP</v>
      </c>
      <c r="P23" s="427" t="s">
        <v>633</v>
      </c>
      <c r="Q23" s="418" t="str">
        <f>CONCATENATE('OPINI Rinci v1'!AQ25,'OPINI Rinci v1'!AR25,'OPINI Rinci v1'!AT25,'OPINI Rinci v1'!AS25)</f>
        <v>WTP</v>
      </c>
      <c r="R23" s="419" t="str">
        <f>CONCATENATE('OPINI Rinci v1'!AV25,'OPINI Rinci v1'!AW25,'OPINI Rinci v1'!AX25,'OPINI Rinci v1'!AY25)</f>
        <v>WTP</v>
      </c>
      <c r="S23" s="419" t="str">
        <f>CONCATENATE('OPINI Rinci v1'!BA25,'OPINI Rinci v1'!BB25,'OPINI Rinci v1'!BC25,'OPINI Rinci v1'!BD25)</f>
        <v>WTP</v>
      </c>
      <c r="T23" s="419" t="str">
        <f>CONCATENATE('OPINI Rinci v1'!BF25,'OPINI Rinci v1'!BG25,'OPINI Rinci v1'!BH25,'OPINI Rinci v1'!BI25)</f>
        <v>WTP</v>
      </c>
      <c r="U23" s="419" t="str">
        <f>CONCATENATE('OPINI Rinci v1'!BK25,'OPINI Rinci v1'!BL25,'OPINI Rinci v1'!BM25,'OPINI Rinci v1'!BN25)</f>
        <v>WTP</v>
      </c>
      <c r="V23" s="419" t="str">
        <f>CONCATENATE('OPINI Rinci v1'!BP25,'OPINI Rinci v1'!BQ25,'OPINI Rinci v1'!BR25,'OPINI Rinci v1'!BS25)</f>
        <v>WDP</v>
      </c>
      <c r="W23" s="419" t="str">
        <f>CONCATENATE('OPINI Rinci v1'!BU25,'OPINI Rinci v1'!BV25,'OPINI Rinci v1'!BW25,'OPINI Rinci v1'!BX25)</f>
        <v>WDP</v>
      </c>
      <c r="X23" s="419" t="str">
        <f>CONCATENATE('OPINI Rinci v1'!BZ25,'OPINI Rinci v1'!CA25,'OPINI Rinci v1'!CB25,'OPINI Rinci v1'!CC25)</f>
        <v>WDP</v>
      </c>
      <c r="Y23" s="420"/>
      <c r="Z23" s="59">
        <v>17</v>
      </c>
    </row>
    <row r="24" spans="1:26" s="408" customFormat="1" ht="15" x14ac:dyDescent="0.2">
      <c r="A24" s="409">
        <f t="shared" si="0"/>
        <v>18</v>
      </c>
      <c r="B24" s="410" t="s">
        <v>8</v>
      </c>
      <c r="C24" s="411" t="s">
        <v>44</v>
      </c>
      <c r="D24" s="412"/>
      <c r="E24" s="413" t="s">
        <v>45</v>
      </c>
      <c r="F24" s="404" t="str">
        <f>CONCATENATE('OPINI Rinci v1'!H26,'OPINI Rinci v1'!I26,'OPINI Rinci v1'!J26,'OPINI Rinci v1'!K26)</f>
        <v xml:space="preserve"> </v>
      </c>
      <c r="G24" s="404" t="str">
        <f>CONCATENATE('OPINI Rinci v1'!M26,'OPINI Rinci v1'!N26,'OPINI Rinci v1'!O26,'OPINI Rinci v1'!P26)</f>
        <v>WTP</v>
      </c>
      <c r="H24" s="404" t="str">
        <f>CONCATENATE('OPINI Rinci v1'!R26,'OPINI Rinci v1'!S26,'OPINI Rinci v1'!T26,'OPINI Rinci v1'!U26)</f>
        <v>WTP</v>
      </c>
      <c r="I24" s="404" t="str">
        <f>CONCATENATE('OPINI Rinci v1'!W26,'OPINI Rinci v1'!X26,'OPINI Rinci v1'!Y26,'OPINI Rinci v1'!Z26)</f>
        <v>WTP</v>
      </c>
      <c r="J24" s="404" t="str">
        <f>CONCATENATE('OPINI Rinci v1'!AB26,'OPINI Rinci v1'!AC26,'OPINI Rinci v1'!AD26,'OPINI Rinci v1'!AE26)</f>
        <v>WTP</v>
      </c>
      <c r="K24" s="414" t="str">
        <f>CONCATENATE('OPINI Rinci v1'!AG26,'OPINI Rinci v1'!AH26,'OPINI Rinci v1'!AI26,'OPINI Rinci v1'!AJ26)</f>
        <v>WTP</v>
      </c>
      <c r="L24" s="415" t="s">
        <v>634</v>
      </c>
      <c r="M24" s="416"/>
      <c r="N24" s="416"/>
      <c r="O24" s="414" t="str">
        <f>CONCATENATE('OPINI Rinci v1'!AL26,'OPINI Rinci v1'!AM26,'OPINI Rinci v1'!AO26,'OPINI Rinci v1'!AN26)</f>
        <v>WDP</v>
      </c>
      <c r="P24" s="417" t="s">
        <v>634</v>
      </c>
      <c r="Q24" s="418" t="str">
        <f>CONCATENATE('OPINI Rinci v1'!AQ26,'OPINI Rinci v1'!AR26,'OPINI Rinci v1'!AT26,'OPINI Rinci v1'!AS26)</f>
        <v>WTP</v>
      </c>
      <c r="R24" s="419" t="str">
        <f>CONCATENATE('OPINI Rinci v1'!AV26,'OPINI Rinci v1'!AW26,'OPINI Rinci v1'!AX26,'OPINI Rinci v1'!AY26)</f>
        <v>WDP</v>
      </c>
      <c r="S24" s="419" t="str">
        <f>CONCATENATE('OPINI Rinci v1'!BA26,'OPINI Rinci v1'!BB26,'OPINI Rinci v1'!BC26,'OPINI Rinci v1'!BD26)</f>
        <v>WDP</v>
      </c>
      <c r="T24" s="419" t="str">
        <f>CONCATENATE('OPINI Rinci v1'!BF26,'OPINI Rinci v1'!BG26,'OPINI Rinci v1'!BH26,'OPINI Rinci v1'!BI26)</f>
        <v>WDP</v>
      </c>
      <c r="U24" s="419" t="str">
        <f>CONCATENATE('OPINI Rinci v1'!BK26,'OPINI Rinci v1'!BL26,'OPINI Rinci v1'!BM26,'OPINI Rinci v1'!BN26)</f>
        <v>TW</v>
      </c>
      <c r="V24" s="419" t="str">
        <f>CONCATENATE('OPINI Rinci v1'!BP26,'OPINI Rinci v1'!BQ26,'OPINI Rinci v1'!BR26,'OPINI Rinci v1'!BS26)</f>
        <v>WDP</v>
      </c>
      <c r="W24" s="419" t="str">
        <f>CONCATENATE('OPINI Rinci v1'!BU26,'OPINI Rinci v1'!BV26,'OPINI Rinci v1'!BW26,'OPINI Rinci v1'!BX26)</f>
        <v>WDP</v>
      </c>
      <c r="X24" s="419" t="str">
        <f>CONCATENATE('OPINI Rinci v1'!BZ26,'OPINI Rinci v1'!CA26,'OPINI Rinci v1'!CB26,'OPINI Rinci v1'!CC26)</f>
        <v/>
      </c>
      <c r="Y24" s="420"/>
      <c r="Z24" s="408">
        <v>18</v>
      </c>
    </row>
    <row r="25" spans="1:26" s="91" customFormat="1" ht="15" x14ac:dyDescent="0.2">
      <c r="A25" s="76">
        <f t="shared" si="0"/>
        <v>19</v>
      </c>
      <c r="B25" s="157" t="s">
        <v>8</v>
      </c>
      <c r="C25" s="401" t="s">
        <v>46</v>
      </c>
      <c r="D25" s="421"/>
      <c r="E25" s="403" t="s">
        <v>47</v>
      </c>
      <c r="F25" s="404" t="str">
        <f>CONCATENATE('OPINI Rinci v1'!H27,'OPINI Rinci v1'!I27,'OPINI Rinci v1'!J27,'OPINI Rinci v1'!K27)</f>
        <v>WTP</v>
      </c>
      <c r="G25" s="404" t="str">
        <f>CONCATENATE('OPINI Rinci v1'!M27,'OPINI Rinci v1'!N27,'OPINI Rinci v1'!O27,'OPINI Rinci v1'!P27)</f>
        <v>WTP</v>
      </c>
      <c r="H25" s="404" t="str">
        <f>CONCATENATE('OPINI Rinci v1'!R27,'OPINI Rinci v1'!S27,'OPINI Rinci v1'!T27,'OPINI Rinci v1'!U27)</f>
        <v>WTP</v>
      </c>
      <c r="I25" s="404" t="str">
        <f>CONCATENATE('OPINI Rinci v1'!W27,'OPINI Rinci v1'!X27,'OPINI Rinci v1'!Y27,'OPINI Rinci v1'!Z27)</f>
        <v>WTP</v>
      </c>
      <c r="J25" s="404" t="str">
        <f>CONCATENATE('OPINI Rinci v1'!AB27,'OPINI Rinci v1'!AC27,'OPINI Rinci v1'!AD27,'OPINI Rinci v1'!AE27)</f>
        <v>WTP</v>
      </c>
      <c r="K25" s="404" t="str">
        <f>CONCATENATE('OPINI Rinci v1'!AG27,'OPINI Rinci v1'!AH27,'OPINI Rinci v1'!AI27,'OPINI Rinci v1'!AJ27)</f>
        <v>WDP</v>
      </c>
      <c r="L25" s="422" t="s">
        <v>634</v>
      </c>
      <c r="M25" s="423"/>
      <c r="N25" s="423"/>
      <c r="O25" s="404" t="str">
        <f>CONCATENATE('OPINI Rinci v1'!AL27,'OPINI Rinci v1'!AM27,'OPINI Rinci v1'!AO27,'OPINI Rinci v1'!AN27)</f>
        <v>WDP</v>
      </c>
      <c r="P25" s="424" t="s">
        <v>634</v>
      </c>
      <c r="Q25" s="399" t="str">
        <f>CONCATENATE('OPINI Rinci v1'!AQ27,'OPINI Rinci v1'!AR27,'OPINI Rinci v1'!AT27,'OPINI Rinci v1'!AS27)</f>
        <v>WDP</v>
      </c>
      <c r="R25" s="163" t="str">
        <f>CONCATENATE('OPINI Rinci v1'!AV27,'OPINI Rinci v1'!AW27,'OPINI Rinci v1'!AX27,'OPINI Rinci v1'!AY27)</f>
        <v>WDP</v>
      </c>
      <c r="S25" s="163" t="str">
        <f>CONCATENATE('OPINI Rinci v1'!BA27,'OPINI Rinci v1'!BB27,'OPINI Rinci v1'!BC27,'OPINI Rinci v1'!BD27)</f>
        <v>WDP</v>
      </c>
      <c r="T25" s="163" t="str">
        <f>CONCATENATE('OPINI Rinci v1'!BF27,'OPINI Rinci v1'!BG27,'OPINI Rinci v1'!BH27,'OPINI Rinci v1'!BI27)</f>
        <v>WDP</v>
      </c>
      <c r="U25" s="163" t="str">
        <f>CONCATENATE('OPINI Rinci v1'!BK27,'OPINI Rinci v1'!BL27,'OPINI Rinci v1'!BM27,'OPINI Rinci v1'!BN27)</f>
        <v>WDP</v>
      </c>
      <c r="V25" s="163" t="str">
        <f>CONCATENATE('OPINI Rinci v1'!BP27,'OPINI Rinci v1'!BQ27,'OPINI Rinci v1'!BR27,'OPINI Rinci v1'!BS27)</f>
        <v>WDP</v>
      </c>
      <c r="W25" s="163" t="str">
        <f>CONCATENATE('OPINI Rinci v1'!BU27,'OPINI Rinci v1'!BV27,'OPINI Rinci v1'!BW27,'OPINI Rinci v1'!BX27)</f>
        <v>WDP</v>
      </c>
      <c r="X25" s="163" t="str">
        <f>CONCATENATE('OPINI Rinci v1'!BZ27,'OPINI Rinci v1'!CA27,'OPINI Rinci v1'!CB27,'OPINI Rinci v1'!CC27)</f>
        <v>WDP</v>
      </c>
      <c r="Y25" s="397"/>
      <c r="Z25" s="59">
        <v>19</v>
      </c>
    </row>
    <row r="26" spans="1:26" s="408" customFormat="1" ht="15" x14ac:dyDescent="0.2">
      <c r="A26" s="409">
        <f t="shared" si="0"/>
        <v>20</v>
      </c>
      <c r="B26" s="410" t="s">
        <v>8</v>
      </c>
      <c r="C26" s="411" t="s">
        <v>48</v>
      </c>
      <c r="D26" s="412"/>
      <c r="E26" s="413" t="s">
        <v>49</v>
      </c>
      <c r="F26" s="404" t="str">
        <f>CONCATENATE('OPINI Rinci v1'!H28,'OPINI Rinci v1'!I28,'OPINI Rinci v1'!J28,'OPINI Rinci v1'!K28)</f>
        <v>WTP</v>
      </c>
      <c r="G26" s="404" t="str">
        <f>CONCATENATE('OPINI Rinci v1'!M28,'OPINI Rinci v1'!N28,'OPINI Rinci v1'!O28,'OPINI Rinci v1'!P28)</f>
        <v>WTP</v>
      </c>
      <c r="H26" s="404" t="str">
        <f>CONCATENATE('OPINI Rinci v1'!R28,'OPINI Rinci v1'!S28,'OPINI Rinci v1'!T28,'OPINI Rinci v1'!U28)</f>
        <v>WTP</v>
      </c>
      <c r="I26" s="404" t="str">
        <f>CONCATENATE('OPINI Rinci v1'!W28,'OPINI Rinci v1'!X28,'OPINI Rinci v1'!Y28,'OPINI Rinci v1'!Z28)</f>
        <v>WTP</v>
      </c>
      <c r="J26" s="404" t="str">
        <f>CONCATENATE('OPINI Rinci v1'!AB28,'OPINI Rinci v1'!AC28,'OPINI Rinci v1'!AD28,'OPINI Rinci v1'!AE28)</f>
        <v>WTP</v>
      </c>
      <c r="K26" s="414" t="str">
        <f>CONCATENATE('OPINI Rinci v1'!AG28,'OPINI Rinci v1'!AH28,'OPINI Rinci v1'!AI28,'OPINI Rinci v1'!AJ28)</f>
        <v>WTP</v>
      </c>
      <c r="L26" s="415" t="s">
        <v>634</v>
      </c>
      <c r="M26" s="416"/>
      <c r="N26" s="416"/>
      <c r="O26" s="414" t="str">
        <f>CONCATENATE('OPINI Rinci v1'!AL28,'OPINI Rinci v1'!AM28,'OPINI Rinci v1'!AO28,'OPINI Rinci v1'!AN28)</f>
        <v>WDP</v>
      </c>
      <c r="P26" s="417" t="s">
        <v>634</v>
      </c>
      <c r="Q26" s="418" t="str">
        <f>CONCATENATE('OPINI Rinci v1'!AQ28,'OPINI Rinci v1'!AR28,'OPINI Rinci v1'!AT28,'OPINI Rinci v1'!AS28)</f>
        <v>WDP</v>
      </c>
      <c r="R26" s="419" t="str">
        <f>CONCATENATE('OPINI Rinci v1'!AV28,'OPINI Rinci v1'!AW28,'OPINI Rinci v1'!AX28,'OPINI Rinci v1'!AY28)</f>
        <v>WDP</v>
      </c>
      <c r="S26" s="419" t="str">
        <f>CONCATENATE('OPINI Rinci v1'!BA28,'OPINI Rinci v1'!BB28,'OPINI Rinci v1'!BC28,'OPINI Rinci v1'!BD28)</f>
        <v>WDP</v>
      </c>
      <c r="T26" s="419" t="str">
        <f>CONCATENATE('OPINI Rinci v1'!BF28,'OPINI Rinci v1'!BG28,'OPINI Rinci v1'!BH28,'OPINI Rinci v1'!BI28)</f>
        <v>WDP</v>
      </c>
      <c r="U26" s="419" t="str">
        <f>CONCATENATE('OPINI Rinci v1'!BK28,'OPINI Rinci v1'!BL28,'OPINI Rinci v1'!BM28,'OPINI Rinci v1'!BN28)</f>
        <v>WDP</v>
      </c>
      <c r="V26" s="419" t="str">
        <f>CONCATENATE('OPINI Rinci v1'!BP28,'OPINI Rinci v1'!BQ28,'OPINI Rinci v1'!BR28,'OPINI Rinci v1'!BS28)</f>
        <v>WDP</v>
      </c>
      <c r="W26" s="419" t="str">
        <f>CONCATENATE('OPINI Rinci v1'!BU28,'OPINI Rinci v1'!BV28,'OPINI Rinci v1'!BW28,'OPINI Rinci v1'!BX28)</f>
        <v>WDP</v>
      </c>
      <c r="X26" s="419" t="str">
        <f>CONCATENATE('OPINI Rinci v1'!BZ28,'OPINI Rinci v1'!CA28,'OPINI Rinci v1'!CB28,'OPINI Rinci v1'!CC28)</f>
        <v>WDP</v>
      </c>
      <c r="Y26" s="420"/>
      <c r="Z26" s="408">
        <v>20</v>
      </c>
    </row>
    <row r="27" spans="1:26" s="408" customFormat="1" ht="15" x14ac:dyDescent="0.2">
      <c r="A27" s="409">
        <f t="shared" si="0"/>
        <v>21</v>
      </c>
      <c r="B27" s="410" t="s">
        <v>8</v>
      </c>
      <c r="C27" s="411" t="s">
        <v>50</v>
      </c>
      <c r="D27" s="412"/>
      <c r="E27" s="413" t="s">
        <v>51</v>
      </c>
      <c r="F27" s="404" t="str">
        <f>CONCATENATE('OPINI Rinci v1'!H29,'OPINI Rinci v1'!I29,'OPINI Rinci v1'!J29,'OPINI Rinci v1'!K29)</f>
        <v>WTP</v>
      </c>
      <c r="G27" s="404" t="str">
        <f>CONCATENATE('OPINI Rinci v1'!M29,'OPINI Rinci v1'!N29,'OPINI Rinci v1'!O29,'OPINI Rinci v1'!P29)</f>
        <v>WTP</v>
      </c>
      <c r="H27" s="404" t="str">
        <f>CONCATENATE('OPINI Rinci v1'!R29,'OPINI Rinci v1'!S29,'OPINI Rinci v1'!T29,'OPINI Rinci v1'!U29)</f>
        <v>WTP</v>
      </c>
      <c r="I27" s="404" t="str">
        <f>CONCATENATE('OPINI Rinci v1'!W29,'OPINI Rinci v1'!X29,'OPINI Rinci v1'!Y29,'OPINI Rinci v1'!Z29)</f>
        <v>WTP</v>
      </c>
      <c r="J27" s="404" t="str">
        <f>CONCATENATE('OPINI Rinci v1'!AB29,'OPINI Rinci v1'!AC29,'OPINI Rinci v1'!AD29,'OPINI Rinci v1'!AE29)</f>
        <v>WTP</v>
      </c>
      <c r="K27" s="414" t="str">
        <f>CONCATENATE('OPINI Rinci v1'!AG29,'OPINI Rinci v1'!AH29,'OPINI Rinci v1'!AI29,'OPINI Rinci v1'!AJ29)</f>
        <v>WTP</v>
      </c>
      <c r="L27" s="415" t="s">
        <v>634</v>
      </c>
      <c r="M27" s="416"/>
      <c r="N27" s="416"/>
      <c r="O27" s="414" t="str">
        <f>CONCATENATE('OPINI Rinci v1'!AL29,'OPINI Rinci v1'!AM29,'OPINI Rinci v1'!AO29,'OPINI Rinci v1'!AN29)</f>
        <v>WDP</v>
      </c>
      <c r="P27" s="417" t="s">
        <v>634</v>
      </c>
      <c r="Q27" s="418" t="str">
        <f>CONCATENATE('OPINI Rinci v1'!AQ29,'OPINI Rinci v1'!AR29,'OPINI Rinci v1'!AT29,'OPINI Rinci v1'!AS29)</f>
        <v>WDP</v>
      </c>
      <c r="R27" s="419" t="str">
        <f>CONCATENATE('OPINI Rinci v1'!AV29,'OPINI Rinci v1'!AW29,'OPINI Rinci v1'!AX29,'OPINI Rinci v1'!AY29)</f>
        <v>WDP</v>
      </c>
      <c r="S27" s="419" t="str">
        <f>CONCATENATE('OPINI Rinci v1'!BA29,'OPINI Rinci v1'!BB29,'OPINI Rinci v1'!BC29,'OPINI Rinci v1'!BD29)</f>
        <v>WDP</v>
      </c>
      <c r="T27" s="419" t="str">
        <f>CONCATENATE('OPINI Rinci v1'!BF29,'OPINI Rinci v1'!BG29,'OPINI Rinci v1'!BH29,'OPINI Rinci v1'!BI29)</f>
        <v>WDP</v>
      </c>
      <c r="U27" s="419" t="str">
        <f>CONCATENATE('OPINI Rinci v1'!BK29,'OPINI Rinci v1'!BL29,'OPINI Rinci v1'!BM29,'OPINI Rinci v1'!BN29)</f>
        <v>WDP</v>
      </c>
      <c r="V27" s="419" t="str">
        <f>CONCATENATE('OPINI Rinci v1'!BP29,'OPINI Rinci v1'!BQ29,'OPINI Rinci v1'!BR29,'OPINI Rinci v1'!BS29)</f>
        <v>TMP</v>
      </c>
      <c r="W27" s="419" t="str">
        <f>CONCATENATE('OPINI Rinci v1'!BU29,'OPINI Rinci v1'!BV29,'OPINI Rinci v1'!BW29,'OPINI Rinci v1'!BX29)</f>
        <v>TMP</v>
      </c>
      <c r="X27" s="419" t="str">
        <f>CONCATENATE('OPINI Rinci v1'!BZ29,'OPINI Rinci v1'!CA29,'OPINI Rinci v1'!CB29,'OPINI Rinci v1'!CC29)</f>
        <v>WDP</v>
      </c>
      <c r="Y27" s="420"/>
      <c r="Z27" s="59">
        <v>21</v>
      </c>
    </row>
    <row r="28" spans="1:26" s="408" customFormat="1" ht="15" x14ac:dyDescent="0.2">
      <c r="A28" s="409">
        <f t="shared" si="0"/>
        <v>22</v>
      </c>
      <c r="B28" s="410" t="s">
        <v>8</v>
      </c>
      <c r="C28" s="411" t="s">
        <v>52</v>
      </c>
      <c r="D28" s="412"/>
      <c r="E28" s="413" t="s">
        <v>53</v>
      </c>
      <c r="F28" s="404" t="str">
        <f>CONCATENATE('OPINI Rinci v1'!H30,'OPINI Rinci v1'!I30,'OPINI Rinci v1'!J30,'OPINI Rinci v1'!K30)</f>
        <v>WTP</v>
      </c>
      <c r="G28" s="404" t="str">
        <f>CONCATENATE('OPINI Rinci v1'!M30,'OPINI Rinci v1'!N30,'OPINI Rinci v1'!O30,'OPINI Rinci v1'!P30)</f>
        <v>WTP</v>
      </c>
      <c r="H28" s="404" t="str">
        <f>CONCATENATE('OPINI Rinci v1'!R30,'OPINI Rinci v1'!S30,'OPINI Rinci v1'!T30,'OPINI Rinci v1'!U30)</f>
        <v>WTP</v>
      </c>
      <c r="I28" s="404" t="str">
        <f>CONCATENATE('OPINI Rinci v1'!W30,'OPINI Rinci v1'!X30,'OPINI Rinci v1'!Y30,'OPINI Rinci v1'!Z30)</f>
        <v>WTP</v>
      </c>
      <c r="J28" s="404" t="str">
        <f>CONCATENATE('OPINI Rinci v1'!AB30,'OPINI Rinci v1'!AC30,'OPINI Rinci v1'!AD30,'OPINI Rinci v1'!AE30)</f>
        <v>WTP</v>
      </c>
      <c r="K28" s="414" t="str">
        <f>CONCATENATE('OPINI Rinci v1'!AG30,'OPINI Rinci v1'!AH30,'OPINI Rinci v1'!AI30,'OPINI Rinci v1'!AJ30)</f>
        <v>WTP</v>
      </c>
      <c r="L28" s="415" t="s">
        <v>634</v>
      </c>
      <c r="M28" s="416"/>
      <c r="N28" s="416"/>
      <c r="O28" s="414" t="str">
        <f>CONCATENATE('OPINI Rinci v1'!AL30,'OPINI Rinci v1'!AM30,'OPINI Rinci v1'!AO30,'OPINI Rinci v1'!AN30)</f>
        <v>WDP</v>
      </c>
      <c r="P28" s="417" t="s">
        <v>634</v>
      </c>
      <c r="Q28" s="418" t="str">
        <f>CONCATENATE('OPINI Rinci v1'!AQ30,'OPINI Rinci v1'!AR30,'OPINI Rinci v1'!AT30,'OPINI Rinci v1'!AS30)</f>
        <v>WDP</v>
      </c>
      <c r="R28" s="419" t="str">
        <f>CONCATENATE('OPINI Rinci v1'!AV30,'OPINI Rinci v1'!AW30,'OPINI Rinci v1'!AX30,'OPINI Rinci v1'!AY30)</f>
        <v>WDP</v>
      </c>
      <c r="S28" s="419" t="str">
        <f>CONCATENATE('OPINI Rinci v1'!BA30,'OPINI Rinci v1'!BB30,'OPINI Rinci v1'!BC30,'OPINI Rinci v1'!BD30)</f>
        <v>WDP</v>
      </c>
      <c r="T28" s="419" t="str">
        <f>CONCATENATE('OPINI Rinci v1'!BF30,'OPINI Rinci v1'!BG30,'OPINI Rinci v1'!BH30,'OPINI Rinci v1'!BI30)</f>
        <v>WDP</v>
      </c>
      <c r="U28" s="419" t="str">
        <f>CONCATENATE('OPINI Rinci v1'!BK30,'OPINI Rinci v1'!BL30,'OPINI Rinci v1'!BM30,'OPINI Rinci v1'!BN30)</f>
        <v>WDP</v>
      </c>
      <c r="V28" s="419" t="str">
        <f>CONCATENATE('OPINI Rinci v1'!BP30,'OPINI Rinci v1'!BQ30,'OPINI Rinci v1'!BR30,'OPINI Rinci v1'!BS30)</f>
        <v>WDP</v>
      </c>
      <c r="W28" s="419" t="str">
        <f>CONCATENATE('OPINI Rinci v1'!BU30,'OPINI Rinci v1'!BV30,'OPINI Rinci v1'!BW30,'OPINI Rinci v1'!BX30)</f>
        <v>WDP</v>
      </c>
      <c r="X28" s="419" t="str">
        <f>CONCATENATE('OPINI Rinci v1'!BZ30,'OPINI Rinci v1'!CA30,'OPINI Rinci v1'!CB30,'OPINI Rinci v1'!CC30)</f>
        <v>WDP</v>
      </c>
      <c r="Y28" s="420"/>
      <c r="Z28" s="408">
        <v>22</v>
      </c>
    </row>
    <row r="29" spans="1:26" s="408" customFormat="1" ht="15" x14ac:dyDescent="0.2">
      <c r="A29" s="409">
        <f t="shared" si="0"/>
        <v>23</v>
      </c>
      <c r="B29" s="410" t="s">
        <v>8</v>
      </c>
      <c r="C29" s="411" t="s">
        <v>54</v>
      </c>
      <c r="D29" s="412"/>
      <c r="E29" s="413" t="s">
        <v>55</v>
      </c>
      <c r="F29" s="404" t="str">
        <f>CONCATENATE('OPINI Rinci v1'!H31,'OPINI Rinci v1'!I31,'OPINI Rinci v1'!J31,'OPINI Rinci v1'!K31)</f>
        <v xml:space="preserve"> </v>
      </c>
      <c r="G29" s="404" t="str">
        <f>CONCATENATE('OPINI Rinci v1'!M31,'OPINI Rinci v1'!N31,'OPINI Rinci v1'!O31,'OPINI Rinci v1'!P31)</f>
        <v>WTP</v>
      </c>
      <c r="H29" s="404" t="str">
        <f>CONCATENATE('OPINI Rinci v1'!R31,'OPINI Rinci v1'!S31,'OPINI Rinci v1'!T31,'OPINI Rinci v1'!U31)</f>
        <v>WTP</v>
      </c>
      <c r="I29" s="404" t="str">
        <f>CONCATENATE('OPINI Rinci v1'!W31,'OPINI Rinci v1'!X31,'OPINI Rinci v1'!Y31,'OPINI Rinci v1'!Z31)</f>
        <v xml:space="preserve">WTP </v>
      </c>
      <c r="J29" s="404" t="str">
        <f>CONCATENATE('OPINI Rinci v1'!AB31,'OPINI Rinci v1'!AC31,'OPINI Rinci v1'!AD31,'OPINI Rinci v1'!AE31)</f>
        <v>WDP</v>
      </c>
      <c r="K29" s="414" t="str">
        <f>CONCATENATE('OPINI Rinci v1'!AG31,'OPINI Rinci v1'!AH31,'OPINI Rinci v1'!AI31,'OPINI Rinci v1'!AJ31)</f>
        <v>WTP</v>
      </c>
      <c r="L29" s="425" t="s">
        <v>632</v>
      </c>
      <c r="M29" s="426"/>
      <c r="N29" s="426"/>
      <c r="O29" s="414" t="str">
        <f>CONCATENATE('OPINI Rinci v1'!AL31,'OPINI Rinci v1'!AM31,'OPINI Rinci v1'!AO31,'OPINI Rinci v1'!AN31)</f>
        <v>WTP</v>
      </c>
      <c r="P29" s="427" t="s">
        <v>632</v>
      </c>
      <c r="Q29" s="418" t="str">
        <f>CONCATENATE('OPINI Rinci v1'!AQ31,'OPINI Rinci v1'!AR31,'OPINI Rinci v1'!AT31,'OPINI Rinci v1'!AS31)</f>
        <v>WTP</v>
      </c>
      <c r="R29" s="419" t="str">
        <f>CONCATENATE('OPINI Rinci v1'!AV31,'OPINI Rinci v1'!AW31,'OPINI Rinci v1'!AX31,'OPINI Rinci v1'!AY31)</f>
        <v>WDP</v>
      </c>
      <c r="S29" s="419" t="str">
        <f>CONCATENATE('OPINI Rinci v1'!BA31,'OPINI Rinci v1'!BB31,'OPINI Rinci v1'!BC31,'OPINI Rinci v1'!BD31)</f>
        <v>WDP</v>
      </c>
      <c r="T29" s="419" t="str">
        <f>CONCATENATE('OPINI Rinci v1'!BF31,'OPINI Rinci v1'!BG31,'OPINI Rinci v1'!BH31,'OPINI Rinci v1'!BI31)</f>
        <v>WDP</v>
      </c>
      <c r="U29" s="419" t="str">
        <f>CONCATENATE('OPINI Rinci v1'!BK31,'OPINI Rinci v1'!BL31,'OPINI Rinci v1'!BM31,'OPINI Rinci v1'!BN31)</f>
        <v>WDP</v>
      </c>
      <c r="V29" s="419" t="str">
        <f>CONCATENATE('OPINI Rinci v1'!BP31,'OPINI Rinci v1'!BQ31,'OPINI Rinci v1'!BR31,'OPINI Rinci v1'!BS31)</f>
        <v/>
      </c>
      <c r="W29" s="419" t="str">
        <f>CONCATENATE('OPINI Rinci v1'!BU31,'OPINI Rinci v1'!BV31,'OPINI Rinci v1'!BW31,'OPINI Rinci v1'!BX31)</f>
        <v/>
      </c>
      <c r="X29" s="419" t="str">
        <f>CONCATENATE('OPINI Rinci v1'!BZ31,'OPINI Rinci v1'!CA31,'OPINI Rinci v1'!CB31,'OPINI Rinci v1'!CC31)</f>
        <v/>
      </c>
      <c r="Y29" s="420"/>
      <c r="Z29" s="59">
        <v>23</v>
      </c>
    </row>
    <row r="30" spans="1:26" s="91" customFormat="1" ht="15" x14ac:dyDescent="0.2">
      <c r="A30" s="76">
        <f t="shared" si="0"/>
        <v>24</v>
      </c>
      <c r="B30" s="157" t="s">
        <v>8</v>
      </c>
      <c r="C30" s="401" t="s">
        <v>56</v>
      </c>
      <c r="D30" s="421"/>
      <c r="E30" s="403" t="s">
        <v>57</v>
      </c>
      <c r="F30" s="404" t="str">
        <f>CONCATENATE('OPINI Rinci v1'!H32,'OPINI Rinci v1'!I32,'OPINI Rinci v1'!J32,'OPINI Rinci v1'!K32)</f>
        <v>WTP</v>
      </c>
      <c r="G30" s="404" t="str">
        <f>CONCATENATE('OPINI Rinci v1'!M32,'OPINI Rinci v1'!N32,'OPINI Rinci v1'!O32,'OPINI Rinci v1'!P32)</f>
        <v>WTP</v>
      </c>
      <c r="H30" s="404" t="str">
        <f>CONCATENATE('OPINI Rinci v1'!R32,'OPINI Rinci v1'!S32,'OPINI Rinci v1'!T32,'OPINI Rinci v1'!U32)</f>
        <v>WTP</v>
      </c>
      <c r="I30" s="404" t="str">
        <f>CONCATENATE('OPINI Rinci v1'!W32,'OPINI Rinci v1'!X32,'OPINI Rinci v1'!Y32,'OPINI Rinci v1'!Z32)</f>
        <v>WTP</v>
      </c>
      <c r="J30" s="404" t="str">
        <f>CONCATENATE('OPINI Rinci v1'!AB32,'OPINI Rinci v1'!AC32,'OPINI Rinci v1'!AD32,'OPINI Rinci v1'!AE32)</f>
        <v>WTP</v>
      </c>
      <c r="K30" s="404" t="str">
        <f>CONCATENATE('OPINI Rinci v1'!AG32,'OPINI Rinci v1'!AH32,'OPINI Rinci v1'!AI32,'OPINI Rinci v1'!AJ32)</f>
        <v>WDP</v>
      </c>
      <c r="L30" s="422" t="s">
        <v>634</v>
      </c>
      <c r="M30" s="423"/>
      <c r="N30" s="423"/>
      <c r="O30" s="404" t="str">
        <f>CONCATENATE('OPINI Rinci v1'!AL32,'OPINI Rinci v1'!AM32,'OPINI Rinci v1'!AO32,'OPINI Rinci v1'!AN32)</f>
        <v>WDP</v>
      </c>
      <c r="P30" s="424" t="s">
        <v>634</v>
      </c>
      <c r="Q30" s="399" t="str">
        <f>CONCATENATE('OPINI Rinci v1'!AQ32,'OPINI Rinci v1'!AR32,'OPINI Rinci v1'!AT32,'OPINI Rinci v1'!AS32)</f>
        <v>WDP</v>
      </c>
      <c r="R30" s="163" t="str">
        <f>CONCATENATE('OPINI Rinci v1'!AV32,'OPINI Rinci v1'!AW32,'OPINI Rinci v1'!AX32,'OPINI Rinci v1'!AY32)</f>
        <v>WDP</v>
      </c>
      <c r="S30" s="163" t="str">
        <f>CONCATENATE('OPINI Rinci v1'!BA32,'OPINI Rinci v1'!BB32,'OPINI Rinci v1'!BC32,'OPINI Rinci v1'!BD32)</f>
        <v>WDP</v>
      </c>
      <c r="T30" s="163" t="str">
        <f>CONCATENATE('OPINI Rinci v1'!BF32,'OPINI Rinci v1'!BG32,'OPINI Rinci v1'!BH32,'OPINI Rinci v1'!BI32)</f>
        <v>WDP</v>
      </c>
      <c r="U30" s="163" t="str">
        <f>CONCATENATE('OPINI Rinci v1'!BK32,'OPINI Rinci v1'!BL32,'OPINI Rinci v1'!BM32,'OPINI Rinci v1'!BN32)</f>
        <v>WTP</v>
      </c>
      <c r="V30" s="163" t="str">
        <f>CONCATENATE('OPINI Rinci v1'!BP32,'OPINI Rinci v1'!BQ32,'OPINI Rinci v1'!BR32,'OPINI Rinci v1'!BS32)</f>
        <v/>
      </c>
      <c r="W30" s="163" t="str">
        <f>CONCATENATE('OPINI Rinci v1'!BU32,'OPINI Rinci v1'!BV32,'OPINI Rinci v1'!BW32,'OPINI Rinci v1'!BX32)</f>
        <v/>
      </c>
      <c r="X30" s="163" t="str">
        <f>CONCATENATE('OPINI Rinci v1'!BZ32,'OPINI Rinci v1'!CA32,'OPINI Rinci v1'!CB32,'OPINI Rinci v1'!CC32)</f>
        <v/>
      </c>
      <c r="Y30" s="397"/>
      <c r="Z30" s="408">
        <v>24</v>
      </c>
    </row>
    <row r="31" spans="1:26" s="59" customFormat="1" x14ac:dyDescent="0.2">
      <c r="A31" s="76"/>
      <c r="B31" s="62"/>
      <c r="C31" s="398"/>
      <c r="D31" s="62"/>
      <c r="E31" s="78"/>
      <c r="F31" s="78"/>
      <c r="G31" s="404" t="str">
        <f>CONCATENATE('OPINI Rinci v1'!M33,'OPINI Rinci v1'!N33,'OPINI Rinci v1'!O33,'OPINI Rinci v1'!P33)</f>
        <v/>
      </c>
      <c r="H31" s="78"/>
      <c r="I31" s="78"/>
      <c r="J31" s="78"/>
      <c r="K31" s="78"/>
      <c r="L31" s="428"/>
      <c r="M31" s="428"/>
      <c r="N31" s="428"/>
      <c r="O31" s="429"/>
      <c r="P31" s="63"/>
      <c r="Q31" s="399"/>
      <c r="R31" s="147"/>
      <c r="S31" s="163"/>
      <c r="T31" s="163"/>
      <c r="U31" s="163"/>
      <c r="V31" s="163"/>
      <c r="W31" s="163"/>
      <c r="X31" s="163"/>
      <c r="Y31" s="400"/>
    </row>
    <row r="32" spans="1:26" s="59" customFormat="1" ht="14.1" customHeight="1" x14ac:dyDescent="0.2">
      <c r="A32" s="76"/>
      <c r="B32" s="79" t="s">
        <v>12</v>
      </c>
      <c r="C32" s="398"/>
      <c r="D32" s="62" t="s">
        <v>59</v>
      </c>
      <c r="E32" s="63"/>
      <c r="F32" s="63"/>
      <c r="G32" s="404" t="s">
        <v>657</v>
      </c>
      <c r="H32" s="63"/>
      <c r="I32" s="63"/>
      <c r="J32" s="63"/>
      <c r="K32" s="63"/>
      <c r="L32" s="428"/>
      <c r="M32" s="428"/>
      <c r="N32" s="428"/>
      <c r="O32" s="398"/>
      <c r="P32" s="63"/>
      <c r="Q32" s="399"/>
      <c r="R32" s="147"/>
      <c r="S32" s="163"/>
      <c r="T32" s="163"/>
      <c r="U32" s="163"/>
      <c r="V32" s="163"/>
      <c r="W32" s="163"/>
      <c r="X32" s="163"/>
      <c r="Y32" s="400"/>
    </row>
    <row r="33" spans="1:26" s="91" customFormat="1" ht="14.1" customHeight="1" x14ac:dyDescent="0.2">
      <c r="A33" s="76">
        <f>IF(C33="","",A30+1)</f>
        <v>25</v>
      </c>
      <c r="B33" s="157" t="s">
        <v>12</v>
      </c>
      <c r="C33" s="401" t="s">
        <v>8</v>
      </c>
      <c r="D33" s="402"/>
      <c r="E33" s="403" t="s">
        <v>60</v>
      </c>
      <c r="F33" s="404" t="str">
        <f>CONCATENATE('OPINI Rinci v1'!H35,'OPINI Rinci v1'!I35,'OPINI Rinci v1'!J35,'OPINI Rinci v1'!K35)</f>
        <v>WTP</v>
      </c>
      <c r="G33" s="404" t="str">
        <f>CONCATENATE('OPINI Rinci v1'!M35,'OPINI Rinci v1'!N35,'OPINI Rinci v1'!O35,'OPINI Rinci v1'!P35)</f>
        <v>WTP</v>
      </c>
      <c r="H33" s="404" t="str">
        <f>CONCATENATE('OPINI Rinci v1'!R35,'OPINI Rinci v1'!S35,'OPINI Rinci v1'!T35,'OPINI Rinci v1'!U35)</f>
        <v>WTP</v>
      </c>
      <c r="I33" s="404" t="str">
        <f>CONCATENATE('OPINI Rinci v1'!W35,'OPINI Rinci v1'!X35,'OPINI Rinci v1'!Y35,'OPINI Rinci v1'!Z35)</f>
        <v>WTP</v>
      </c>
      <c r="J33" s="404" t="str">
        <f>CONCATENATE('OPINI Rinci v1'!AB35,'OPINI Rinci v1'!AC35,'OPINI Rinci v1'!AD35,'OPINI Rinci v1'!AE35)</f>
        <v>WTP</v>
      </c>
      <c r="K33" s="404" t="str">
        <f>CONCATENATE('OPINI Rinci v1'!AG35,'OPINI Rinci v1'!AH35,'OPINI Rinci v1'!AI35,'OPINI Rinci v1'!AJ35)</f>
        <v>WTP</v>
      </c>
      <c r="L33" s="422" t="s">
        <v>634</v>
      </c>
      <c r="M33" s="423"/>
      <c r="N33" s="423"/>
      <c r="O33" s="404" t="str">
        <f>CONCATENATE('OPINI Rinci v1'!AL35,'OPINI Rinci v1'!AM35,'OPINI Rinci v1'!AO35,'OPINI Rinci v1'!AN35)</f>
        <v>WDP</v>
      </c>
      <c r="P33" s="407" t="s">
        <v>632</v>
      </c>
      <c r="Q33" s="399" t="str">
        <f>CONCATENATE('OPINI Rinci v1'!AQ35,'OPINI Rinci v1'!AR35,'OPINI Rinci v1'!AT35,'OPINI Rinci v1'!AS35)</f>
        <v>WDP</v>
      </c>
      <c r="R33" s="163" t="str">
        <f>CONCATENATE('OPINI Rinci v1'!AV35,'OPINI Rinci v1'!AW35,'OPINI Rinci v1'!AX35,'OPINI Rinci v1'!AY35)</f>
        <v>WDP</v>
      </c>
      <c r="S33" s="163" t="str">
        <f>CONCATENATE('OPINI Rinci v1'!BA35,'OPINI Rinci v1'!BB35,'OPINI Rinci v1'!BC35,'OPINI Rinci v1'!BD35)</f>
        <v>WDP</v>
      </c>
      <c r="T33" s="163" t="str">
        <f>CONCATENATE('OPINI Rinci v1'!BF35,'OPINI Rinci v1'!BG35,'OPINI Rinci v1'!BH35,'OPINI Rinci v1'!BI35)</f>
        <v>WDP</v>
      </c>
      <c r="U33" s="163" t="str">
        <f>CONCATENATE('OPINI Rinci v1'!BK35,'OPINI Rinci v1'!BL35,'OPINI Rinci v1'!BM35,'OPINI Rinci v1'!BN35)</f>
        <v>WDP</v>
      </c>
      <c r="V33" s="163" t="str">
        <f>CONCATENATE('OPINI Rinci v1'!BP35,'OPINI Rinci v1'!BQ35,'OPINI Rinci v1'!BR35,'OPINI Rinci v1'!BS35)</f>
        <v>TMP</v>
      </c>
      <c r="W33" s="163" t="str">
        <f>CONCATENATE('OPINI Rinci v1'!BU35,'OPINI Rinci v1'!BV35,'OPINI Rinci v1'!BW35,'OPINI Rinci v1'!BX35)</f>
        <v>TMP</v>
      </c>
      <c r="X33" s="163" t="str">
        <f>CONCATENATE('OPINI Rinci v1'!BZ35,'OPINI Rinci v1'!CA35,'OPINI Rinci v1'!CB35,'OPINI Rinci v1'!CC35)</f>
        <v>WDP</v>
      </c>
      <c r="Y33" s="397"/>
      <c r="Z33" s="91">
        <v>25</v>
      </c>
    </row>
    <row r="34" spans="1:26" s="408" customFormat="1" ht="14.1" customHeight="1" x14ac:dyDescent="0.2">
      <c r="A34" s="409">
        <f t="shared" ref="A34:A68" si="1">IF(C34="","",A33+1)</f>
        <v>26</v>
      </c>
      <c r="B34" s="410" t="s">
        <v>12</v>
      </c>
      <c r="C34" s="411" t="s">
        <v>12</v>
      </c>
      <c r="D34" s="412"/>
      <c r="E34" s="413" t="s">
        <v>61</v>
      </c>
      <c r="F34" s="404" t="str">
        <f>CONCATENATE('OPINI Rinci v1'!H36,'OPINI Rinci v1'!I36,'OPINI Rinci v1'!J36,'OPINI Rinci v1'!K36)</f>
        <v>WTP</v>
      </c>
      <c r="G34" s="404" t="str">
        <f>CONCATENATE('OPINI Rinci v1'!M36,'OPINI Rinci v1'!N36,'OPINI Rinci v1'!O36,'OPINI Rinci v1'!P36)</f>
        <v>WTP</v>
      </c>
      <c r="H34" s="404" t="str">
        <f>CONCATENATE('OPINI Rinci v1'!R36,'OPINI Rinci v1'!S36,'OPINI Rinci v1'!T36,'OPINI Rinci v1'!U36)</f>
        <v>WTP</v>
      </c>
      <c r="I34" s="404" t="str">
        <f>CONCATENATE('OPINI Rinci v1'!W36,'OPINI Rinci v1'!X36,'OPINI Rinci v1'!Y36,'OPINI Rinci v1'!Z36)</f>
        <v>WDP</v>
      </c>
      <c r="J34" s="404" t="str">
        <f>CONCATENATE('OPINI Rinci v1'!AB36,'OPINI Rinci v1'!AC36,'OPINI Rinci v1'!AD36,'OPINI Rinci v1'!AE36)</f>
        <v>WDP</v>
      </c>
      <c r="K34" s="414" t="str">
        <f>CONCATENATE('OPINI Rinci v1'!AG36,'OPINI Rinci v1'!AH36,'OPINI Rinci v1'!AI36,'OPINI Rinci v1'!AJ36)</f>
        <v>WTP</v>
      </c>
      <c r="L34" s="415" t="s">
        <v>634</v>
      </c>
      <c r="M34" s="416"/>
      <c r="N34" s="416"/>
      <c r="O34" s="414" t="str">
        <f>CONCATENATE('OPINI Rinci v1'!AL36,'OPINI Rinci v1'!AM36,'OPINI Rinci v1'!AO36,'OPINI Rinci v1'!AN36)</f>
        <v>WDP</v>
      </c>
      <c r="P34" s="417" t="s">
        <v>634</v>
      </c>
      <c r="Q34" s="418" t="str">
        <f>CONCATENATE('OPINI Rinci v1'!AQ36,'OPINI Rinci v1'!AR36,'OPINI Rinci v1'!AT36,'OPINI Rinci v1'!AS36)</f>
        <v>WDP</v>
      </c>
      <c r="R34" s="419" t="str">
        <f>CONCATENATE('OPINI Rinci v1'!AV36,'OPINI Rinci v1'!AW36,'OPINI Rinci v1'!AX36,'OPINI Rinci v1'!AY36)</f>
        <v>WDP</v>
      </c>
      <c r="S34" s="419" t="str">
        <f>CONCATENATE('OPINI Rinci v1'!BA36,'OPINI Rinci v1'!BB36,'OPINI Rinci v1'!BC36,'OPINI Rinci v1'!BD36)</f>
        <v>TMP</v>
      </c>
      <c r="T34" s="419" t="str">
        <f>CONCATENATE('OPINI Rinci v1'!BF36,'OPINI Rinci v1'!BG36,'OPINI Rinci v1'!BH36,'OPINI Rinci v1'!BI36)</f>
        <v>WDP</v>
      </c>
      <c r="U34" s="419" t="str">
        <f>CONCATENATE('OPINI Rinci v1'!BK36,'OPINI Rinci v1'!BL36,'OPINI Rinci v1'!BM36,'OPINI Rinci v1'!BN36)</f>
        <v>WDP</v>
      </c>
      <c r="V34" s="419" t="str">
        <f>CONCATENATE('OPINI Rinci v1'!BP36,'OPINI Rinci v1'!BQ36,'OPINI Rinci v1'!BR36,'OPINI Rinci v1'!BS36)</f>
        <v>TMP</v>
      </c>
      <c r="W34" s="419" t="str">
        <f>CONCATENATE('OPINI Rinci v1'!BU36,'OPINI Rinci v1'!BV36,'OPINI Rinci v1'!BW36,'OPINI Rinci v1'!BX36)</f>
        <v>WDP</v>
      </c>
      <c r="X34" s="419" t="str">
        <f>CONCATENATE('OPINI Rinci v1'!BZ36,'OPINI Rinci v1'!CA36,'OPINI Rinci v1'!CB36,'OPINI Rinci v1'!CC36)</f>
        <v>WDP</v>
      </c>
      <c r="Y34" s="420"/>
      <c r="Z34" s="408">
        <v>26</v>
      </c>
    </row>
    <row r="35" spans="1:26" s="408" customFormat="1" ht="14.1" customHeight="1" x14ac:dyDescent="0.2">
      <c r="A35" s="409">
        <f t="shared" si="1"/>
        <v>27</v>
      </c>
      <c r="B35" s="410" t="s">
        <v>12</v>
      </c>
      <c r="C35" s="411" t="s">
        <v>14</v>
      </c>
      <c r="D35" s="412"/>
      <c r="E35" s="413" t="s">
        <v>62</v>
      </c>
      <c r="F35" s="404" t="str">
        <f>CONCATENATE('OPINI Rinci v1'!H37,'OPINI Rinci v1'!I37,'OPINI Rinci v1'!J37,'OPINI Rinci v1'!K37)</f>
        <v>WTP</v>
      </c>
      <c r="G35" s="404" t="str">
        <f>CONCATENATE('OPINI Rinci v1'!M37,'OPINI Rinci v1'!N37,'OPINI Rinci v1'!O37,'OPINI Rinci v1'!P37)</f>
        <v>WTP</v>
      </c>
      <c r="H35" s="404" t="str">
        <f>CONCATENATE('OPINI Rinci v1'!R37,'OPINI Rinci v1'!S37,'OPINI Rinci v1'!T37,'OPINI Rinci v1'!U37)</f>
        <v>WTP</v>
      </c>
      <c r="I35" s="404" t="str">
        <f>CONCATENATE('OPINI Rinci v1'!W37,'OPINI Rinci v1'!X37,'OPINI Rinci v1'!Y37,'OPINI Rinci v1'!Z37)</f>
        <v>WTP</v>
      </c>
      <c r="J35" s="404" t="str">
        <f>CONCATENATE('OPINI Rinci v1'!AB37,'OPINI Rinci v1'!AC37,'OPINI Rinci v1'!AD37,'OPINI Rinci v1'!AE37)</f>
        <v>WTP</v>
      </c>
      <c r="K35" s="414" t="str">
        <f>CONCATENATE('OPINI Rinci v1'!AG37,'OPINI Rinci v1'!AH37,'OPINI Rinci v1'!AI37,'OPINI Rinci v1'!AJ37)</f>
        <v>WTP</v>
      </c>
      <c r="L35" s="425" t="s">
        <v>633</v>
      </c>
      <c r="M35" s="426"/>
      <c r="N35" s="426"/>
      <c r="O35" s="414" t="str">
        <f>CONCATENATE('OPINI Rinci v1'!AL37,'OPINI Rinci v1'!AM37,'OPINI Rinci v1'!AO37,'OPINI Rinci v1'!AN37)</f>
        <v>WDP</v>
      </c>
      <c r="P35" s="427" t="s">
        <v>632</v>
      </c>
      <c r="Q35" s="418" t="str">
        <f>CONCATENATE('OPINI Rinci v1'!AQ37,'OPINI Rinci v1'!AR37,'OPINI Rinci v1'!AT37,'OPINI Rinci v1'!AS37)</f>
        <v>WDP</v>
      </c>
      <c r="R35" s="419" t="str">
        <f>CONCATENATE('OPINI Rinci v1'!AV37,'OPINI Rinci v1'!AW37,'OPINI Rinci v1'!AX37,'OPINI Rinci v1'!AY37)</f>
        <v>WDP</v>
      </c>
      <c r="S35" s="419" t="str">
        <f>CONCATENATE('OPINI Rinci v1'!BA37,'OPINI Rinci v1'!BB37,'OPINI Rinci v1'!BC37,'OPINI Rinci v1'!BD37)</f>
        <v>WDP</v>
      </c>
      <c r="T35" s="419" t="str">
        <f>CONCATENATE('OPINI Rinci v1'!BF37,'OPINI Rinci v1'!BG37,'OPINI Rinci v1'!BH37,'OPINI Rinci v1'!BI37)</f>
        <v>WDP</v>
      </c>
      <c r="U35" s="419" t="str">
        <f>CONCATENATE('OPINI Rinci v1'!BK37,'OPINI Rinci v1'!BL37,'OPINI Rinci v1'!BM37,'OPINI Rinci v1'!BN37)</f>
        <v>WDP</v>
      </c>
      <c r="V35" s="419" t="str">
        <f>CONCATENATE('OPINI Rinci v1'!BP37,'OPINI Rinci v1'!BQ37,'OPINI Rinci v1'!BR37,'OPINI Rinci v1'!BS37)</f>
        <v>TMP</v>
      </c>
      <c r="W35" s="419" t="str">
        <f>CONCATENATE('OPINI Rinci v1'!BU37,'OPINI Rinci v1'!BV37,'OPINI Rinci v1'!BW37,'OPINI Rinci v1'!BX37)</f>
        <v>TMP</v>
      </c>
      <c r="X35" s="419" t="str">
        <f>CONCATENATE('OPINI Rinci v1'!BZ37,'OPINI Rinci v1'!CA37,'OPINI Rinci v1'!CB37,'OPINI Rinci v1'!CC37)</f>
        <v>WDP</v>
      </c>
      <c r="Y35" s="420"/>
      <c r="Z35" s="91">
        <v>27</v>
      </c>
    </row>
    <row r="36" spans="1:26" s="91" customFormat="1" ht="14.1" customHeight="1" x14ac:dyDescent="0.2">
      <c r="A36" s="76">
        <f t="shared" si="1"/>
        <v>28</v>
      </c>
      <c r="B36" s="157" t="s">
        <v>12</v>
      </c>
      <c r="C36" s="401" t="s">
        <v>16</v>
      </c>
      <c r="D36" s="421"/>
      <c r="E36" s="403" t="s">
        <v>63</v>
      </c>
      <c r="F36" s="404" t="str">
        <f>CONCATENATE('OPINI Rinci v1'!H38,'OPINI Rinci v1'!I38,'OPINI Rinci v1'!J38,'OPINI Rinci v1'!K38)</f>
        <v>WTP</v>
      </c>
      <c r="G36" s="404" t="str">
        <f>CONCATENATE('OPINI Rinci v1'!M38,'OPINI Rinci v1'!N38,'OPINI Rinci v1'!O38,'OPINI Rinci v1'!P38)</f>
        <v>WTP</v>
      </c>
      <c r="H36" s="404" t="str">
        <f>CONCATENATE('OPINI Rinci v1'!R38,'OPINI Rinci v1'!S38,'OPINI Rinci v1'!T38,'OPINI Rinci v1'!U38)</f>
        <v>WDP</v>
      </c>
      <c r="I36" s="404" t="str">
        <f>CONCATENATE('OPINI Rinci v1'!W38,'OPINI Rinci v1'!X38,'OPINI Rinci v1'!Y38,'OPINI Rinci v1'!Z38)</f>
        <v>WDP</v>
      </c>
      <c r="J36" s="404" t="str">
        <f>CONCATENATE('OPINI Rinci v1'!AB38,'OPINI Rinci v1'!AC38,'OPINI Rinci v1'!AD38,'OPINI Rinci v1'!AE38)</f>
        <v xml:space="preserve"> TMP</v>
      </c>
      <c r="K36" s="404" t="str">
        <f>CONCATENATE('OPINI Rinci v1'!AG38,'OPINI Rinci v1'!AH38,'OPINI Rinci v1'!AI38,'OPINI Rinci v1'!AJ38)</f>
        <v>WDP</v>
      </c>
      <c r="L36" s="405" t="s">
        <v>633</v>
      </c>
      <c r="M36" s="406"/>
      <c r="N36" s="406"/>
      <c r="O36" s="404" t="str">
        <f>CONCATENATE('OPINI Rinci v1'!AL38,'OPINI Rinci v1'!AM38,'OPINI Rinci v1'!AO38,'OPINI Rinci v1'!AN38)</f>
        <v>TMP</v>
      </c>
      <c r="P36" s="407" t="s">
        <v>632</v>
      </c>
      <c r="Q36" s="399" t="str">
        <f>CONCATENATE('OPINI Rinci v1'!AQ38,'OPINI Rinci v1'!AR38,'OPINI Rinci v1'!AT38,'OPINI Rinci v1'!AS38)</f>
        <v>TW</v>
      </c>
      <c r="R36" s="163" t="str">
        <f>CONCATENATE('OPINI Rinci v1'!AV38,'OPINI Rinci v1'!AW38,'OPINI Rinci v1'!AX38,'OPINI Rinci v1'!AY38)</f>
        <v>TMP</v>
      </c>
      <c r="S36" s="163" t="str">
        <f>CONCATENATE('OPINI Rinci v1'!BA38,'OPINI Rinci v1'!BB38,'OPINI Rinci v1'!BC38,'OPINI Rinci v1'!BD38)</f>
        <v>TMP</v>
      </c>
      <c r="T36" s="163" t="str">
        <f>CONCATENATE('OPINI Rinci v1'!BF38,'OPINI Rinci v1'!BG38,'OPINI Rinci v1'!BH38,'OPINI Rinci v1'!BI38)</f>
        <v>TMP</v>
      </c>
      <c r="U36" s="163" t="str">
        <f>CONCATENATE('OPINI Rinci v1'!BK38,'OPINI Rinci v1'!BL38,'OPINI Rinci v1'!BM38,'OPINI Rinci v1'!BN38)</f>
        <v>TMP</v>
      </c>
      <c r="V36" s="163" t="str">
        <f>CONCATENATE('OPINI Rinci v1'!BP38,'OPINI Rinci v1'!BQ38,'OPINI Rinci v1'!BR38,'OPINI Rinci v1'!BS38)</f>
        <v>WDP</v>
      </c>
      <c r="W36" s="163" t="str">
        <f>CONCATENATE('OPINI Rinci v1'!BU38,'OPINI Rinci v1'!BV38,'OPINI Rinci v1'!BW38,'OPINI Rinci v1'!BX38)</f>
        <v>TMP</v>
      </c>
      <c r="X36" s="163" t="str">
        <f>CONCATENATE('OPINI Rinci v1'!BZ38,'OPINI Rinci v1'!CA38,'OPINI Rinci v1'!CB38,'OPINI Rinci v1'!CC38)</f>
        <v>WDP</v>
      </c>
      <c r="Y36" s="397"/>
      <c r="Z36" s="408">
        <v>28</v>
      </c>
    </row>
    <row r="37" spans="1:26" s="91" customFormat="1" ht="14.1" customHeight="1" x14ac:dyDescent="0.2">
      <c r="A37" s="76">
        <f t="shared" si="1"/>
        <v>29</v>
      </c>
      <c r="B37" s="157" t="s">
        <v>12</v>
      </c>
      <c r="C37" s="401" t="s">
        <v>18</v>
      </c>
      <c r="D37" s="421"/>
      <c r="E37" s="403" t="s">
        <v>64</v>
      </c>
      <c r="F37" s="404" t="str">
        <f>CONCATENATE('OPINI Rinci v1'!H39,'OPINI Rinci v1'!I39,'OPINI Rinci v1'!J39,'OPINI Rinci v1'!K39)</f>
        <v>WTP</v>
      </c>
      <c r="G37" s="404" t="str">
        <f>CONCATENATE('OPINI Rinci v1'!M39,'OPINI Rinci v1'!N39,'OPINI Rinci v1'!O39,'OPINI Rinci v1'!P39)</f>
        <v>WDP</v>
      </c>
      <c r="H37" s="404" t="str">
        <f>CONCATENATE('OPINI Rinci v1'!R39,'OPINI Rinci v1'!S39,'OPINI Rinci v1'!T39,'OPINI Rinci v1'!U39)</f>
        <v>WDP</v>
      </c>
      <c r="I37" s="404" t="str">
        <f>CONCATENATE('OPINI Rinci v1'!W39,'OPINI Rinci v1'!X39,'OPINI Rinci v1'!Y39,'OPINI Rinci v1'!Z39)</f>
        <v>TMP</v>
      </c>
      <c r="J37" s="404" t="str">
        <f>CONCATENATE('OPINI Rinci v1'!AB39,'OPINI Rinci v1'!AC39,'OPINI Rinci v1'!AD39,'OPINI Rinci v1'!AE39)</f>
        <v>WDP</v>
      </c>
      <c r="K37" s="404" t="str">
        <f>CONCATENATE('OPINI Rinci v1'!AG39,'OPINI Rinci v1'!AH39,'OPINI Rinci v1'!AI39,'OPINI Rinci v1'!AJ39)</f>
        <v>WDP</v>
      </c>
      <c r="L37" s="422" t="s">
        <v>634</v>
      </c>
      <c r="M37" s="423"/>
      <c r="N37" s="423"/>
      <c r="O37" s="404" t="str">
        <f>CONCATENATE('OPINI Rinci v1'!AL39,'OPINI Rinci v1'!AM39,'OPINI Rinci v1'!AO39,'OPINI Rinci v1'!AN39)</f>
        <v>WDP</v>
      </c>
      <c r="P37" s="424" t="s">
        <v>634</v>
      </c>
      <c r="Q37" s="399" t="str">
        <f>CONCATENATE('OPINI Rinci v1'!AQ39,'OPINI Rinci v1'!AR39,'OPINI Rinci v1'!AT39,'OPINI Rinci v1'!AS39)</f>
        <v>WDP</v>
      </c>
      <c r="R37" s="163" t="str">
        <f>CONCATENATE('OPINI Rinci v1'!AV39,'OPINI Rinci v1'!AW39,'OPINI Rinci v1'!AX39,'OPINI Rinci v1'!AY39)</f>
        <v>WDP</v>
      </c>
      <c r="S37" s="163" t="str">
        <f>CONCATENATE('OPINI Rinci v1'!BA39,'OPINI Rinci v1'!BB39,'OPINI Rinci v1'!BC39,'OPINI Rinci v1'!BD39)</f>
        <v>WDP</v>
      </c>
      <c r="T37" s="163" t="str">
        <f>CONCATENATE('OPINI Rinci v1'!BF39,'OPINI Rinci v1'!BG39,'OPINI Rinci v1'!BH39,'OPINI Rinci v1'!BI39)</f>
        <v>WDP</v>
      </c>
      <c r="U37" s="163" t="str">
        <f>CONCATENATE('OPINI Rinci v1'!BK39,'OPINI Rinci v1'!BL39,'OPINI Rinci v1'!BM39,'OPINI Rinci v1'!BN39)</f>
        <v>WDP</v>
      </c>
      <c r="V37" s="163" t="str">
        <f>CONCATENATE('OPINI Rinci v1'!BP39,'OPINI Rinci v1'!BQ39,'OPINI Rinci v1'!BR39,'OPINI Rinci v1'!BS39)</f>
        <v>TMP</v>
      </c>
      <c r="W37" s="163" t="str">
        <f>CONCATENATE('OPINI Rinci v1'!BU39,'OPINI Rinci v1'!BV39,'OPINI Rinci v1'!BW39,'OPINI Rinci v1'!BX39)</f>
        <v>WDP</v>
      </c>
      <c r="X37" s="163" t="str">
        <f>CONCATENATE('OPINI Rinci v1'!BZ39,'OPINI Rinci v1'!CA39,'OPINI Rinci v1'!CB39,'OPINI Rinci v1'!CC39)</f>
        <v>WDP</v>
      </c>
      <c r="Y37" s="397"/>
      <c r="Z37" s="91">
        <v>29</v>
      </c>
    </row>
    <row r="38" spans="1:26" s="408" customFormat="1" ht="14.1" customHeight="1" x14ac:dyDescent="0.2">
      <c r="A38" s="409">
        <f t="shared" si="1"/>
        <v>30</v>
      </c>
      <c r="B38" s="410" t="s">
        <v>12</v>
      </c>
      <c r="C38" s="411" t="s">
        <v>20</v>
      </c>
      <c r="D38" s="412"/>
      <c r="E38" s="413" t="s">
        <v>65</v>
      </c>
      <c r="F38" s="404" t="str">
        <f>CONCATENATE('OPINI Rinci v1'!H40,'OPINI Rinci v1'!I40,'OPINI Rinci v1'!J40,'OPINI Rinci v1'!K40)</f>
        <v xml:space="preserve"> </v>
      </c>
      <c r="G38" s="404" t="str">
        <f>CONCATENATE('OPINI Rinci v1'!M40,'OPINI Rinci v1'!N40,'OPINI Rinci v1'!O40,'OPINI Rinci v1'!P40)</f>
        <v>WDP</v>
      </c>
      <c r="H38" s="404" t="str">
        <f>CONCATENATE('OPINI Rinci v1'!R40,'OPINI Rinci v1'!S40,'OPINI Rinci v1'!T40,'OPINI Rinci v1'!U40)</f>
        <v>WDP</v>
      </c>
      <c r="I38" s="404" t="str">
        <f>CONCATENATE('OPINI Rinci v1'!W40,'OPINI Rinci v1'!X40,'OPINI Rinci v1'!Y40,'OPINI Rinci v1'!Z40)</f>
        <v>WDP</v>
      </c>
      <c r="J38" s="404" t="str">
        <f>CONCATENATE('OPINI Rinci v1'!AB40,'OPINI Rinci v1'!AC40,'OPINI Rinci v1'!AD40,'OPINI Rinci v1'!AE40)</f>
        <v>WDP</v>
      </c>
      <c r="K38" s="414" t="str">
        <f>CONCATENATE('OPINI Rinci v1'!AG40,'OPINI Rinci v1'!AH40,'OPINI Rinci v1'!AI40,'OPINI Rinci v1'!AJ40)</f>
        <v>WTP</v>
      </c>
      <c r="L38" s="415" t="s">
        <v>634</v>
      </c>
      <c r="M38" s="416"/>
      <c r="N38" s="416"/>
      <c r="O38" s="414" t="str">
        <f>CONCATENATE('OPINI Rinci v1'!AL40,'OPINI Rinci v1'!AM40,'OPINI Rinci v1'!AO40,'OPINI Rinci v1'!AN40)</f>
        <v>WDP</v>
      </c>
      <c r="P38" s="417" t="s">
        <v>634</v>
      </c>
      <c r="Q38" s="418" t="str">
        <f>CONCATENATE('OPINI Rinci v1'!AQ40,'OPINI Rinci v1'!AR40,'OPINI Rinci v1'!AT40,'OPINI Rinci v1'!AS40)</f>
        <v>WDP</v>
      </c>
      <c r="R38" s="419" t="str">
        <f>CONCATENATE('OPINI Rinci v1'!AV40,'OPINI Rinci v1'!AW40,'OPINI Rinci v1'!AX40,'OPINI Rinci v1'!AY40)</f>
        <v>WDP</v>
      </c>
      <c r="S38" s="419" t="str">
        <f>CONCATENATE('OPINI Rinci v1'!BA40,'OPINI Rinci v1'!BB40,'OPINI Rinci v1'!BC40,'OPINI Rinci v1'!BD40)</f>
        <v>WDP</v>
      </c>
      <c r="T38" s="419" t="str">
        <f>CONCATENATE('OPINI Rinci v1'!BF40,'OPINI Rinci v1'!BG40,'OPINI Rinci v1'!BH40,'OPINI Rinci v1'!BI40)</f>
        <v>WDP</v>
      </c>
      <c r="U38" s="419" t="str">
        <f>CONCATENATE('OPINI Rinci v1'!BK40,'OPINI Rinci v1'!BL40,'OPINI Rinci v1'!BM40,'OPINI Rinci v1'!BN40)</f>
        <v>TMP</v>
      </c>
      <c r="V38" s="419" t="str">
        <f>CONCATENATE('OPINI Rinci v1'!BP40,'OPINI Rinci v1'!BQ40,'OPINI Rinci v1'!BR40,'OPINI Rinci v1'!BS40)</f>
        <v>TMP</v>
      </c>
      <c r="W38" s="419" t="str">
        <f>CONCATENATE('OPINI Rinci v1'!BU40,'OPINI Rinci v1'!BV40,'OPINI Rinci v1'!BW40,'OPINI Rinci v1'!BX40)</f>
        <v>WDP</v>
      </c>
      <c r="X38" s="419" t="str">
        <f>CONCATENATE('OPINI Rinci v1'!BZ40,'OPINI Rinci v1'!CA40,'OPINI Rinci v1'!CB40,'OPINI Rinci v1'!CC40)</f>
        <v>WDP</v>
      </c>
      <c r="Y38" s="420"/>
      <c r="Z38" s="408">
        <v>30</v>
      </c>
    </row>
    <row r="39" spans="1:26" s="91" customFormat="1" ht="14.1" customHeight="1" x14ac:dyDescent="0.2">
      <c r="A39" s="76">
        <f t="shared" si="1"/>
        <v>31</v>
      </c>
      <c r="B39" s="157" t="s">
        <v>12</v>
      </c>
      <c r="C39" s="401" t="s">
        <v>22</v>
      </c>
      <c r="D39" s="421"/>
      <c r="E39" s="403" t="s">
        <v>66</v>
      </c>
      <c r="F39" s="404" t="str">
        <f>CONCATENATE('OPINI Rinci v1'!H41,'OPINI Rinci v1'!I41,'OPINI Rinci v1'!J41,'OPINI Rinci v1'!K41)</f>
        <v>WTP</v>
      </c>
      <c r="G39" s="404" t="str">
        <f>CONCATENATE('OPINI Rinci v1'!M41,'OPINI Rinci v1'!N41,'OPINI Rinci v1'!O41,'OPINI Rinci v1'!P41)</f>
        <v>WDP</v>
      </c>
      <c r="H39" s="404" t="str">
        <f>CONCATENATE('OPINI Rinci v1'!R41,'OPINI Rinci v1'!S41,'OPINI Rinci v1'!T41,'OPINI Rinci v1'!U41)</f>
        <v>WDP</v>
      </c>
      <c r="I39" s="404" t="str">
        <f>CONCATENATE('OPINI Rinci v1'!W41,'OPINI Rinci v1'!X41,'OPINI Rinci v1'!Y41,'OPINI Rinci v1'!Z41)</f>
        <v>WDP</v>
      </c>
      <c r="J39" s="404" t="str">
        <f>CONCATENATE('OPINI Rinci v1'!AB41,'OPINI Rinci v1'!AC41,'OPINI Rinci v1'!AD41,'OPINI Rinci v1'!AE41)</f>
        <v>WDP</v>
      </c>
      <c r="K39" s="404" t="str">
        <f>CONCATENATE('OPINI Rinci v1'!AG41,'OPINI Rinci v1'!AH41,'OPINI Rinci v1'!AI41,'OPINI Rinci v1'!AJ41)</f>
        <v>WDP</v>
      </c>
      <c r="L39" s="422" t="s">
        <v>634</v>
      </c>
      <c r="M39" s="423"/>
      <c r="N39" s="423"/>
      <c r="O39" s="404" t="str">
        <f>CONCATENATE('OPINI Rinci v1'!AL41,'OPINI Rinci v1'!AM41,'OPINI Rinci v1'!AO41,'OPINI Rinci v1'!AN41)</f>
        <v>WDP</v>
      </c>
      <c r="P39" s="424" t="s">
        <v>634</v>
      </c>
      <c r="Q39" s="399" t="str">
        <f>CONCATENATE('OPINI Rinci v1'!AQ41,'OPINI Rinci v1'!AR41,'OPINI Rinci v1'!AT41,'OPINI Rinci v1'!AS41)</f>
        <v>WDP</v>
      </c>
      <c r="R39" s="163" t="str">
        <f>CONCATENATE('OPINI Rinci v1'!AV41,'OPINI Rinci v1'!AW41,'OPINI Rinci v1'!AX41,'OPINI Rinci v1'!AY41)</f>
        <v>WDP</v>
      </c>
      <c r="S39" s="163" t="str">
        <f>CONCATENATE('OPINI Rinci v1'!BA41,'OPINI Rinci v1'!BB41,'OPINI Rinci v1'!BC41,'OPINI Rinci v1'!BD41)</f>
        <v>TMP</v>
      </c>
      <c r="T39" s="163" t="str">
        <f>CONCATENATE('OPINI Rinci v1'!BF41,'OPINI Rinci v1'!BG41,'OPINI Rinci v1'!BH41,'OPINI Rinci v1'!BI41)</f>
        <v>TMP</v>
      </c>
      <c r="U39" s="163" t="str">
        <f>CONCATENATE('OPINI Rinci v1'!BK41,'OPINI Rinci v1'!BL41,'OPINI Rinci v1'!BM41,'OPINI Rinci v1'!BN41)</f>
        <v>TMP</v>
      </c>
      <c r="V39" s="163" t="str">
        <f>CONCATENATE('OPINI Rinci v1'!BP41,'OPINI Rinci v1'!BQ41,'OPINI Rinci v1'!BR41,'OPINI Rinci v1'!BS41)</f>
        <v>TMP</v>
      </c>
      <c r="W39" s="163" t="str">
        <f>CONCATENATE('OPINI Rinci v1'!BU41,'OPINI Rinci v1'!BV41,'OPINI Rinci v1'!BW41,'OPINI Rinci v1'!BX41)</f>
        <v>WDP</v>
      </c>
      <c r="X39" s="163" t="str">
        <f>CONCATENATE('OPINI Rinci v1'!BZ41,'OPINI Rinci v1'!CA41,'OPINI Rinci v1'!CB41,'OPINI Rinci v1'!CC41)</f>
        <v/>
      </c>
      <c r="Y39" s="397"/>
      <c r="Z39" s="91">
        <v>31</v>
      </c>
    </row>
    <row r="40" spans="1:26" s="91" customFormat="1" ht="14.1" customHeight="1" x14ac:dyDescent="0.2">
      <c r="A40" s="76">
        <f t="shared" si="1"/>
        <v>32</v>
      </c>
      <c r="B40" s="157" t="s">
        <v>12</v>
      </c>
      <c r="C40" s="401" t="s">
        <v>24</v>
      </c>
      <c r="D40" s="421"/>
      <c r="E40" s="403" t="s">
        <v>67</v>
      </c>
      <c r="F40" s="404" t="str">
        <f>CONCATENATE('OPINI Rinci v1'!H42,'OPINI Rinci v1'!I42,'OPINI Rinci v1'!J42,'OPINI Rinci v1'!K42)</f>
        <v xml:space="preserve"> </v>
      </c>
      <c r="G40" s="404" t="str">
        <f>CONCATENATE('OPINI Rinci v1'!M42,'OPINI Rinci v1'!N42,'OPINI Rinci v1'!O42,'OPINI Rinci v1'!P42)</f>
        <v>WDP</v>
      </c>
      <c r="H40" s="404" t="str">
        <f>CONCATENATE('OPINI Rinci v1'!R42,'OPINI Rinci v1'!S42,'OPINI Rinci v1'!T42,'OPINI Rinci v1'!U42)</f>
        <v>WDP</v>
      </c>
      <c r="I40" s="404" t="str">
        <f>CONCATENATE('OPINI Rinci v1'!W42,'OPINI Rinci v1'!X42,'OPINI Rinci v1'!Y42,'OPINI Rinci v1'!Z42)</f>
        <v>WDP</v>
      </c>
      <c r="J40" s="404" t="str">
        <f>CONCATENATE('OPINI Rinci v1'!AB42,'OPINI Rinci v1'!AC42,'OPINI Rinci v1'!AD42,'OPINI Rinci v1'!AE42)</f>
        <v>WDP</v>
      </c>
      <c r="K40" s="404" t="str">
        <f>CONCATENATE('OPINI Rinci v1'!AG42,'OPINI Rinci v1'!AH42,'OPINI Rinci v1'!AI42,'OPINI Rinci v1'!AJ42)</f>
        <v>WDP</v>
      </c>
      <c r="L40" s="405" t="s">
        <v>633</v>
      </c>
      <c r="M40" s="406"/>
      <c r="N40" s="406"/>
      <c r="O40" s="404" t="str">
        <f>CONCATENATE('OPINI Rinci v1'!AL42,'OPINI Rinci v1'!AM42,'OPINI Rinci v1'!AO42,'OPINI Rinci v1'!AN42)</f>
        <v>TMP</v>
      </c>
      <c r="P40" s="407" t="s">
        <v>633</v>
      </c>
      <c r="Q40" s="399" t="str">
        <f>CONCATENATE('OPINI Rinci v1'!AQ42,'OPINI Rinci v1'!AR42,'OPINI Rinci v1'!AT42,'OPINI Rinci v1'!AS42)</f>
        <v>TMP</v>
      </c>
      <c r="R40" s="163" t="str">
        <f>CONCATENATE('OPINI Rinci v1'!AV42,'OPINI Rinci v1'!AW42,'OPINI Rinci v1'!AX42,'OPINI Rinci v1'!AY42)</f>
        <v>WDP</v>
      </c>
      <c r="S40" s="163" t="str">
        <f>CONCATENATE('OPINI Rinci v1'!BA42,'OPINI Rinci v1'!BB42,'OPINI Rinci v1'!BC42,'OPINI Rinci v1'!BD42)</f>
        <v>WDP</v>
      </c>
      <c r="T40" s="163" t="str">
        <f>CONCATENATE('OPINI Rinci v1'!BF42,'OPINI Rinci v1'!BG42,'OPINI Rinci v1'!BH42,'OPINI Rinci v1'!BI42)</f>
        <v>WDP</v>
      </c>
      <c r="U40" s="163" t="str">
        <f>CONCATENATE('OPINI Rinci v1'!BK42,'OPINI Rinci v1'!BL42,'OPINI Rinci v1'!BM42,'OPINI Rinci v1'!BN42)</f>
        <v>TMP</v>
      </c>
      <c r="V40" s="163" t="str">
        <f>CONCATENATE('OPINI Rinci v1'!BP42,'OPINI Rinci v1'!BQ42,'OPINI Rinci v1'!BR42,'OPINI Rinci v1'!BS42)</f>
        <v>TMP</v>
      </c>
      <c r="W40" s="163" t="str">
        <f>CONCATENATE('OPINI Rinci v1'!BU42,'OPINI Rinci v1'!BV42,'OPINI Rinci v1'!BW42,'OPINI Rinci v1'!BX42)</f>
        <v>TW</v>
      </c>
      <c r="X40" s="163" t="str">
        <f>CONCATENATE('OPINI Rinci v1'!BZ42,'OPINI Rinci v1'!CA42,'OPINI Rinci v1'!CB42,'OPINI Rinci v1'!CC42)</f>
        <v>WDP</v>
      </c>
      <c r="Y40" s="397"/>
      <c r="Z40" s="408">
        <v>32</v>
      </c>
    </row>
    <row r="41" spans="1:26" s="91" customFormat="1" ht="14.1" customHeight="1" x14ac:dyDescent="0.2">
      <c r="A41" s="76">
        <f t="shared" si="1"/>
        <v>33</v>
      </c>
      <c r="B41" s="157" t="s">
        <v>12</v>
      </c>
      <c r="C41" s="401" t="s">
        <v>26</v>
      </c>
      <c r="D41" s="421"/>
      <c r="E41" s="403" t="s">
        <v>68</v>
      </c>
      <c r="F41" s="404" t="str">
        <f>CONCATENATE('OPINI Rinci v1'!H43,'OPINI Rinci v1'!I43,'OPINI Rinci v1'!J43,'OPINI Rinci v1'!K43)</f>
        <v xml:space="preserve"> </v>
      </c>
      <c r="G41" s="404" t="str">
        <f>CONCATENATE('OPINI Rinci v1'!M43,'OPINI Rinci v1'!N43,'OPINI Rinci v1'!O43,'OPINI Rinci v1'!P43)</f>
        <v>WDP</v>
      </c>
      <c r="H41" s="404" t="str">
        <f>CONCATENATE('OPINI Rinci v1'!R43,'OPINI Rinci v1'!S43,'OPINI Rinci v1'!T43,'OPINI Rinci v1'!U43)</f>
        <v>WDP</v>
      </c>
      <c r="I41" s="404" t="str">
        <f>CONCATENATE('OPINI Rinci v1'!W43,'OPINI Rinci v1'!X43,'OPINI Rinci v1'!Y43,'OPINI Rinci v1'!Z43)</f>
        <v>WDP</v>
      </c>
      <c r="J41" s="404" t="str">
        <f>CONCATENATE('OPINI Rinci v1'!AB43,'OPINI Rinci v1'!AC43,'OPINI Rinci v1'!AD43,'OPINI Rinci v1'!AE43)</f>
        <v>WDP</v>
      </c>
      <c r="K41" s="404" t="str">
        <f>CONCATENATE('OPINI Rinci v1'!AG43,'OPINI Rinci v1'!AH43,'OPINI Rinci v1'!AI43,'OPINI Rinci v1'!AJ43)</f>
        <v>WDP</v>
      </c>
      <c r="L41" s="405" t="s">
        <v>633</v>
      </c>
      <c r="M41" s="406"/>
      <c r="N41" s="406"/>
      <c r="O41" s="404" t="str">
        <f>CONCATENATE('OPINI Rinci v1'!AL43,'OPINI Rinci v1'!AM43,'OPINI Rinci v1'!AO43,'OPINI Rinci v1'!AN43)</f>
        <v>WDP</v>
      </c>
      <c r="P41" s="407" t="s">
        <v>632</v>
      </c>
      <c r="Q41" s="399" t="str">
        <f>CONCATENATE('OPINI Rinci v1'!AQ43,'OPINI Rinci v1'!AR43,'OPINI Rinci v1'!AT43,'OPINI Rinci v1'!AS43)</f>
        <v>TMP</v>
      </c>
      <c r="R41" s="163" t="str">
        <f>CONCATENATE('OPINI Rinci v1'!AV43,'OPINI Rinci v1'!AW43,'OPINI Rinci v1'!AX43,'OPINI Rinci v1'!AY43)</f>
        <v>TMP</v>
      </c>
      <c r="S41" s="163" t="str">
        <f>CONCATENATE('OPINI Rinci v1'!BA43,'OPINI Rinci v1'!BB43,'OPINI Rinci v1'!BC43,'OPINI Rinci v1'!BD43)</f>
        <v>TMP</v>
      </c>
      <c r="T41" s="163" t="str">
        <f>CONCATENATE('OPINI Rinci v1'!BF43,'OPINI Rinci v1'!BG43,'OPINI Rinci v1'!BH43,'OPINI Rinci v1'!BI43)</f>
        <v>TMP</v>
      </c>
      <c r="U41" s="163" t="str">
        <f>CONCATENATE('OPINI Rinci v1'!BK43,'OPINI Rinci v1'!BL43,'OPINI Rinci v1'!BM43,'OPINI Rinci v1'!BN43)</f>
        <v>TMP</v>
      </c>
      <c r="V41" s="163" t="str">
        <f>CONCATENATE('OPINI Rinci v1'!BP43,'OPINI Rinci v1'!BQ43,'OPINI Rinci v1'!BR43,'OPINI Rinci v1'!BS43)</f>
        <v>TMP</v>
      </c>
      <c r="W41" s="163" t="str">
        <f>CONCATENATE('OPINI Rinci v1'!BU43,'OPINI Rinci v1'!BV43,'OPINI Rinci v1'!BW43,'OPINI Rinci v1'!BX43)</f>
        <v>TMP</v>
      </c>
      <c r="X41" s="163" t="str">
        <f>CONCATENATE('OPINI Rinci v1'!BZ43,'OPINI Rinci v1'!CA43,'OPINI Rinci v1'!CB43,'OPINI Rinci v1'!CC43)</f>
        <v/>
      </c>
      <c r="Y41" s="397"/>
      <c r="Z41" s="91">
        <v>33</v>
      </c>
    </row>
    <row r="42" spans="1:26" s="91" customFormat="1" ht="14.1" customHeight="1" x14ac:dyDescent="0.2">
      <c r="A42" s="76">
        <f t="shared" si="1"/>
        <v>34</v>
      </c>
      <c r="B42" s="157" t="s">
        <v>12</v>
      </c>
      <c r="C42" s="401" t="s">
        <v>28</v>
      </c>
      <c r="D42" s="421"/>
      <c r="E42" s="403" t="s">
        <v>69</v>
      </c>
      <c r="F42" s="404" t="str">
        <f>CONCATENATE('OPINI Rinci v1'!H44,'OPINI Rinci v1'!I44,'OPINI Rinci v1'!J44,'OPINI Rinci v1'!K44)</f>
        <v xml:space="preserve"> </v>
      </c>
      <c r="G42" s="404" t="str">
        <f>CONCATENATE('OPINI Rinci v1'!M44,'OPINI Rinci v1'!N44,'OPINI Rinci v1'!O44,'OPINI Rinci v1'!P44)</f>
        <v>TMP</v>
      </c>
      <c r="H42" s="404" t="str">
        <f>CONCATENATE('OPINI Rinci v1'!R44,'OPINI Rinci v1'!S44,'OPINI Rinci v1'!T44,'OPINI Rinci v1'!U44)</f>
        <v>TMP</v>
      </c>
      <c r="I42" s="404" t="str">
        <f>CONCATENATE('OPINI Rinci v1'!W44,'OPINI Rinci v1'!X44,'OPINI Rinci v1'!Y44,'OPINI Rinci v1'!Z44)</f>
        <v>WDP</v>
      </c>
      <c r="J42" s="404" t="str">
        <f>CONCATENATE('OPINI Rinci v1'!AB44,'OPINI Rinci v1'!AC44,'OPINI Rinci v1'!AD44,'OPINI Rinci v1'!AE44)</f>
        <v>WDP</v>
      </c>
      <c r="K42" s="404" t="str">
        <f>CONCATENATE('OPINI Rinci v1'!AG44,'OPINI Rinci v1'!AH44,'OPINI Rinci v1'!AI44,'OPINI Rinci v1'!AJ44)</f>
        <v>WDP</v>
      </c>
      <c r="L42" s="422" t="s">
        <v>634</v>
      </c>
      <c r="M42" s="423"/>
      <c r="N42" s="423"/>
      <c r="O42" s="404" t="str">
        <f>CONCATENATE('OPINI Rinci v1'!AL44,'OPINI Rinci v1'!AM44,'OPINI Rinci v1'!AO44,'OPINI Rinci v1'!AN44)</f>
        <v>TMP</v>
      </c>
      <c r="P42" s="424" t="s">
        <v>634</v>
      </c>
      <c r="Q42" s="399" t="str">
        <f>CONCATENATE('OPINI Rinci v1'!AQ44,'OPINI Rinci v1'!AR44,'OPINI Rinci v1'!AT44,'OPINI Rinci v1'!AS44)</f>
        <v>WDP</v>
      </c>
      <c r="R42" s="163" t="str">
        <f>CONCATENATE('OPINI Rinci v1'!AV44,'OPINI Rinci v1'!AW44,'OPINI Rinci v1'!AX44,'OPINI Rinci v1'!AY44)</f>
        <v>WDP</v>
      </c>
      <c r="S42" s="163" t="str">
        <f>CONCATENATE('OPINI Rinci v1'!BA44,'OPINI Rinci v1'!BB44,'OPINI Rinci v1'!BC44,'OPINI Rinci v1'!BD44)</f>
        <v>WDP</v>
      </c>
      <c r="T42" s="163" t="str">
        <f>CONCATENATE('OPINI Rinci v1'!BF44,'OPINI Rinci v1'!BG44,'OPINI Rinci v1'!BH44,'OPINI Rinci v1'!BI44)</f>
        <v>WDP</v>
      </c>
      <c r="U42" s="163" t="str">
        <f>CONCATENATE('OPINI Rinci v1'!BK44,'OPINI Rinci v1'!BL44,'OPINI Rinci v1'!BM44,'OPINI Rinci v1'!BN44)</f>
        <v>WDP</v>
      </c>
      <c r="V42" s="163" t="str">
        <f>CONCATENATE('OPINI Rinci v1'!BP44,'OPINI Rinci v1'!BQ44,'OPINI Rinci v1'!BR44,'OPINI Rinci v1'!BS44)</f>
        <v>TMP</v>
      </c>
      <c r="W42" s="163" t="str">
        <f>CONCATENATE('OPINI Rinci v1'!BU44,'OPINI Rinci v1'!BV44,'OPINI Rinci v1'!BW44,'OPINI Rinci v1'!BX44)</f>
        <v>WDP</v>
      </c>
      <c r="X42" s="163" t="str">
        <f>CONCATENATE('OPINI Rinci v1'!BZ44,'OPINI Rinci v1'!CA44,'OPINI Rinci v1'!CB44,'OPINI Rinci v1'!CC44)</f>
        <v/>
      </c>
      <c r="Y42" s="397"/>
      <c r="Z42" s="408">
        <v>34</v>
      </c>
    </row>
    <row r="43" spans="1:26" s="408" customFormat="1" ht="14.1" customHeight="1" x14ac:dyDescent="0.2">
      <c r="A43" s="409">
        <f t="shared" si="1"/>
        <v>35</v>
      </c>
      <c r="B43" s="410" t="s">
        <v>12</v>
      </c>
      <c r="C43" s="411" t="s">
        <v>30</v>
      </c>
      <c r="D43" s="412"/>
      <c r="E43" s="413" t="s">
        <v>70</v>
      </c>
      <c r="F43" s="404" t="str">
        <f>CONCATENATE('OPINI Rinci v1'!H45,'OPINI Rinci v1'!I45,'OPINI Rinci v1'!J45,'OPINI Rinci v1'!K45)</f>
        <v>WTP</v>
      </c>
      <c r="G43" s="404" t="str">
        <f>CONCATENATE('OPINI Rinci v1'!M45,'OPINI Rinci v1'!N45,'OPINI Rinci v1'!O45,'OPINI Rinci v1'!P45)</f>
        <v>WTP</v>
      </c>
      <c r="H43" s="404" t="str">
        <f>CONCATENATE('OPINI Rinci v1'!R45,'OPINI Rinci v1'!S45,'OPINI Rinci v1'!T45,'OPINI Rinci v1'!U45)</f>
        <v>WTP</v>
      </c>
      <c r="I43" s="404" t="str">
        <f>CONCATENATE('OPINI Rinci v1'!W45,'OPINI Rinci v1'!X45,'OPINI Rinci v1'!Y45,'OPINI Rinci v1'!Z45)</f>
        <v>WTP</v>
      </c>
      <c r="J43" s="404" t="str">
        <f>CONCATENATE('OPINI Rinci v1'!AB45,'OPINI Rinci v1'!AC45,'OPINI Rinci v1'!AD45,'OPINI Rinci v1'!AE45)</f>
        <v>WTP</v>
      </c>
      <c r="K43" s="414" t="str">
        <f>CONCATENATE('OPINI Rinci v1'!AG45,'OPINI Rinci v1'!AH45,'OPINI Rinci v1'!AI45,'OPINI Rinci v1'!AJ45)</f>
        <v>WTP</v>
      </c>
      <c r="L43" s="425" t="s">
        <v>632</v>
      </c>
      <c r="M43" s="426"/>
      <c r="N43" s="426"/>
      <c r="O43" s="414" t="str">
        <f>CONCATENATE('OPINI Rinci v1'!AL45,'OPINI Rinci v1'!AM45,'OPINI Rinci v1'!AO45,'OPINI Rinci v1'!AN45)</f>
        <v>WDP</v>
      </c>
      <c r="P43" s="427" t="s">
        <v>633</v>
      </c>
      <c r="Q43" s="418" t="str">
        <f>CONCATENATE('OPINI Rinci v1'!AQ45,'OPINI Rinci v1'!AR45,'OPINI Rinci v1'!AT45,'OPINI Rinci v1'!AS45)</f>
        <v>WDP</v>
      </c>
      <c r="R43" s="419" t="str">
        <f>CONCATENATE('OPINI Rinci v1'!AV45,'OPINI Rinci v1'!AW45,'OPINI Rinci v1'!AX45,'OPINI Rinci v1'!AY45)</f>
        <v>WDP</v>
      </c>
      <c r="S43" s="419" t="str">
        <f>CONCATENATE('OPINI Rinci v1'!BA45,'OPINI Rinci v1'!BB45,'OPINI Rinci v1'!BC45,'OPINI Rinci v1'!BD45)</f>
        <v>TW</v>
      </c>
      <c r="T43" s="419" t="str">
        <f>CONCATENATE('OPINI Rinci v1'!BF45,'OPINI Rinci v1'!BG45,'OPINI Rinci v1'!BH45,'OPINI Rinci v1'!BI45)</f>
        <v>TW</v>
      </c>
      <c r="U43" s="419" t="str">
        <f>CONCATENATE('OPINI Rinci v1'!BK45,'OPINI Rinci v1'!BL45,'OPINI Rinci v1'!BM45,'OPINI Rinci v1'!BN45)</f>
        <v>TMP</v>
      </c>
      <c r="V43" s="419" t="str">
        <f>CONCATENATE('OPINI Rinci v1'!BP45,'OPINI Rinci v1'!BQ45,'OPINI Rinci v1'!BR45,'OPINI Rinci v1'!BS45)</f>
        <v>WDP</v>
      </c>
      <c r="W43" s="419" t="str">
        <f>CONCATENATE('OPINI Rinci v1'!BU45,'OPINI Rinci v1'!BV45,'OPINI Rinci v1'!BW45,'OPINI Rinci v1'!BX45)</f>
        <v>TMP</v>
      </c>
      <c r="X43" s="419" t="str">
        <f>CONCATENATE('OPINI Rinci v1'!BZ45,'OPINI Rinci v1'!CA45,'OPINI Rinci v1'!CB45,'OPINI Rinci v1'!CC45)</f>
        <v>TW</v>
      </c>
      <c r="Y43" s="420"/>
      <c r="Z43" s="91">
        <v>35</v>
      </c>
    </row>
    <row r="44" spans="1:26" s="91" customFormat="1" ht="14.1" customHeight="1" x14ac:dyDescent="0.2">
      <c r="A44" s="76">
        <f t="shared" si="1"/>
        <v>36</v>
      </c>
      <c r="B44" s="157" t="s">
        <v>12</v>
      </c>
      <c r="C44" s="401" t="s">
        <v>32</v>
      </c>
      <c r="D44" s="421"/>
      <c r="E44" s="403" t="s">
        <v>71</v>
      </c>
      <c r="F44" s="404" t="str">
        <f>CONCATENATE('OPINI Rinci v1'!H46,'OPINI Rinci v1'!I46,'OPINI Rinci v1'!J46,'OPINI Rinci v1'!K46)</f>
        <v xml:space="preserve"> </v>
      </c>
      <c r="G44" s="404" t="str">
        <f>CONCATENATE('OPINI Rinci v1'!M46,'OPINI Rinci v1'!N46,'OPINI Rinci v1'!O46,'OPINI Rinci v1'!P46)</f>
        <v>WDP</v>
      </c>
      <c r="H44" s="404" t="str">
        <f>CONCATENATE('OPINI Rinci v1'!R46,'OPINI Rinci v1'!S46,'OPINI Rinci v1'!T46,'OPINI Rinci v1'!U46)</f>
        <v>WDP</v>
      </c>
      <c r="I44" s="404" t="str">
        <f>CONCATENATE('OPINI Rinci v1'!W46,'OPINI Rinci v1'!X46,'OPINI Rinci v1'!Y46,'OPINI Rinci v1'!Z46)</f>
        <v>WDP</v>
      </c>
      <c r="J44" s="404" t="str">
        <f>CONCATENATE('OPINI Rinci v1'!AB46,'OPINI Rinci v1'!AC46,'OPINI Rinci v1'!AD46,'OPINI Rinci v1'!AE46)</f>
        <v>WDP</v>
      </c>
      <c r="K44" s="404" t="str">
        <f>CONCATENATE('OPINI Rinci v1'!AG46,'OPINI Rinci v1'!AH46,'OPINI Rinci v1'!AI46,'OPINI Rinci v1'!AJ46)</f>
        <v>WDP</v>
      </c>
      <c r="L44" s="405" t="s">
        <v>632</v>
      </c>
      <c r="M44" s="406"/>
      <c r="N44" s="406"/>
      <c r="O44" s="404" t="str">
        <f>CONCATENATE('OPINI Rinci v1'!AL46,'OPINI Rinci v1'!AM46,'OPINI Rinci v1'!AO46,'OPINI Rinci v1'!AN46)</f>
        <v>WDP</v>
      </c>
      <c r="P44" s="407" t="s">
        <v>632</v>
      </c>
      <c r="Q44" s="399" t="str">
        <f>CONCATENATE('OPINI Rinci v1'!AQ46,'OPINI Rinci v1'!AR46,'OPINI Rinci v1'!AT46,'OPINI Rinci v1'!AS46)</f>
        <v>WDP</v>
      </c>
      <c r="R44" s="163" t="str">
        <f>CONCATENATE('OPINI Rinci v1'!AV46,'OPINI Rinci v1'!AW46,'OPINI Rinci v1'!AX46,'OPINI Rinci v1'!AY46)</f>
        <v>TMP</v>
      </c>
      <c r="S44" s="163" t="str">
        <f>CONCATENATE('OPINI Rinci v1'!BA46,'OPINI Rinci v1'!BB46,'OPINI Rinci v1'!BC46,'OPINI Rinci v1'!BD46)</f>
        <v>WDP</v>
      </c>
      <c r="T44" s="163" t="str">
        <f>CONCATENATE('OPINI Rinci v1'!BF46,'OPINI Rinci v1'!BG46,'OPINI Rinci v1'!BH46,'OPINI Rinci v1'!BI46)</f>
        <v>WDP</v>
      </c>
      <c r="U44" s="163" t="str">
        <f>CONCATENATE('OPINI Rinci v1'!BK46,'OPINI Rinci v1'!BL46,'OPINI Rinci v1'!BM46,'OPINI Rinci v1'!BN46)</f>
        <v>WDP</v>
      </c>
      <c r="V44" s="163" t="str">
        <f>CONCATENATE('OPINI Rinci v1'!BP46,'OPINI Rinci v1'!BQ46,'OPINI Rinci v1'!BR46,'OPINI Rinci v1'!BS46)</f>
        <v>WDP</v>
      </c>
      <c r="W44" s="163" t="str">
        <f>CONCATENATE('OPINI Rinci v1'!BU46,'OPINI Rinci v1'!BV46,'OPINI Rinci v1'!BW46,'OPINI Rinci v1'!BX46)</f>
        <v>TMP</v>
      </c>
      <c r="X44" s="163" t="str">
        <f>CONCATENATE('OPINI Rinci v1'!BZ46,'OPINI Rinci v1'!CA46,'OPINI Rinci v1'!CB46,'OPINI Rinci v1'!CC46)</f>
        <v>WDP</v>
      </c>
      <c r="Y44" s="397"/>
      <c r="Z44" s="408">
        <v>36</v>
      </c>
    </row>
    <row r="45" spans="1:26" s="408" customFormat="1" ht="14.1" customHeight="1" x14ac:dyDescent="0.2">
      <c r="A45" s="409">
        <f t="shared" si="1"/>
        <v>37</v>
      </c>
      <c r="B45" s="410" t="s">
        <v>12</v>
      </c>
      <c r="C45" s="411" t="s">
        <v>34</v>
      </c>
      <c r="D45" s="412"/>
      <c r="E45" s="413" t="s">
        <v>72</v>
      </c>
      <c r="F45" s="404" t="str">
        <f>CONCATENATE('OPINI Rinci v1'!H47,'OPINI Rinci v1'!I47,'OPINI Rinci v1'!J47,'OPINI Rinci v1'!K47)</f>
        <v>WTP</v>
      </c>
      <c r="G45" s="404" t="str">
        <f>CONCATENATE('OPINI Rinci v1'!M47,'OPINI Rinci v1'!N47,'OPINI Rinci v1'!O47,'OPINI Rinci v1'!P47)</f>
        <v>WTP</v>
      </c>
      <c r="H45" s="404" t="str">
        <f>CONCATENATE('OPINI Rinci v1'!R47,'OPINI Rinci v1'!S47,'OPINI Rinci v1'!T47,'OPINI Rinci v1'!U47)</f>
        <v>WTP</v>
      </c>
      <c r="I45" s="404" t="str">
        <f>CONCATENATE('OPINI Rinci v1'!W47,'OPINI Rinci v1'!X47,'OPINI Rinci v1'!Y47,'OPINI Rinci v1'!Z47)</f>
        <v>WTP</v>
      </c>
      <c r="J45" s="404" t="str">
        <f>CONCATENATE('OPINI Rinci v1'!AB47,'OPINI Rinci v1'!AC47,'OPINI Rinci v1'!AD47,'OPINI Rinci v1'!AE47)</f>
        <v>WTP</v>
      </c>
      <c r="K45" s="414" t="str">
        <f>CONCATENATE('OPINI Rinci v1'!AG47,'OPINI Rinci v1'!AH47,'OPINI Rinci v1'!AI47,'OPINI Rinci v1'!AJ47)</f>
        <v>WTP</v>
      </c>
      <c r="L45" s="415" t="s">
        <v>634</v>
      </c>
      <c r="M45" s="416"/>
      <c r="N45" s="416"/>
      <c r="O45" s="414" t="str">
        <f>CONCATENATE('OPINI Rinci v1'!AL47,'OPINI Rinci v1'!AM47,'OPINI Rinci v1'!AO47,'OPINI Rinci v1'!AN47)</f>
        <v>WDP</v>
      </c>
      <c r="P45" s="417" t="s">
        <v>634</v>
      </c>
      <c r="Q45" s="418" t="str">
        <f>CONCATENATE('OPINI Rinci v1'!AQ47,'OPINI Rinci v1'!AR47,'OPINI Rinci v1'!AT47,'OPINI Rinci v1'!AS47)</f>
        <v>WDP</v>
      </c>
      <c r="R45" s="419" t="str">
        <f>CONCATENATE('OPINI Rinci v1'!AV47,'OPINI Rinci v1'!AW47,'OPINI Rinci v1'!AX47,'OPINI Rinci v1'!AY47)</f>
        <v>WDP</v>
      </c>
      <c r="S45" s="419" t="str">
        <f>CONCATENATE('OPINI Rinci v1'!BA47,'OPINI Rinci v1'!BB47,'OPINI Rinci v1'!BC47,'OPINI Rinci v1'!BD47)</f>
        <v>WDP</v>
      </c>
      <c r="T45" s="419" t="str">
        <f>CONCATENATE('OPINI Rinci v1'!BF47,'OPINI Rinci v1'!BG47,'OPINI Rinci v1'!BH47,'OPINI Rinci v1'!BI47)</f>
        <v>WDP</v>
      </c>
      <c r="U45" s="419" t="str">
        <f>CONCATENATE('OPINI Rinci v1'!BK47,'OPINI Rinci v1'!BL47,'OPINI Rinci v1'!BM47,'OPINI Rinci v1'!BN47)</f>
        <v>TMP</v>
      </c>
      <c r="V45" s="419" t="str">
        <f>CONCATENATE('OPINI Rinci v1'!BP47,'OPINI Rinci v1'!BQ47,'OPINI Rinci v1'!BR47,'OPINI Rinci v1'!BS47)</f>
        <v>TMP</v>
      </c>
      <c r="W45" s="419" t="str">
        <f>CONCATENATE('OPINI Rinci v1'!BU47,'OPINI Rinci v1'!BV47,'OPINI Rinci v1'!BW47,'OPINI Rinci v1'!BX47)</f>
        <v>TMP</v>
      </c>
      <c r="X45" s="419" t="str">
        <f>CONCATENATE('OPINI Rinci v1'!BZ47,'OPINI Rinci v1'!CA47,'OPINI Rinci v1'!CB47,'OPINI Rinci v1'!CC47)</f>
        <v>WDP</v>
      </c>
      <c r="Y45" s="420"/>
      <c r="Z45" s="91">
        <v>37</v>
      </c>
    </row>
    <row r="46" spans="1:26" s="91" customFormat="1" ht="14.1" customHeight="1" x14ac:dyDescent="0.2">
      <c r="A46" s="76">
        <f t="shared" si="1"/>
        <v>38</v>
      </c>
      <c r="B46" s="157" t="s">
        <v>12</v>
      </c>
      <c r="C46" s="401" t="s">
        <v>36</v>
      </c>
      <c r="D46" s="421"/>
      <c r="E46" s="403" t="s">
        <v>73</v>
      </c>
      <c r="F46" s="404" t="str">
        <f>CONCATENATE('OPINI Rinci v1'!H48,'OPINI Rinci v1'!I48,'OPINI Rinci v1'!J48,'OPINI Rinci v1'!K48)</f>
        <v xml:space="preserve"> </v>
      </c>
      <c r="G46" s="404" t="str">
        <f>CONCATENATE('OPINI Rinci v1'!M48,'OPINI Rinci v1'!N48,'OPINI Rinci v1'!O48,'OPINI Rinci v1'!P48)</f>
        <v>WTP</v>
      </c>
      <c r="H46" s="404" t="str">
        <f>CONCATENATE('OPINI Rinci v1'!R48,'OPINI Rinci v1'!S48,'OPINI Rinci v1'!T48,'OPINI Rinci v1'!U48)</f>
        <v>WTP</v>
      </c>
      <c r="I46" s="404" t="str">
        <f>CONCATENATE('OPINI Rinci v1'!W48,'OPINI Rinci v1'!X48,'OPINI Rinci v1'!Y48,'OPINI Rinci v1'!Z48)</f>
        <v>WTP</v>
      </c>
      <c r="J46" s="404" t="str">
        <f>CONCATENATE('OPINI Rinci v1'!AB48,'OPINI Rinci v1'!AC48,'OPINI Rinci v1'!AD48,'OPINI Rinci v1'!AE48)</f>
        <v>WDP</v>
      </c>
      <c r="K46" s="404" t="str">
        <f>CONCATENATE('OPINI Rinci v1'!AG48,'OPINI Rinci v1'!AH48,'OPINI Rinci v1'!AI48,'OPINI Rinci v1'!AJ48)</f>
        <v>WDP</v>
      </c>
      <c r="L46" s="422" t="s">
        <v>634</v>
      </c>
      <c r="M46" s="423"/>
      <c r="N46" s="423"/>
      <c r="O46" s="404" t="str">
        <f>CONCATENATE('OPINI Rinci v1'!AL48,'OPINI Rinci v1'!AM48,'OPINI Rinci v1'!AO48,'OPINI Rinci v1'!AN48)</f>
        <v>WDP</v>
      </c>
      <c r="P46" s="424" t="s">
        <v>634</v>
      </c>
      <c r="Q46" s="399" t="str">
        <f>CONCATENATE('OPINI Rinci v1'!AQ48,'OPINI Rinci v1'!AR48,'OPINI Rinci v1'!AT48,'OPINI Rinci v1'!AS48)</f>
        <v>WDP</v>
      </c>
      <c r="R46" s="163" t="str">
        <f>CONCATENATE('OPINI Rinci v1'!AV48,'OPINI Rinci v1'!AW48,'OPINI Rinci v1'!AX48,'OPINI Rinci v1'!AY48)</f>
        <v>WDP</v>
      </c>
      <c r="S46" s="163" t="str">
        <f>CONCATENATE('OPINI Rinci v1'!BA48,'OPINI Rinci v1'!BB48,'OPINI Rinci v1'!BC48,'OPINI Rinci v1'!BD48)</f>
        <v>WDP</v>
      </c>
      <c r="T46" s="163" t="str">
        <f>CONCATENATE('OPINI Rinci v1'!BF48,'OPINI Rinci v1'!BG48,'OPINI Rinci v1'!BH48,'OPINI Rinci v1'!BI48)</f>
        <v>WDP</v>
      </c>
      <c r="U46" s="163" t="str">
        <f>CONCATENATE('OPINI Rinci v1'!BK48,'OPINI Rinci v1'!BL48,'OPINI Rinci v1'!BM48,'OPINI Rinci v1'!BN48)</f>
        <v>TMP</v>
      </c>
      <c r="V46" s="163" t="str">
        <f>CONCATENATE('OPINI Rinci v1'!BP48,'OPINI Rinci v1'!BQ48,'OPINI Rinci v1'!BR48,'OPINI Rinci v1'!BS48)</f>
        <v>TMP</v>
      </c>
      <c r="W46" s="163" t="str">
        <f>CONCATENATE('OPINI Rinci v1'!BU48,'OPINI Rinci v1'!BV48,'OPINI Rinci v1'!BW48,'OPINI Rinci v1'!BX48)</f>
        <v>TMP</v>
      </c>
      <c r="X46" s="163" t="str">
        <f>CONCATENATE('OPINI Rinci v1'!BZ48,'OPINI Rinci v1'!CA48,'OPINI Rinci v1'!CB48,'OPINI Rinci v1'!CC48)</f>
        <v>WDP</v>
      </c>
      <c r="Y46" s="397"/>
      <c r="Z46" s="408">
        <v>38</v>
      </c>
    </row>
    <row r="47" spans="1:26" s="408" customFormat="1" ht="14.1" customHeight="1" x14ac:dyDescent="0.2">
      <c r="A47" s="409">
        <f t="shared" si="1"/>
        <v>39</v>
      </c>
      <c r="B47" s="410" t="s">
        <v>12</v>
      </c>
      <c r="C47" s="411" t="s">
        <v>38</v>
      </c>
      <c r="D47" s="412"/>
      <c r="E47" s="413" t="s">
        <v>74</v>
      </c>
      <c r="F47" s="404" t="str">
        <f>CONCATENATE('OPINI Rinci v1'!H49,'OPINI Rinci v1'!I49,'OPINI Rinci v1'!J49,'OPINI Rinci v1'!K49)</f>
        <v xml:space="preserve"> </v>
      </c>
      <c r="G47" s="404" t="str">
        <f>CONCATENATE('OPINI Rinci v1'!M49,'OPINI Rinci v1'!N49,'OPINI Rinci v1'!O49,'OPINI Rinci v1'!P49)</f>
        <v>WTP</v>
      </c>
      <c r="H47" s="404" t="str">
        <f>CONCATENATE('OPINI Rinci v1'!R49,'OPINI Rinci v1'!S49,'OPINI Rinci v1'!T49,'OPINI Rinci v1'!U49)</f>
        <v>WTP</v>
      </c>
      <c r="I47" s="404" t="str">
        <f>CONCATENATE('OPINI Rinci v1'!W49,'OPINI Rinci v1'!X49,'OPINI Rinci v1'!Y49,'OPINI Rinci v1'!Z49)</f>
        <v>WTP</v>
      </c>
      <c r="J47" s="404" t="str">
        <f>CONCATENATE('OPINI Rinci v1'!AB49,'OPINI Rinci v1'!AC49,'OPINI Rinci v1'!AD49,'OPINI Rinci v1'!AE49)</f>
        <v>WDP</v>
      </c>
      <c r="K47" s="414" t="str">
        <f>CONCATENATE('OPINI Rinci v1'!AG49,'OPINI Rinci v1'!AH49,'OPINI Rinci v1'!AI49,'OPINI Rinci v1'!AJ49)</f>
        <v>WTP</v>
      </c>
      <c r="L47" s="425" t="s">
        <v>632</v>
      </c>
      <c r="M47" s="426"/>
      <c r="N47" s="426"/>
      <c r="O47" s="414" t="str">
        <f>CONCATENATE('OPINI Rinci v1'!AL49,'OPINI Rinci v1'!AM49,'OPINI Rinci v1'!AO49,'OPINI Rinci v1'!AN49)</f>
        <v>WDP</v>
      </c>
      <c r="P47" s="427" t="s">
        <v>632</v>
      </c>
      <c r="Q47" s="418" t="str">
        <f>CONCATENATE('OPINI Rinci v1'!AQ49,'OPINI Rinci v1'!AR49,'OPINI Rinci v1'!AT49,'OPINI Rinci v1'!AS49)</f>
        <v>WDP</v>
      </c>
      <c r="R47" s="419" t="str">
        <f>CONCATENATE('OPINI Rinci v1'!AV49,'OPINI Rinci v1'!AW49,'OPINI Rinci v1'!AX49,'OPINI Rinci v1'!AY49)</f>
        <v>WDP</v>
      </c>
      <c r="S47" s="419" t="str">
        <f>CONCATENATE('OPINI Rinci v1'!BA49,'OPINI Rinci v1'!BB49,'OPINI Rinci v1'!BC49,'OPINI Rinci v1'!BD49)</f>
        <v>TW</v>
      </c>
      <c r="T47" s="419" t="str">
        <f>CONCATENATE('OPINI Rinci v1'!BF49,'OPINI Rinci v1'!BG49,'OPINI Rinci v1'!BH49,'OPINI Rinci v1'!BI49)</f>
        <v>TW</v>
      </c>
      <c r="U47" s="419" t="str">
        <f>CONCATENATE('OPINI Rinci v1'!BK49,'OPINI Rinci v1'!BL49,'OPINI Rinci v1'!BM49,'OPINI Rinci v1'!BN49)</f>
        <v>WDP</v>
      </c>
      <c r="V47" s="419" t="str">
        <f>CONCATENATE('OPINI Rinci v1'!BP49,'OPINI Rinci v1'!BQ49,'OPINI Rinci v1'!BR49,'OPINI Rinci v1'!BS49)</f>
        <v>WDP</v>
      </c>
      <c r="W47" s="419" t="str">
        <f>CONCATENATE('OPINI Rinci v1'!BU49,'OPINI Rinci v1'!BV49,'OPINI Rinci v1'!BW49,'OPINI Rinci v1'!BX49)</f>
        <v>TMP</v>
      </c>
      <c r="X47" s="419" t="str">
        <f>CONCATENATE('OPINI Rinci v1'!BZ49,'OPINI Rinci v1'!CA49,'OPINI Rinci v1'!CB49,'OPINI Rinci v1'!CC49)</f>
        <v/>
      </c>
      <c r="Y47" s="420"/>
      <c r="Z47" s="91">
        <v>39</v>
      </c>
    </row>
    <row r="48" spans="1:26" s="408" customFormat="1" ht="15" x14ac:dyDescent="0.2">
      <c r="A48" s="409">
        <f t="shared" si="1"/>
        <v>40</v>
      </c>
      <c r="B48" s="410" t="s">
        <v>12</v>
      </c>
      <c r="C48" s="411" t="s">
        <v>40</v>
      </c>
      <c r="D48" s="412"/>
      <c r="E48" s="413" t="s">
        <v>75</v>
      </c>
      <c r="F48" s="404" t="str">
        <f>CONCATENATE('OPINI Rinci v1'!H50,'OPINI Rinci v1'!I50,'OPINI Rinci v1'!J50,'OPINI Rinci v1'!K50)</f>
        <v xml:space="preserve"> WDP</v>
      </c>
      <c r="G48" s="404" t="str">
        <f>CONCATENATE('OPINI Rinci v1'!M50,'OPINI Rinci v1'!N50,'OPINI Rinci v1'!O50,'OPINI Rinci v1'!P50)</f>
        <v>WDP</v>
      </c>
      <c r="H48" s="404" t="str">
        <f>CONCATENATE('OPINI Rinci v1'!R50,'OPINI Rinci v1'!S50,'OPINI Rinci v1'!T50,'OPINI Rinci v1'!U50)</f>
        <v>WDP</v>
      </c>
      <c r="I48" s="404" t="str">
        <f>CONCATENATE('OPINI Rinci v1'!W50,'OPINI Rinci v1'!X50,'OPINI Rinci v1'!Y50,'OPINI Rinci v1'!Z50)</f>
        <v>WDP</v>
      </c>
      <c r="J48" s="404" t="str">
        <f>CONCATENATE('OPINI Rinci v1'!AB50,'OPINI Rinci v1'!AC50,'OPINI Rinci v1'!AD50,'OPINI Rinci v1'!AE50)</f>
        <v>WDP</v>
      </c>
      <c r="K48" s="414" t="str">
        <f>CONCATENATE('OPINI Rinci v1'!AG50,'OPINI Rinci v1'!AH50,'OPINI Rinci v1'!AI50,'OPINI Rinci v1'!AJ50)</f>
        <v>WTP</v>
      </c>
      <c r="L48" s="415" t="s">
        <v>634</v>
      </c>
      <c r="M48" s="416"/>
      <c r="N48" s="416"/>
      <c r="O48" s="414" t="str">
        <f>CONCATENATE('OPINI Rinci v1'!AL50,'OPINI Rinci v1'!AM50,'OPINI Rinci v1'!AO50,'OPINI Rinci v1'!AN50)</f>
        <v>WTP</v>
      </c>
      <c r="P48" s="417" t="s">
        <v>634</v>
      </c>
      <c r="Q48" s="418" t="str">
        <f>CONCATENATE('OPINI Rinci v1'!AQ50,'OPINI Rinci v1'!AR50,'OPINI Rinci v1'!AT50,'OPINI Rinci v1'!AS50)</f>
        <v>WTP</v>
      </c>
      <c r="R48" s="419" t="str">
        <f>CONCATENATE('OPINI Rinci v1'!AV50,'OPINI Rinci v1'!AW50,'OPINI Rinci v1'!AX50,'OPINI Rinci v1'!AY50)</f>
        <v>WTP</v>
      </c>
      <c r="S48" s="419" t="str">
        <f>CONCATENATE('OPINI Rinci v1'!BA50,'OPINI Rinci v1'!BB50,'OPINI Rinci v1'!BC50,'OPINI Rinci v1'!BD50)</f>
        <v>WDP</v>
      </c>
      <c r="T48" s="419" t="str">
        <f>CONCATENATE('OPINI Rinci v1'!BF50,'OPINI Rinci v1'!BG50,'OPINI Rinci v1'!BH50,'OPINI Rinci v1'!BI50)</f>
        <v>TMP</v>
      </c>
      <c r="U48" s="419" t="str">
        <f>CONCATENATE('OPINI Rinci v1'!BK50,'OPINI Rinci v1'!BL50,'OPINI Rinci v1'!BM50,'OPINI Rinci v1'!BN50)</f>
        <v>TMP</v>
      </c>
      <c r="V48" s="419" t="str">
        <f>CONCATENATE('OPINI Rinci v1'!BP50,'OPINI Rinci v1'!BQ50,'OPINI Rinci v1'!BR50,'OPINI Rinci v1'!BS50)</f>
        <v>TMP</v>
      </c>
      <c r="W48" s="419" t="str">
        <f>CONCATENATE('OPINI Rinci v1'!BU50,'OPINI Rinci v1'!BV50,'OPINI Rinci v1'!BW50,'OPINI Rinci v1'!BX50)</f>
        <v>TMP</v>
      </c>
      <c r="X48" s="419" t="str">
        <f>CONCATENATE('OPINI Rinci v1'!BZ50,'OPINI Rinci v1'!CA50,'OPINI Rinci v1'!CB50,'OPINI Rinci v1'!CC50)</f>
        <v>WDP</v>
      </c>
      <c r="Y48" s="420"/>
      <c r="Z48" s="408">
        <v>40</v>
      </c>
    </row>
    <row r="49" spans="1:26" s="408" customFormat="1" ht="15" x14ac:dyDescent="0.2">
      <c r="A49" s="409">
        <f t="shared" si="1"/>
        <v>41</v>
      </c>
      <c r="B49" s="410" t="s">
        <v>12</v>
      </c>
      <c r="C49" s="411" t="s">
        <v>42</v>
      </c>
      <c r="D49" s="412"/>
      <c r="E49" s="413" t="s">
        <v>76</v>
      </c>
      <c r="F49" s="404" t="str">
        <f>CONCATENATE('OPINI Rinci v1'!H51,'OPINI Rinci v1'!I51,'OPINI Rinci v1'!J51,'OPINI Rinci v1'!K51)</f>
        <v xml:space="preserve"> </v>
      </c>
      <c r="G49" s="404" t="str">
        <f>CONCATENATE('OPINI Rinci v1'!M51,'OPINI Rinci v1'!N51,'OPINI Rinci v1'!O51,'OPINI Rinci v1'!P51)</f>
        <v>WDP</v>
      </c>
      <c r="H49" s="404" t="str">
        <f>CONCATENATE('OPINI Rinci v1'!R51,'OPINI Rinci v1'!S51,'OPINI Rinci v1'!T51,'OPINI Rinci v1'!U51)</f>
        <v>WTP</v>
      </c>
      <c r="I49" s="404" t="str">
        <f>CONCATENATE('OPINI Rinci v1'!W51,'OPINI Rinci v1'!X51,'OPINI Rinci v1'!Y51,'OPINI Rinci v1'!Z51)</f>
        <v>WTP</v>
      </c>
      <c r="J49" s="404" t="str">
        <f>CONCATENATE('OPINI Rinci v1'!AB51,'OPINI Rinci v1'!AC51,'OPINI Rinci v1'!AD51,'OPINI Rinci v1'!AE51)</f>
        <v>WDP</v>
      </c>
      <c r="K49" s="414" t="str">
        <f>CONCATENATE('OPINI Rinci v1'!AG51,'OPINI Rinci v1'!AH51,'OPINI Rinci v1'!AI51,'OPINI Rinci v1'!AJ51)</f>
        <v>WTP</v>
      </c>
      <c r="L49" s="415" t="s">
        <v>634</v>
      </c>
      <c r="M49" s="416"/>
      <c r="N49" s="416"/>
      <c r="O49" s="414" t="str">
        <f>CONCATENATE('OPINI Rinci v1'!AL51,'OPINI Rinci v1'!AM51,'OPINI Rinci v1'!AO51,'OPINI Rinci v1'!AN51)</f>
        <v>WDP</v>
      </c>
      <c r="P49" s="417" t="s">
        <v>634</v>
      </c>
      <c r="Q49" s="418" t="str">
        <f>CONCATENATE('OPINI Rinci v1'!AQ51,'OPINI Rinci v1'!AR51,'OPINI Rinci v1'!AT51,'OPINI Rinci v1'!AS51)</f>
        <v>WDP</v>
      </c>
      <c r="R49" s="419" t="str">
        <f>CONCATENATE('OPINI Rinci v1'!AV51,'OPINI Rinci v1'!AW51,'OPINI Rinci v1'!AX51,'OPINI Rinci v1'!AY51)</f>
        <v>WDP</v>
      </c>
      <c r="S49" s="419" t="str">
        <f>CONCATENATE('OPINI Rinci v1'!BA51,'OPINI Rinci v1'!BB51,'OPINI Rinci v1'!BC51,'OPINI Rinci v1'!BD51)</f>
        <v>WDP</v>
      </c>
      <c r="T49" s="419" t="str">
        <f>CONCATENATE('OPINI Rinci v1'!BF51,'OPINI Rinci v1'!BG51,'OPINI Rinci v1'!BH51,'OPINI Rinci v1'!BI51)</f>
        <v>TMP</v>
      </c>
      <c r="U49" s="419" t="str">
        <f>CONCATENATE('OPINI Rinci v1'!BK51,'OPINI Rinci v1'!BL51,'OPINI Rinci v1'!BM51,'OPINI Rinci v1'!BN51)</f>
        <v>TMP</v>
      </c>
      <c r="V49" s="419" t="str">
        <f>CONCATENATE('OPINI Rinci v1'!BP51,'OPINI Rinci v1'!BQ51,'OPINI Rinci v1'!BR51,'OPINI Rinci v1'!BS51)</f>
        <v>TMP</v>
      </c>
      <c r="W49" s="419" t="str">
        <f>CONCATENATE('OPINI Rinci v1'!BU51,'OPINI Rinci v1'!BV51,'OPINI Rinci v1'!BW51,'OPINI Rinci v1'!BX51)</f>
        <v>TW</v>
      </c>
      <c r="X49" s="419" t="str">
        <f>CONCATENATE('OPINI Rinci v1'!BZ51,'OPINI Rinci v1'!CA51,'OPINI Rinci v1'!CB51,'OPINI Rinci v1'!CC51)</f>
        <v>TW</v>
      </c>
      <c r="Y49" s="420"/>
      <c r="Z49" s="91">
        <v>41</v>
      </c>
    </row>
    <row r="50" spans="1:26" s="408" customFormat="1" ht="15" x14ac:dyDescent="0.2">
      <c r="A50" s="409">
        <f t="shared" si="1"/>
        <v>42</v>
      </c>
      <c r="B50" s="410" t="s">
        <v>12</v>
      </c>
      <c r="C50" s="411" t="s">
        <v>44</v>
      </c>
      <c r="D50" s="412"/>
      <c r="E50" s="413" t="s">
        <v>77</v>
      </c>
      <c r="F50" s="404" t="str">
        <f>CONCATENATE('OPINI Rinci v1'!H52,'OPINI Rinci v1'!I52,'OPINI Rinci v1'!J52,'OPINI Rinci v1'!K52)</f>
        <v>WTP</v>
      </c>
      <c r="G50" s="404" t="str">
        <f>CONCATENATE('OPINI Rinci v1'!M52,'OPINI Rinci v1'!N52,'OPINI Rinci v1'!O52,'OPINI Rinci v1'!P52)</f>
        <v>WTP</v>
      </c>
      <c r="H50" s="404" t="str">
        <f>CONCATENATE('OPINI Rinci v1'!R52,'OPINI Rinci v1'!S52,'OPINI Rinci v1'!T52,'OPINI Rinci v1'!U52)</f>
        <v>WDP</v>
      </c>
      <c r="I50" s="404" t="str">
        <f>CONCATENATE('OPINI Rinci v1'!W52,'OPINI Rinci v1'!X52,'OPINI Rinci v1'!Y52,'OPINI Rinci v1'!Z52)</f>
        <v xml:space="preserve">  TMP</v>
      </c>
      <c r="J50" s="404" t="str">
        <f>CONCATENATE('OPINI Rinci v1'!AB52,'OPINI Rinci v1'!AC52,'OPINI Rinci v1'!AD52,'OPINI Rinci v1'!AE52)</f>
        <v xml:space="preserve">  TMP</v>
      </c>
      <c r="K50" s="414" t="str">
        <f>CONCATENATE('OPINI Rinci v1'!AG52,'OPINI Rinci v1'!AH52,'OPINI Rinci v1'!AI52,'OPINI Rinci v1'!AJ52)</f>
        <v>WTP</v>
      </c>
      <c r="L50" s="425" t="s">
        <v>632</v>
      </c>
      <c r="M50" s="426"/>
      <c r="N50" s="426"/>
      <c r="O50" s="414" t="str">
        <f>CONCATENATE('OPINI Rinci v1'!AL52,'OPINI Rinci v1'!AM52,'OPINI Rinci v1'!AO52,'OPINI Rinci v1'!AN52)</f>
        <v>WDP</v>
      </c>
      <c r="P50" s="427" t="s">
        <v>632</v>
      </c>
      <c r="Q50" s="418" t="str">
        <f>CONCATENATE('OPINI Rinci v1'!AQ52,'OPINI Rinci v1'!AR52,'OPINI Rinci v1'!AT52,'OPINI Rinci v1'!AS52)</f>
        <v>WDP</v>
      </c>
      <c r="R50" s="419" t="str">
        <f>CONCATENATE('OPINI Rinci v1'!AV52,'OPINI Rinci v1'!AW52,'OPINI Rinci v1'!AX52,'OPINI Rinci v1'!AY52)</f>
        <v>WTP</v>
      </c>
      <c r="S50" s="419" t="str">
        <f>CONCATENATE('OPINI Rinci v1'!BA52,'OPINI Rinci v1'!BB52,'OPINI Rinci v1'!BC52,'OPINI Rinci v1'!BD52)</f>
        <v>WDP</v>
      </c>
      <c r="T50" s="419" t="str">
        <f>CONCATENATE('OPINI Rinci v1'!BF52,'OPINI Rinci v1'!BG52,'OPINI Rinci v1'!BH52,'OPINI Rinci v1'!BI52)</f>
        <v>WDP</v>
      </c>
      <c r="U50" s="419" t="str">
        <f>CONCATENATE('OPINI Rinci v1'!BK52,'OPINI Rinci v1'!BL52,'OPINI Rinci v1'!BM52,'OPINI Rinci v1'!BN52)</f>
        <v>WDP</v>
      </c>
      <c r="V50" s="419" t="str">
        <f>CONCATENATE('OPINI Rinci v1'!BP52,'OPINI Rinci v1'!BQ52,'OPINI Rinci v1'!BR52,'OPINI Rinci v1'!BS52)</f>
        <v>WDP</v>
      </c>
      <c r="W50" s="419" t="str">
        <f>CONCATENATE('OPINI Rinci v1'!BU52,'OPINI Rinci v1'!BV52,'OPINI Rinci v1'!BW52,'OPINI Rinci v1'!BX52)</f>
        <v>TMP</v>
      </c>
      <c r="X50" s="419" t="str">
        <f>CONCATENATE('OPINI Rinci v1'!BZ52,'OPINI Rinci v1'!CA52,'OPINI Rinci v1'!CB52,'OPINI Rinci v1'!CC52)</f>
        <v>WDP</v>
      </c>
      <c r="Y50" s="420"/>
      <c r="Z50" s="408">
        <v>42</v>
      </c>
    </row>
    <row r="51" spans="1:26" s="91" customFormat="1" ht="15" x14ac:dyDescent="0.2">
      <c r="A51" s="76">
        <f t="shared" si="1"/>
        <v>43</v>
      </c>
      <c r="B51" s="157" t="s">
        <v>12</v>
      </c>
      <c r="C51" s="401" t="s">
        <v>46</v>
      </c>
      <c r="D51" s="421"/>
      <c r="E51" s="403" t="s">
        <v>78</v>
      </c>
      <c r="F51" s="404" t="str">
        <f>CONCATENATE('OPINI Rinci v1'!H53,'OPINI Rinci v1'!I53,'OPINI Rinci v1'!J53,'OPINI Rinci v1'!K53)</f>
        <v xml:space="preserve"> WDP</v>
      </c>
      <c r="G51" s="404" t="str">
        <f>CONCATENATE('OPINI Rinci v1'!M53,'OPINI Rinci v1'!N53,'OPINI Rinci v1'!O53,'OPINI Rinci v1'!P53)</f>
        <v>TMP</v>
      </c>
      <c r="H51" s="404" t="str">
        <f>CONCATENATE('OPINI Rinci v1'!R53,'OPINI Rinci v1'!S53,'OPINI Rinci v1'!T53,'OPINI Rinci v1'!U53)</f>
        <v>WDP</v>
      </c>
      <c r="I51" s="404" t="str">
        <f>CONCATENATE('OPINI Rinci v1'!W53,'OPINI Rinci v1'!X53,'OPINI Rinci v1'!Y53,'OPINI Rinci v1'!Z53)</f>
        <v>WDP</v>
      </c>
      <c r="J51" s="404" t="str">
        <f>CONCATENATE('OPINI Rinci v1'!AB53,'OPINI Rinci v1'!AC53,'OPINI Rinci v1'!AD53,'OPINI Rinci v1'!AE53)</f>
        <v>WDP</v>
      </c>
      <c r="K51" s="404" t="str">
        <f>CONCATENATE('OPINI Rinci v1'!AG53,'OPINI Rinci v1'!AH53,'OPINI Rinci v1'!AI53,'OPINI Rinci v1'!AJ53)</f>
        <v>WDP</v>
      </c>
      <c r="L51" s="422" t="s">
        <v>634</v>
      </c>
      <c r="M51" s="423"/>
      <c r="N51" s="423"/>
      <c r="O51" s="404" t="str">
        <f>CONCATENATE('OPINI Rinci v1'!AL53,'OPINI Rinci v1'!AM53,'OPINI Rinci v1'!AO53,'OPINI Rinci v1'!AN53)</f>
        <v>TMP</v>
      </c>
      <c r="P51" s="424" t="s">
        <v>634</v>
      </c>
      <c r="Q51" s="399" t="str">
        <f>CONCATENATE('OPINI Rinci v1'!AQ53,'OPINI Rinci v1'!AR53,'OPINI Rinci v1'!AT53,'OPINI Rinci v1'!AS53)</f>
        <v>TMP</v>
      </c>
      <c r="R51" s="163" t="str">
        <f>CONCATENATE('OPINI Rinci v1'!AV53,'OPINI Rinci v1'!AW53,'OPINI Rinci v1'!AX53,'OPINI Rinci v1'!AY53)</f>
        <v>WDP</v>
      </c>
      <c r="S51" s="163" t="str">
        <f>CONCATENATE('OPINI Rinci v1'!BA53,'OPINI Rinci v1'!BB53,'OPINI Rinci v1'!BC53,'OPINI Rinci v1'!BD53)</f>
        <v>WDP</v>
      </c>
      <c r="T51" s="163" t="str">
        <f>CONCATENATE('OPINI Rinci v1'!BF53,'OPINI Rinci v1'!BG53,'OPINI Rinci v1'!BH53,'OPINI Rinci v1'!BI53)</f>
        <v>WDP</v>
      </c>
      <c r="U51" s="163" t="str">
        <f>CONCATENATE('OPINI Rinci v1'!BK53,'OPINI Rinci v1'!BL53,'OPINI Rinci v1'!BM53,'OPINI Rinci v1'!BN53)</f>
        <v>WDP</v>
      </c>
      <c r="V51" s="163" t="str">
        <f>CONCATENATE('OPINI Rinci v1'!BP53,'OPINI Rinci v1'!BQ53,'OPINI Rinci v1'!BR53,'OPINI Rinci v1'!BS53)</f>
        <v>WDP</v>
      </c>
      <c r="W51" s="163" t="str">
        <f>CONCATENATE('OPINI Rinci v1'!BU53,'OPINI Rinci v1'!BV53,'OPINI Rinci v1'!BW53,'OPINI Rinci v1'!BX53)</f>
        <v>TMP</v>
      </c>
      <c r="X51" s="163" t="str">
        <f>CONCATENATE('OPINI Rinci v1'!BZ53,'OPINI Rinci v1'!CA53,'OPINI Rinci v1'!CB53,'OPINI Rinci v1'!CC53)</f>
        <v>WDP</v>
      </c>
      <c r="Y51" s="397"/>
      <c r="Z51" s="91">
        <v>43</v>
      </c>
    </row>
    <row r="52" spans="1:26" s="408" customFormat="1" ht="15" x14ac:dyDescent="0.2">
      <c r="A52" s="409">
        <f t="shared" si="1"/>
        <v>44</v>
      </c>
      <c r="B52" s="410" t="s">
        <v>12</v>
      </c>
      <c r="C52" s="411" t="s">
        <v>48</v>
      </c>
      <c r="D52" s="412"/>
      <c r="E52" s="413" t="s">
        <v>79</v>
      </c>
      <c r="F52" s="404" t="str">
        <f>CONCATENATE('OPINI Rinci v1'!H54,'OPINI Rinci v1'!I54,'OPINI Rinci v1'!J54,'OPINI Rinci v1'!K54)</f>
        <v>WTP</v>
      </c>
      <c r="G52" s="404" t="str">
        <f>CONCATENATE('OPINI Rinci v1'!M54,'OPINI Rinci v1'!N54,'OPINI Rinci v1'!O54,'OPINI Rinci v1'!P54)</f>
        <v>WTP</v>
      </c>
      <c r="H52" s="404" t="str">
        <f>CONCATENATE('OPINI Rinci v1'!R54,'OPINI Rinci v1'!S54,'OPINI Rinci v1'!T54,'OPINI Rinci v1'!U54)</f>
        <v>WDP</v>
      </c>
      <c r="I52" s="404" t="str">
        <f>CONCATENATE('OPINI Rinci v1'!W54,'OPINI Rinci v1'!X54,'OPINI Rinci v1'!Y54,'OPINI Rinci v1'!Z54)</f>
        <v>WTP</v>
      </c>
      <c r="J52" s="404" t="str">
        <f>CONCATENATE('OPINI Rinci v1'!AB54,'OPINI Rinci v1'!AC54,'OPINI Rinci v1'!AD54,'OPINI Rinci v1'!AE54)</f>
        <v>WDP</v>
      </c>
      <c r="K52" s="414" t="str">
        <f>CONCATENATE('OPINI Rinci v1'!AG54,'OPINI Rinci v1'!AH54,'OPINI Rinci v1'!AI54,'OPINI Rinci v1'!AJ54)</f>
        <v>WTP</v>
      </c>
      <c r="L52" s="415" t="s">
        <v>634</v>
      </c>
      <c r="M52" s="416"/>
      <c r="N52" s="416"/>
      <c r="O52" s="414" t="str">
        <f>CONCATENATE('OPINI Rinci v1'!AL54,'OPINI Rinci v1'!AM54,'OPINI Rinci v1'!AO54,'OPINI Rinci v1'!AN54)</f>
        <v>WDP</v>
      </c>
      <c r="P52" s="417" t="s">
        <v>634</v>
      </c>
      <c r="Q52" s="418" t="str">
        <f>CONCATENATE('OPINI Rinci v1'!AQ54,'OPINI Rinci v1'!AR54,'OPINI Rinci v1'!AT54,'OPINI Rinci v1'!AS54)</f>
        <v>TMP</v>
      </c>
      <c r="R52" s="419" t="str">
        <f>CONCATENATE('OPINI Rinci v1'!AV54,'OPINI Rinci v1'!AW54,'OPINI Rinci v1'!AX54,'OPINI Rinci v1'!AY54)</f>
        <v>WDP</v>
      </c>
      <c r="S52" s="419" t="str">
        <f>CONCATENATE('OPINI Rinci v1'!BA54,'OPINI Rinci v1'!BB54,'OPINI Rinci v1'!BC54,'OPINI Rinci v1'!BD54)</f>
        <v>WDP</v>
      </c>
      <c r="T52" s="419" t="str">
        <f>CONCATENATE('OPINI Rinci v1'!BF54,'OPINI Rinci v1'!BG54,'OPINI Rinci v1'!BH54,'OPINI Rinci v1'!BI54)</f>
        <v>WDP</v>
      </c>
      <c r="U52" s="419" t="str">
        <f>CONCATENATE('OPINI Rinci v1'!BK54,'OPINI Rinci v1'!BL54,'OPINI Rinci v1'!BM54,'OPINI Rinci v1'!BN54)</f>
        <v>WDP</v>
      </c>
      <c r="V52" s="419" t="str">
        <f>CONCATENATE('OPINI Rinci v1'!BP54,'OPINI Rinci v1'!BQ54,'OPINI Rinci v1'!BR54,'OPINI Rinci v1'!BS54)</f>
        <v>WDP</v>
      </c>
      <c r="W52" s="419" t="str">
        <f>CONCATENATE('OPINI Rinci v1'!BU54,'OPINI Rinci v1'!BV54,'OPINI Rinci v1'!BW54,'OPINI Rinci v1'!BX54)</f>
        <v>TMP</v>
      </c>
      <c r="X52" s="419" t="str">
        <f>CONCATENATE('OPINI Rinci v1'!BZ54,'OPINI Rinci v1'!CA54,'OPINI Rinci v1'!CB54,'OPINI Rinci v1'!CC54)</f>
        <v>WDP</v>
      </c>
      <c r="Y52" s="420"/>
      <c r="Z52" s="408">
        <v>44</v>
      </c>
    </row>
    <row r="53" spans="1:26" s="91" customFormat="1" ht="15" x14ac:dyDescent="0.2">
      <c r="A53" s="76">
        <f t="shared" si="1"/>
        <v>45</v>
      </c>
      <c r="B53" s="157" t="s">
        <v>12</v>
      </c>
      <c r="C53" s="401" t="s">
        <v>50</v>
      </c>
      <c r="D53" s="421"/>
      <c r="E53" s="403" t="s">
        <v>80</v>
      </c>
      <c r="F53" s="404" t="str">
        <f>CONCATENATE('OPINI Rinci v1'!H55,'OPINI Rinci v1'!I55,'OPINI Rinci v1'!J55,'OPINI Rinci v1'!K55)</f>
        <v xml:space="preserve"> WDP</v>
      </c>
      <c r="G53" s="404" t="str">
        <f>CONCATENATE('OPINI Rinci v1'!M55,'OPINI Rinci v1'!N55,'OPINI Rinci v1'!O55,'OPINI Rinci v1'!P55)</f>
        <v>WDP</v>
      </c>
      <c r="H53" s="404" t="str">
        <f>CONCATENATE('OPINI Rinci v1'!R55,'OPINI Rinci v1'!S55,'OPINI Rinci v1'!T55,'OPINI Rinci v1'!U55)</f>
        <v>WDP</v>
      </c>
      <c r="I53" s="404" t="str">
        <f>CONCATENATE('OPINI Rinci v1'!W55,'OPINI Rinci v1'!X55,'OPINI Rinci v1'!Y55,'OPINI Rinci v1'!Z55)</f>
        <v>WDP</v>
      </c>
      <c r="J53" s="404" t="str">
        <f>CONCATENATE('OPINI Rinci v1'!AB55,'OPINI Rinci v1'!AC55,'OPINI Rinci v1'!AD55,'OPINI Rinci v1'!AE55)</f>
        <v>WDP</v>
      </c>
      <c r="K53" s="404" t="str">
        <f>CONCATENATE('OPINI Rinci v1'!AG55,'OPINI Rinci v1'!AH55,'OPINI Rinci v1'!AI55,'OPINI Rinci v1'!AJ55)</f>
        <v>WDP</v>
      </c>
      <c r="L53" s="422" t="s">
        <v>634</v>
      </c>
      <c r="M53" s="423"/>
      <c r="N53" s="423"/>
      <c r="O53" s="404" t="str">
        <f>CONCATENATE('OPINI Rinci v1'!AL55,'OPINI Rinci v1'!AM55,'OPINI Rinci v1'!AO55,'OPINI Rinci v1'!AN55)</f>
        <v>WDP</v>
      </c>
      <c r="P53" s="424" t="s">
        <v>634</v>
      </c>
      <c r="Q53" s="399" t="str">
        <f>CONCATENATE('OPINI Rinci v1'!AQ55,'OPINI Rinci v1'!AR55,'OPINI Rinci v1'!AT55,'OPINI Rinci v1'!AS55)</f>
        <v>WDP</v>
      </c>
      <c r="R53" s="163" t="str">
        <f>CONCATENATE('OPINI Rinci v1'!AV55,'OPINI Rinci v1'!AW55,'OPINI Rinci v1'!AX55,'OPINI Rinci v1'!AY55)</f>
        <v>WDP</v>
      </c>
      <c r="S53" s="163" t="str">
        <f>CONCATENATE('OPINI Rinci v1'!BA55,'OPINI Rinci v1'!BB55,'OPINI Rinci v1'!BC55,'OPINI Rinci v1'!BD55)</f>
        <v>WDP</v>
      </c>
      <c r="T53" s="163" t="str">
        <f>CONCATENATE('OPINI Rinci v1'!BF55,'OPINI Rinci v1'!BG55,'OPINI Rinci v1'!BH55,'OPINI Rinci v1'!BI55)</f>
        <v>WDP</v>
      </c>
      <c r="U53" s="163" t="str">
        <f>CONCATENATE('OPINI Rinci v1'!BK55,'OPINI Rinci v1'!BL55,'OPINI Rinci v1'!BM55,'OPINI Rinci v1'!BN55)</f>
        <v>TMP</v>
      </c>
      <c r="V53" s="163" t="str">
        <f>CONCATENATE('OPINI Rinci v1'!BP55,'OPINI Rinci v1'!BQ55,'OPINI Rinci v1'!BR55,'OPINI Rinci v1'!BS55)</f>
        <v>TMP</v>
      </c>
      <c r="W53" s="163" t="str">
        <f>CONCATENATE('OPINI Rinci v1'!BU55,'OPINI Rinci v1'!BV55,'OPINI Rinci v1'!BW55,'OPINI Rinci v1'!BX55)</f>
        <v>TMP</v>
      </c>
      <c r="X53" s="163" t="str">
        <f>CONCATENATE('OPINI Rinci v1'!BZ55,'OPINI Rinci v1'!CA55,'OPINI Rinci v1'!CB55,'OPINI Rinci v1'!CC55)</f>
        <v>WDP</v>
      </c>
      <c r="Y53" s="397"/>
      <c r="Z53" s="91">
        <v>45</v>
      </c>
    </row>
    <row r="54" spans="1:26" s="408" customFormat="1" ht="15" x14ac:dyDescent="0.2">
      <c r="A54" s="409">
        <f t="shared" si="1"/>
        <v>46</v>
      </c>
      <c r="B54" s="410" t="s">
        <v>12</v>
      </c>
      <c r="C54" s="411" t="s">
        <v>52</v>
      </c>
      <c r="D54" s="412"/>
      <c r="E54" s="413" t="s">
        <v>81</v>
      </c>
      <c r="F54" s="404" t="str">
        <f>CONCATENATE('OPINI Rinci v1'!H56,'OPINI Rinci v1'!I56,'OPINI Rinci v1'!J56,'OPINI Rinci v1'!K56)</f>
        <v xml:space="preserve"> </v>
      </c>
      <c r="G54" s="404" t="str">
        <f>CONCATENATE('OPINI Rinci v1'!M56,'OPINI Rinci v1'!N56,'OPINI Rinci v1'!O56,'OPINI Rinci v1'!P56)</f>
        <v>WDP</v>
      </c>
      <c r="H54" s="404" t="str">
        <f>CONCATENATE('OPINI Rinci v1'!R56,'OPINI Rinci v1'!S56,'OPINI Rinci v1'!T56,'OPINI Rinci v1'!U56)</f>
        <v>WTP</v>
      </c>
      <c r="I54" s="404" t="str">
        <f>CONCATENATE('OPINI Rinci v1'!W56,'OPINI Rinci v1'!X56,'OPINI Rinci v1'!Y56,'OPINI Rinci v1'!Z56)</f>
        <v>WTP</v>
      </c>
      <c r="J54" s="404" t="str">
        <f>CONCATENATE('OPINI Rinci v1'!AB56,'OPINI Rinci v1'!AC56,'OPINI Rinci v1'!AD56,'OPINI Rinci v1'!AE56)</f>
        <v>WDP</v>
      </c>
      <c r="K54" s="414" t="str">
        <f>CONCATENATE('OPINI Rinci v1'!AG56,'OPINI Rinci v1'!AH56,'OPINI Rinci v1'!AI56,'OPINI Rinci v1'!AJ56)</f>
        <v>WTP</v>
      </c>
      <c r="L54" s="415" t="s">
        <v>634</v>
      </c>
      <c r="M54" s="416"/>
      <c r="N54" s="416"/>
      <c r="O54" s="414" t="str">
        <f>CONCATENATE('OPINI Rinci v1'!AL56,'OPINI Rinci v1'!AM56,'OPINI Rinci v1'!AO56,'OPINI Rinci v1'!AN56)</f>
        <v>WTP</v>
      </c>
      <c r="P54" s="417" t="s">
        <v>634</v>
      </c>
      <c r="Q54" s="418" t="str">
        <f>CONCATENATE('OPINI Rinci v1'!AQ56,'OPINI Rinci v1'!AR56,'OPINI Rinci v1'!AT56,'OPINI Rinci v1'!AS56)</f>
        <v>WDP</v>
      </c>
      <c r="R54" s="419" t="str">
        <f>CONCATENATE('OPINI Rinci v1'!AV56,'OPINI Rinci v1'!AW56,'OPINI Rinci v1'!AX56,'OPINI Rinci v1'!AY56)</f>
        <v>WDP</v>
      </c>
      <c r="S54" s="419" t="str">
        <f>CONCATENATE('OPINI Rinci v1'!BA56,'OPINI Rinci v1'!BB56,'OPINI Rinci v1'!BC56,'OPINI Rinci v1'!BD56)</f>
        <v>WDP</v>
      </c>
      <c r="T54" s="419" t="str">
        <f>CONCATENATE('OPINI Rinci v1'!BF56,'OPINI Rinci v1'!BG56,'OPINI Rinci v1'!BH56,'OPINI Rinci v1'!BI56)</f>
        <v>WDP</v>
      </c>
      <c r="U54" s="419" t="str">
        <f>CONCATENATE('OPINI Rinci v1'!BK56,'OPINI Rinci v1'!BL56,'OPINI Rinci v1'!BM56,'OPINI Rinci v1'!BN56)</f>
        <v>WDP</v>
      </c>
      <c r="V54" s="419" t="str">
        <f>CONCATENATE('OPINI Rinci v1'!BP56,'OPINI Rinci v1'!BQ56,'OPINI Rinci v1'!BR56,'OPINI Rinci v1'!BS56)</f>
        <v>WDP</v>
      </c>
      <c r="W54" s="419" t="str">
        <f>CONCATENATE('OPINI Rinci v1'!BU56,'OPINI Rinci v1'!BV56,'OPINI Rinci v1'!BW56,'OPINI Rinci v1'!BX56)</f>
        <v>WDP</v>
      </c>
      <c r="X54" s="419" t="str">
        <f>CONCATENATE('OPINI Rinci v1'!BZ56,'OPINI Rinci v1'!CA56,'OPINI Rinci v1'!CB56,'OPINI Rinci v1'!CC56)</f>
        <v>TW</v>
      </c>
      <c r="Y54" s="420"/>
      <c r="Z54" s="408">
        <v>46</v>
      </c>
    </row>
    <row r="55" spans="1:26" s="91" customFormat="1" ht="15" x14ac:dyDescent="0.2">
      <c r="A55" s="76">
        <f t="shared" si="1"/>
        <v>47</v>
      </c>
      <c r="B55" s="157" t="s">
        <v>12</v>
      </c>
      <c r="C55" s="401" t="s">
        <v>54</v>
      </c>
      <c r="D55" s="421"/>
      <c r="E55" s="403" t="s">
        <v>82</v>
      </c>
      <c r="F55" s="404" t="str">
        <f>CONCATENATE('OPINI Rinci v1'!H57,'OPINI Rinci v1'!I57,'OPINI Rinci v1'!J57,'OPINI Rinci v1'!K57)</f>
        <v xml:space="preserve"> </v>
      </c>
      <c r="G55" s="404" t="str">
        <f>CONCATENATE('OPINI Rinci v1'!M57,'OPINI Rinci v1'!N57,'OPINI Rinci v1'!O57,'OPINI Rinci v1'!P57)</f>
        <v>WDP</v>
      </c>
      <c r="H55" s="404" t="str">
        <f>CONCATENATE('OPINI Rinci v1'!R57,'OPINI Rinci v1'!S57,'OPINI Rinci v1'!T57,'OPINI Rinci v1'!U57)</f>
        <v>TMP</v>
      </c>
      <c r="I55" s="404" t="str">
        <f>CONCATENATE('OPINI Rinci v1'!W57,'OPINI Rinci v1'!X57,'OPINI Rinci v1'!Y57,'OPINI Rinci v1'!Z57)</f>
        <v>TMP</v>
      </c>
      <c r="J55" s="404" t="str">
        <f>CONCATENATE('OPINI Rinci v1'!AB57,'OPINI Rinci v1'!AC57,'OPINI Rinci v1'!AD57,'OPINI Rinci v1'!AE57)</f>
        <v>TMP</v>
      </c>
      <c r="K55" s="404" t="str">
        <f>CONCATENATE('OPINI Rinci v1'!AG57,'OPINI Rinci v1'!AH57,'OPINI Rinci v1'!AI57,'OPINI Rinci v1'!AJ57)</f>
        <v>TMP</v>
      </c>
      <c r="L55" s="405" t="s">
        <v>633</v>
      </c>
      <c r="M55" s="406"/>
      <c r="N55" s="406"/>
      <c r="O55" s="404" t="str">
        <f>CONCATENATE('OPINI Rinci v1'!AL57,'OPINI Rinci v1'!AM57,'OPINI Rinci v1'!AO57,'OPINI Rinci v1'!AN57)</f>
        <v>TMP</v>
      </c>
      <c r="P55" s="407" t="s">
        <v>632</v>
      </c>
      <c r="Q55" s="399" t="str">
        <f>CONCATENATE('OPINI Rinci v1'!AQ57,'OPINI Rinci v1'!AR57,'OPINI Rinci v1'!AT57,'OPINI Rinci v1'!AS57)</f>
        <v>TMP</v>
      </c>
      <c r="R55" s="163" t="str">
        <f>CONCATENATE('OPINI Rinci v1'!AV57,'OPINI Rinci v1'!AW57,'OPINI Rinci v1'!AX57,'OPINI Rinci v1'!AY57)</f>
        <v>TMP</v>
      </c>
      <c r="S55" s="163" t="str">
        <f>CONCATENATE('OPINI Rinci v1'!BA57,'OPINI Rinci v1'!BB57,'OPINI Rinci v1'!BC57,'OPINI Rinci v1'!BD57)</f>
        <v>TMP</v>
      </c>
      <c r="T55" s="163" t="str">
        <f>CONCATENATE('OPINI Rinci v1'!BF57,'OPINI Rinci v1'!BG57,'OPINI Rinci v1'!BH57,'OPINI Rinci v1'!BI57)</f>
        <v>TMP</v>
      </c>
      <c r="U55" s="163" t="str">
        <f>CONCATENATE('OPINI Rinci v1'!BK57,'OPINI Rinci v1'!BL57,'OPINI Rinci v1'!BM57,'OPINI Rinci v1'!BN57)</f>
        <v>TMP</v>
      </c>
      <c r="V55" s="163" t="str">
        <f>CONCATENATE('OPINI Rinci v1'!BP57,'OPINI Rinci v1'!BQ57,'OPINI Rinci v1'!BR57,'OPINI Rinci v1'!BS57)</f>
        <v>TMP</v>
      </c>
      <c r="W55" s="163" t="str">
        <f>CONCATENATE('OPINI Rinci v1'!BU57,'OPINI Rinci v1'!BV57,'OPINI Rinci v1'!BW57,'OPINI Rinci v1'!BX57)</f>
        <v>TMP</v>
      </c>
      <c r="X55" s="163" t="str">
        <f>CONCATENATE('OPINI Rinci v1'!BZ57,'OPINI Rinci v1'!CA57,'OPINI Rinci v1'!CB57,'OPINI Rinci v1'!CC57)</f>
        <v/>
      </c>
      <c r="Y55" s="397"/>
      <c r="Z55" s="91">
        <v>47</v>
      </c>
    </row>
    <row r="56" spans="1:26" s="408" customFormat="1" ht="15" x14ac:dyDescent="0.2">
      <c r="A56" s="409">
        <f t="shared" si="1"/>
        <v>48</v>
      </c>
      <c r="B56" s="410" t="s">
        <v>12</v>
      </c>
      <c r="C56" s="411" t="s">
        <v>56</v>
      </c>
      <c r="D56" s="412"/>
      <c r="E56" s="413" t="s">
        <v>83</v>
      </c>
      <c r="F56" s="404" t="str">
        <f>CONCATENATE('OPINI Rinci v1'!H58,'OPINI Rinci v1'!I58,'OPINI Rinci v1'!J58,'OPINI Rinci v1'!K58)</f>
        <v>WTP</v>
      </c>
      <c r="G56" s="404" t="str">
        <f>CONCATENATE('OPINI Rinci v1'!M58,'OPINI Rinci v1'!N58,'OPINI Rinci v1'!O58,'OPINI Rinci v1'!P58)</f>
        <v>WTP</v>
      </c>
      <c r="H56" s="404" t="str">
        <f>CONCATENATE('OPINI Rinci v1'!R58,'OPINI Rinci v1'!S58,'OPINI Rinci v1'!T58,'OPINI Rinci v1'!U58)</f>
        <v>WTP</v>
      </c>
      <c r="I56" s="404" t="str">
        <f>CONCATENATE('OPINI Rinci v1'!W58,'OPINI Rinci v1'!X58,'OPINI Rinci v1'!Y58,'OPINI Rinci v1'!Z58)</f>
        <v>WTP</v>
      </c>
      <c r="J56" s="404" t="str">
        <f>CONCATENATE('OPINI Rinci v1'!AB58,'OPINI Rinci v1'!AC58,'OPINI Rinci v1'!AD58,'OPINI Rinci v1'!AE58)</f>
        <v>WDP</v>
      </c>
      <c r="K56" s="414" t="str">
        <f>CONCATENATE('OPINI Rinci v1'!AG58,'OPINI Rinci v1'!AH58,'OPINI Rinci v1'!AI58,'OPINI Rinci v1'!AJ58)</f>
        <v>WTP</v>
      </c>
      <c r="L56" s="415" t="s">
        <v>634</v>
      </c>
      <c r="M56" s="416"/>
      <c r="N56" s="416"/>
      <c r="O56" s="414" t="str">
        <f>CONCATENATE('OPINI Rinci v1'!AL58,'OPINI Rinci v1'!AM58,'OPINI Rinci v1'!AO58,'OPINI Rinci v1'!AN58)</f>
        <v>WTP</v>
      </c>
      <c r="P56" s="417" t="s">
        <v>634</v>
      </c>
      <c r="Q56" s="418" t="str">
        <f>CONCATENATE('OPINI Rinci v1'!AQ58,'OPINI Rinci v1'!AR58,'OPINI Rinci v1'!AT58,'OPINI Rinci v1'!AS58)</f>
        <v>WTP</v>
      </c>
      <c r="R56" s="419" t="str">
        <f>CONCATENATE('OPINI Rinci v1'!AV58,'OPINI Rinci v1'!AW58,'OPINI Rinci v1'!AX58,'OPINI Rinci v1'!AY58)</f>
        <v>WTP</v>
      </c>
      <c r="S56" s="419" t="str">
        <f>CONCATENATE('OPINI Rinci v1'!BA58,'OPINI Rinci v1'!BB58,'OPINI Rinci v1'!BC58,'OPINI Rinci v1'!BD58)</f>
        <v>WDP</v>
      </c>
      <c r="T56" s="419" t="str">
        <f>CONCATENATE('OPINI Rinci v1'!BF58,'OPINI Rinci v1'!BG58,'OPINI Rinci v1'!BH58,'OPINI Rinci v1'!BI58)</f>
        <v>WDP</v>
      </c>
      <c r="U56" s="419" t="str">
        <f>CONCATENATE('OPINI Rinci v1'!BK58,'OPINI Rinci v1'!BL58,'OPINI Rinci v1'!BM58,'OPINI Rinci v1'!BN58)</f>
        <v>WDP</v>
      </c>
      <c r="V56" s="419" t="str">
        <f>CONCATENATE('OPINI Rinci v1'!BP58,'OPINI Rinci v1'!BQ58,'OPINI Rinci v1'!BR58,'OPINI Rinci v1'!BS58)</f>
        <v>WDP</v>
      </c>
      <c r="W56" s="419" t="str">
        <f>CONCATENATE('OPINI Rinci v1'!BU58,'OPINI Rinci v1'!BV58,'OPINI Rinci v1'!BW58,'OPINI Rinci v1'!BX58)</f>
        <v>TMP</v>
      </c>
      <c r="X56" s="419" t="str">
        <f>CONCATENATE('OPINI Rinci v1'!BZ58,'OPINI Rinci v1'!CA58,'OPINI Rinci v1'!CB58,'OPINI Rinci v1'!CC58)</f>
        <v>WDP</v>
      </c>
      <c r="Y56" s="420"/>
      <c r="Z56" s="408">
        <v>48</v>
      </c>
    </row>
    <row r="57" spans="1:26" s="408" customFormat="1" ht="15" x14ac:dyDescent="0.2">
      <c r="A57" s="409">
        <f t="shared" si="1"/>
        <v>49</v>
      </c>
      <c r="B57" s="410" t="s">
        <v>12</v>
      </c>
      <c r="C57" s="411" t="s">
        <v>84</v>
      </c>
      <c r="D57" s="412"/>
      <c r="E57" s="413" t="s">
        <v>85</v>
      </c>
      <c r="F57" s="404" t="str">
        <f>CONCATENATE('OPINI Rinci v1'!H59,'OPINI Rinci v1'!I59,'OPINI Rinci v1'!J59,'OPINI Rinci v1'!K59)</f>
        <v>WTP</v>
      </c>
      <c r="G57" s="404" t="str">
        <f>CONCATENATE('OPINI Rinci v1'!M59,'OPINI Rinci v1'!N59,'OPINI Rinci v1'!O59,'OPINI Rinci v1'!P59)</f>
        <v>WTP</v>
      </c>
      <c r="H57" s="404" t="str">
        <f>CONCATENATE('OPINI Rinci v1'!R59,'OPINI Rinci v1'!S59,'OPINI Rinci v1'!T59,'OPINI Rinci v1'!U59)</f>
        <v>WDP</v>
      </c>
      <c r="I57" s="404" t="str">
        <f>CONCATENATE('OPINI Rinci v1'!W59,'OPINI Rinci v1'!X59,'OPINI Rinci v1'!Y59,'OPINI Rinci v1'!Z59)</f>
        <v>WDP</v>
      </c>
      <c r="J57" s="404" t="str">
        <f>CONCATENATE('OPINI Rinci v1'!AB59,'OPINI Rinci v1'!AC59,'OPINI Rinci v1'!AD59,'OPINI Rinci v1'!AE59)</f>
        <v>WDP</v>
      </c>
      <c r="K57" s="414" t="str">
        <f>CONCATENATE('OPINI Rinci v1'!AG59,'OPINI Rinci v1'!AH59,'OPINI Rinci v1'!AI59,'OPINI Rinci v1'!AJ59)</f>
        <v>WTP</v>
      </c>
      <c r="L57" s="415" t="s">
        <v>634</v>
      </c>
      <c r="M57" s="416"/>
      <c r="N57" s="416"/>
      <c r="O57" s="414" t="str">
        <f>CONCATENATE('OPINI Rinci v1'!AL59,'OPINI Rinci v1'!AM59,'OPINI Rinci v1'!AO59,'OPINI Rinci v1'!AN59)</f>
        <v>WDP</v>
      </c>
      <c r="P57" s="417" t="s">
        <v>634</v>
      </c>
      <c r="Q57" s="418" t="str">
        <f>CONCATENATE('OPINI Rinci v1'!AQ59,'OPINI Rinci v1'!AR59,'OPINI Rinci v1'!AT59,'OPINI Rinci v1'!AS59)</f>
        <v>WDP</v>
      </c>
      <c r="R57" s="419" t="str">
        <f>CONCATENATE('OPINI Rinci v1'!AV59,'OPINI Rinci v1'!AW59,'OPINI Rinci v1'!AX59,'OPINI Rinci v1'!AY59)</f>
        <v>WDP</v>
      </c>
      <c r="S57" s="419" t="str">
        <f>CONCATENATE('OPINI Rinci v1'!BA59,'OPINI Rinci v1'!BB59,'OPINI Rinci v1'!BC59,'OPINI Rinci v1'!BD59)</f>
        <v>WDP</v>
      </c>
      <c r="T57" s="419" t="str">
        <f>CONCATENATE('OPINI Rinci v1'!BF59,'OPINI Rinci v1'!BG59,'OPINI Rinci v1'!BH59,'OPINI Rinci v1'!BI59)</f>
        <v>WDP</v>
      </c>
      <c r="U57" s="419" t="str">
        <f>CONCATENATE('OPINI Rinci v1'!BK59,'OPINI Rinci v1'!BL59,'OPINI Rinci v1'!BM59,'OPINI Rinci v1'!BN59)</f>
        <v>WDP</v>
      </c>
      <c r="V57" s="419" t="str">
        <f>CONCATENATE('OPINI Rinci v1'!BP59,'OPINI Rinci v1'!BQ59,'OPINI Rinci v1'!BR59,'OPINI Rinci v1'!BS59)</f>
        <v>WDP</v>
      </c>
      <c r="W57" s="419" t="str">
        <f>CONCATENATE('OPINI Rinci v1'!BU59,'OPINI Rinci v1'!BV59,'OPINI Rinci v1'!BW59,'OPINI Rinci v1'!BX59)</f>
        <v>WDP</v>
      </c>
      <c r="X57" s="419" t="str">
        <f>CONCATENATE('OPINI Rinci v1'!BZ59,'OPINI Rinci v1'!CA59,'OPINI Rinci v1'!CB59,'OPINI Rinci v1'!CC59)</f>
        <v>WDP</v>
      </c>
      <c r="Y57" s="420"/>
      <c r="Z57" s="91">
        <v>49</v>
      </c>
    </row>
    <row r="58" spans="1:26" s="91" customFormat="1" ht="15" x14ac:dyDescent="0.2">
      <c r="A58" s="76">
        <f t="shared" si="1"/>
        <v>50</v>
      </c>
      <c r="B58" s="157" t="s">
        <v>12</v>
      </c>
      <c r="C58" s="401" t="s">
        <v>86</v>
      </c>
      <c r="D58" s="421"/>
      <c r="E58" s="403" t="s">
        <v>87</v>
      </c>
      <c r="F58" s="404" t="str">
        <f>CONCATENATE('OPINI Rinci v1'!H60,'OPINI Rinci v1'!I60,'OPINI Rinci v1'!J60,'OPINI Rinci v1'!K60)</f>
        <v>WTP</v>
      </c>
      <c r="G58" s="404" t="str">
        <f>CONCATENATE('OPINI Rinci v1'!M60,'OPINI Rinci v1'!N60,'OPINI Rinci v1'!O60,'OPINI Rinci v1'!P60)</f>
        <v>WTP</v>
      </c>
      <c r="H58" s="404" t="str">
        <f>CONCATENATE('OPINI Rinci v1'!R60,'OPINI Rinci v1'!S60,'OPINI Rinci v1'!T60,'OPINI Rinci v1'!U60)</f>
        <v>WTP</v>
      </c>
      <c r="I58" s="404" t="str">
        <f>CONCATENATE('OPINI Rinci v1'!W60,'OPINI Rinci v1'!X60,'OPINI Rinci v1'!Y60,'OPINI Rinci v1'!Z60)</f>
        <v>TMP</v>
      </c>
      <c r="J58" s="404" t="str">
        <f>CONCATENATE('OPINI Rinci v1'!AB60,'OPINI Rinci v1'!AC60,'OPINI Rinci v1'!AD60,'OPINI Rinci v1'!AE60)</f>
        <v>WDP</v>
      </c>
      <c r="K58" s="404" t="str">
        <f>CONCATENATE('OPINI Rinci v1'!AG60,'OPINI Rinci v1'!AH60,'OPINI Rinci v1'!AI60,'OPINI Rinci v1'!AJ60)</f>
        <v>WDP</v>
      </c>
      <c r="L58" s="422" t="s">
        <v>634</v>
      </c>
      <c r="M58" s="423"/>
      <c r="N58" s="423"/>
      <c r="O58" s="404" t="str">
        <f>CONCATENATE('OPINI Rinci v1'!AL60,'OPINI Rinci v1'!AM60,'OPINI Rinci v1'!AO60,'OPINI Rinci v1'!AN60)</f>
        <v>WDP</v>
      </c>
      <c r="P58" s="424" t="s">
        <v>634</v>
      </c>
      <c r="Q58" s="399" t="str">
        <f>CONCATENATE('OPINI Rinci v1'!AQ60,'OPINI Rinci v1'!AR60,'OPINI Rinci v1'!AT60,'OPINI Rinci v1'!AS60)</f>
        <v>WDP</v>
      </c>
      <c r="R58" s="163" t="str">
        <f>CONCATENATE('OPINI Rinci v1'!AV60,'OPINI Rinci v1'!AW60,'OPINI Rinci v1'!AX60,'OPINI Rinci v1'!AY60)</f>
        <v>WDP</v>
      </c>
      <c r="S58" s="163" t="str">
        <f>CONCATENATE('OPINI Rinci v1'!BA60,'OPINI Rinci v1'!BB60,'OPINI Rinci v1'!BC60,'OPINI Rinci v1'!BD60)</f>
        <v>WDP</v>
      </c>
      <c r="T58" s="163" t="str">
        <f>CONCATENATE('OPINI Rinci v1'!BF60,'OPINI Rinci v1'!BG60,'OPINI Rinci v1'!BH60,'OPINI Rinci v1'!BI60)</f>
        <v>WDP</v>
      </c>
      <c r="U58" s="163" t="str">
        <f>CONCATENATE('OPINI Rinci v1'!BK60,'OPINI Rinci v1'!BL60,'OPINI Rinci v1'!BM60,'OPINI Rinci v1'!BN60)</f>
        <v>WDP</v>
      </c>
      <c r="V58" s="163" t="str">
        <f>CONCATENATE('OPINI Rinci v1'!BP60,'OPINI Rinci v1'!BQ60,'OPINI Rinci v1'!BR60,'OPINI Rinci v1'!BS60)</f>
        <v>WDP</v>
      </c>
      <c r="W58" s="163" t="str">
        <f>CONCATENATE('OPINI Rinci v1'!BU60,'OPINI Rinci v1'!BV60,'OPINI Rinci v1'!BW60,'OPINI Rinci v1'!BX60)</f>
        <v>WDP</v>
      </c>
      <c r="X58" s="163" t="str">
        <f>CONCATENATE('OPINI Rinci v1'!BZ60,'OPINI Rinci v1'!CA60,'OPINI Rinci v1'!CB60,'OPINI Rinci v1'!CC60)</f>
        <v/>
      </c>
      <c r="Y58" s="397"/>
      <c r="Z58" s="408">
        <v>50</v>
      </c>
    </row>
    <row r="59" spans="1:26" s="91" customFormat="1" ht="15" x14ac:dyDescent="0.2">
      <c r="A59" s="76">
        <f t="shared" si="1"/>
        <v>51</v>
      </c>
      <c r="B59" s="157" t="s">
        <v>12</v>
      </c>
      <c r="C59" s="401" t="s">
        <v>88</v>
      </c>
      <c r="D59" s="421"/>
      <c r="E59" s="403" t="s">
        <v>89</v>
      </c>
      <c r="F59" s="404" t="str">
        <f>CONCATENATE('OPINI Rinci v1'!H61,'OPINI Rinci v1'!I61,'OPINI Rinci v1'!J61,'OPINI Rinci v1'!K61)</f>
        <v>WTP</v>
      </c>
      <c r="G59" s="404" t="str">
        <f>CONCATENATE('OPINI Rinci v1'!M61,'OPINI Rinci v1'!N61,'OPINI Rinci v1'!O61,'OPINI Rinci v1'!P61)</f>
        <v>WTP</v>
      </c>
      <c r="H59" s="404" t="str">
        <f>CONCATENATE('OPINI Rinci v1'!R61,'OPINI Rinci v1'!S61,'OPINI Rinci v1'!T61,'OPINI Rinci v1'!U61)</f>
        <v>WDP</v>
      </c>
      <c r="I59" s="404" t="str">
        <f>CONCATENATE('OPINI Rinci v1'!W61,'OPINI Rinci v1'!X61,'OPINI Rinci v1'!Y61,'OPINI Rinci v1'!Z61)</f>
        <v>WDP</v>
      </c>
      <c r="J59" s="404" t="str">
        <f>CONCATENATE('OPINI Rinci v1'!AB61,'OPINI Rinci v1'!AC61,'OPINI Rinci v1'!AD61,'OPINI Rinci v1'!AE61)</f>
        <v>WDP</v>
      </c>
      <c r="K59" s="404" t="str">
        <f>CONCATENATE('OPINI Rinci v1'!AG61,'OPINI Rinci v1'!AH61,'OPINI Rinci v1'!AI61,'OPINI Rinci v1'!AJ61)</f>
        <v>TMP</v>
      </c>
      <c r="L59" s="422" t="s">
        <v>634</v>
      </c>
      <c r="M59" s="423"/>
      <c r="N59" s="423"/>
      <c r="O59" s="404" t="str">
        <f>CONCATENATE('OPINI Rinci v1'!AL61,'OPINI Rinci v1'!AM61,'OPINI Rinci v1'!AO61,'OPINI Rinci v1'!AN61)</f>
        <v>WDP</v>
      </c>
      <c r="P59" s="424" t="s">
        <v>634</v>
      </c>
      <c r="Q59" s="399" t="str">
        <f>CONCATENATE('OPINI Rinci v1'!AQ61,'OPINI Rinci v1'!AR61,'OPINI Rinci v1'!AT61,'OPINI Rinci v1'!AS61)</f>
        <v>WDP</v>
      </c>
      <c r="R59" s="163" t="str">
        <f>CONCATENATE('OPINI Rinci v1'!AV61,'OPINI Rinci v1'!AW61,'OPINI Rinci v1'!AX61,'OPINI Rinci v1'!AY61)</f>
        <v>TMP</v>
      </c>
      <c r="S59" s="163" t="str">
        <f>CONCATENATE('OPINI Rinci v1'!BA61,'OPINI Rinci v1'!BB61,'OPINI Rinci v1'!BC61,'OPINI Rinci v1'!BD61)</f>
        <v>TMP</v>
      </c>
      <c r="T59" s="163" t="str">
        <f>CONCATENATE('OPINI Rinci v1'!BF61,'OPINI Rinci v1'!BG61,'OPINI Rinci v1'!BH61,'OPINI Rinci v1'!BI61)</f>
        <v>TMP</v>
      </c>
      <c r="U59" s="163" t="str">
        <f>CONCATENATE('OPINI Rinci v1'!BK61,'OPINI Rinci v1'!BL61,'OPINI Rinci v1'!BM61,'OPINI Rinci v1'!BN61)</f>
        <v>TMP</v>
      </c>
      <c r="V59" s="163" t="str">
        <f>CONCATENATE('OPINI Rinci v1'!BP61,'OPINI Rinci v1'!BQ61,'OPINI Rinci v1'!BR61,'OPINI Rinci v1'!BS61)</f>
        <v>WDP</v>
      </c>
      <c r="W59" s="163" t="str">
        <f>CONCATENATE('OPINI Rinci v1'!BU61,'OPINI Rinci v1'!BV61,'OPINI Rinci v1'!BW61,'OPINI Rinci v1'!BX61)</f>
        <v/>
      </c>
      <c r="X59" s="163" t="str">
        <f>CONCATENATE('OPINI Rinci v1'!BZ61,'OPINI Rinci v1'!CA61,'OPINI Rinci v1'!CB61,'OPINI Rinci v1'!CC61)</f>
        <v/>
      </c>
      <c r="Y59" s="397"/>
      <c r="Z59" s="91">
        <v>51</v>
      </c>
    </row>
    <row r="60" spans="1:26" s="408" customFormat="1" ht="15" x14ac:dyDescent="0.2">
      <c r="A60" s="409">
        <f t="shared" si="1"/>
        <v>52</v>
      </c>
      <c r="B60" s="410" t="s">
        <v>12</v>
      </c>
      <c r="C60" s="411" t="s">
        <v>90</v>
      </c>
      <c r="D60" s="412"/>
      <c r="E60" s="413" t="s">
        <v>91</v>
      </c>
      <c r="F60" s="404" t="str">
        <f>CONCATENATE('OPINI Rinci v1'!H62,'OPINI Rinci v1'!I62,'OPINI Rinci v1'!J62,'OPINI Rinci v1'!K62)</f>
        <v>WTP</v>
      </c>
      <c r="G60" s="404" t="str">
        <f>CONCATENATE('OPINI Rinci v1'!M62,'OPINI Rinci v1'!N62,'OPINI Rinci v1'!O62,'OPINI Rinci v1'!P62)</f>
        <v>WDP</v>
      </c>
      <c r="H60" s="404" t="str">
        <f>CONCATENATE('OPINI Rinci v1'!R62,'OPINI Rinci v1'!S62,'OPINI Rinci v1'!T62,'OPINI Rinci v1'!U62)</f>
        <v>WTP</v>
      </c>
      <c r="I60" s="404" t="str">
        <f>CONCATENATE('OPINI Rinci v1'!W62,'OPINI Rinci v1'!X62,'OPINI Rinci v1'!Y62,'OPINI Rinci v1'!Z62)</f>
        <v>WTP</v>
      </c>
      <c r="J60" s="404" t="str">
        <f>CONCATENATE('OPINI Rinci v1'!AB62,'OPINI Rinci v1'!AC62,'OPINI Rinci v1'!AD62,'OPINI Rinci v1'!AE62)</f>
        <v>WTP</v>
      </c>
      <c r="K60" s="414" t="str">
        <f>CONCATENATE('OPINI Rinci v1'!AG62,'OPINI Rinci v1'!AH62,'OPINI Rinci v1'!AI62,'OPINI Rinci v1'!AJ62)</f>
        <v>WTP</v>
      </c>
      <c r="L60" s="415" t="s">
        <v>634</v>
      </c>
      <c r="M60" s="416"/>
      <c r="N60" s="416"/>
      <c r="O60" s="414" t="str">
        <f>CONCATENATE('OPINI Rinci v1'!AL62,'OPINI Rinci v1'!AM62,'OPINI Rinci v1'!AO62,'OPINI Rinci v1'!AN62)</f>
        <v>WDP</v>
      </c>
      <c r="P60" s="417" t="s">
        <v>634</v>
      </c>
      <c r="Q60" s="418" t="str">
        <f>CONCATENATE('OPINI Rinci v1'!AQ62,'OPINI Rinci v1'!AR62,'OPINI Rinci v1'!AT62,'OPINI Rinci v1'!AS62)</f>
        <v>WDP</v>
      </c>
      <c r="R60" s="419" t="str">
        <f>CONCATENATE('OPINI Rinci v1'!AV62,'OPINI Rinci v1'!AW62,'OPINI Rinci v1'!AX62,'OPINI Rinci v1'!AY62)</f>
        <v>TMP</v>
      </c>
      <c r="S60" s="419" t="str">
        <f>CONCATENATE('OPINI Rinci v1'!BA62,'OPINI Rinci v1'!BB62,'OPINI Rinci v1'!BC62,'OPINI Rinci v1'!BD62)</f>
        <v>TMP</v>
      </c>
      <c r="T60" s="419" t="str">
        <f>CONCATENATE('OPINI Rinci v1'!BF62,'OPINI Rinci v1'!BG62,'OPINI Rinci v1'!BH62,'OPINI Rinci v1'!BI62)</f>
        <v/>
      </c>
      <c r="U60" s="419" t="str">
        <f>CONCATENATE('OPINI Rinci v1'!BK62,'OPINI Rinci v1'!BL62,'OPINI Rinci v1'!BM62,'OPINI Rinci v1'!BN62)</f>
        <v/>
      </c>
      <c r="V60" s="419" t="str">
        <f>CONCATENATE('OPINI Rinci v1'!BP62,'OPINI Rinci v1'!BQ62,'OPINI Rinci v1'!BR62,'OPINI Rinci v1'!BS62)</f>
        <v/>
      </c>
      <c r="W60" s="419" t="str">
        <f>CONCATENATE('OPINI Rinci v1'!BU62,'OPINI Rinci v1'!BV62,'OPINI Rinci v1'!BW62,'OPINI Rinci v1'!BX62)</f>
        <v/>
      </c>
      <c r="X60" s="419" t="str">
        <f>CONCATENATE('OPINI Rinci v1'!BZ62,'OPINI Rinci v1'!CA62,'OPINI Rinci v1'!CB62,'OPINI Rinci v1'!CC62)</f>
        <v/>
      </c>
      <c r="Y60" s="420"/>
      <c r="Z60" s="408">
        <v>52</v>
      </c>
    </row>
    <row r="61" spans="1:26" s="408" customFormat="1" ht="15" x14ac:dyDescent="0.2">
      <c r="A61" s="409">
        <f t="shared" si="1"/>
        <v>53</v>
      </c>
      <c r="B61" s="410" t="s">
        <v>12</v>
      </c>
      <c r="C61" s="411" t="s">
        <v>92</v>
      </c>
      <c r="D61" s="412"/>
      <c r="E61" s="413" t="s">
        <v>93</v>
      </c>
      <c r="F61" s="404" t="str">
        <f>CONCATENATE('OPINI Rinci v1'!H63,'OPINI Rinci v1'!I63,'OPINI Rinci v1'!J63,'OPINI Rinci v1'!K63)</f>
        <v>WTP</v>
      </c>
      <c r="G61" s="404" t="str">
        <f>CONCATENATE('OPINI Rinci v1'!M63,'OPINI Rinci v1'!N63,'OPINI Rinci v1'!O63,'OPINI Rinci v1'!P63)</f>
        <v>WTP</v>
      </c>
      <c r="H61" s="404" t="str">
        <f>CONCATENATE('OPINI Rinci v1'!R63,'OPINI Rinci v1'!S63,'OPINI Rinci v1'!T63,'OPINI Rinci v1'!U63)</f>
        <v>WTP</v>
      </c>
      <c r="I61" s="404" t="str">
        <f>CONCATENATE('OPINI Rinci v1'!W63,'OPINI Rinci v1'!X63,'OPINI Rinci v1'!Y63,'OPINI Rinci v1'!Z63)</f>
        <v xml:space="preserve">WTP </v>
      </c>
      <c r="J61" s="404" t="str">
        <f>CONCATENATE('OPINI Rinci v1'!AB63,'OPINI Rinci v1'!AC63,'OPINI Rinci v1'!AD63,'OPINI Rinci v1'!AE63)</f>
        <v xml:space="preserve">WTP </v>
      </c>
      <c r="K61" s="414" t="str">
        <f>CONCATENATE('OPINI Rinci v1'!AG63,'OPINI Rinci v1'!AH63,'OPINI Rinci v1'!AI63,'OPINI Rinci v1'!AJ63)</f>
        <v>WTP</v>
      </c>
      <c r="L61" s="415" t="s">
        <v>634</v>
      </c>
      <c r="M61" s="416"/>
      <c r="N61" s="416"/>
      <c r="O61" s="414" t="str">
        <f>CONCATENATE('OPINI Rinci v1'!AL63,'OPINI Rinci v1'!AM63,'OPINI Rinci v1'!AO63,'OPINI Rinci v1'!AN63)</f>
        <v>WTP</v>
      </c>
      <c r="P61" s="417" t="s">
        <v>634</v>
      </c>
      <c r="Q61" s="418" t="str">
        <f>CONCATENATE('OPINI Rinci v1'!AQ63,'OPINI Rinci v1'!AR63,'OPINI Rinci v1'!AT63,'OPINI Rinci v1'!AS63)</f>
        <v>WDP</v>
      </c>
      <c r="R61" s="419" t="str">
        <f>CONCATENATE('OPINI Rinci v1'!AV63,'OPINI Rinci v1'!AW63,'OPINI Rinci v1'!AX63,'OPINI Rinci v1'!AY63)</f>
        <v>WDP</v>
      </c>
      <c r="S61" s="419" t="str">
        <f>CONCATENATE('OPINI Rinci v1'!BA63,'OPINI Rinci v1'!BB63,'OPINI Rinci v1'!BC63,'OPINI Rinci v1'!BD63)</f>
        <v>WDP</v>
      </c>
      <c r="T61" s="419" t="str">
        <f>CONCATENATE('OPINI Rinci v1'!BF63,'OPINI Rinci v1'!BG63,'OPINI Rinci v1'!BH63,'OPINI Rinci v1'!BI63)</f>
        <v/>
      </c>
      <c r="U61" s="419" t="str">
        <f>CONCATENATE('OPINI Rinci v1'!BK63,'OPINI Rinci v1'!BL63,'OPINI Rinci v1'!BM63,'OPINI Rinci v1'!BN63)</f>
        <v/>
      </c>
      <c r="V61" s="419" t="str">
        <f>CONCATENATE('OPINI Rinci v1'!BP63,'OPINI Rinci v1'!BQ63,'OPINI Rinci v1'!BR63,'OPINI Rinci v1'!BS63)</f>
        <v/>
      </c>
      <c r="W61" s="419" t="str">
        <f>CONCATENATE('OPINI Rinci v1'!BU63,'OPINI Rinci v1'!BV63,'OPINI Rinci v1'!BW63,'OPINI Rinci v1'!BX63)</f>
        <v/>
      </c>
      <c r="X61" s="419" t="str">
        <f>CONCATENATE('OPINI Rinci v1'!BZ63,'OPINI Rinci v1'!CA63,'OPINI Rinci v1'!CB63,'OPINI Rinci v1'!CC63)</f>
        <v/>
      </c>
      <c r="Y61" s="420"/>
      <c r="Z61" s="91">
        <v>53</v>
      </c>
    </row>
    <row r="62" spans="1:26" s="91" customFormat="1" ht="15" x14ac:dyDescent="0.2">
      <c r="A62" s="76">
        <f t="shared" si="1"/>
        <v>54</v>
      </c>
      <c r="B62" s="157" t="s">
        <v>12</v>
      </c>
      <c r="C62" s="401" t="s">
        <v>94</v>
      </c>
      <c r="D62" s="421"/>
      <c r="E62" s="403" t="s">
        <v>95</v>
      </c>
      <c r="F62" s="404" t="str">
        <f>CONCATENATE('OPINI Rinci v1'!H64,'OPINI Rinci v1'!I64,'OPINI Rinci v1'!J64,'OPINI Rinci v1'!K64)</f>
        <v>WTP</v>
      </c>
      <c r="G62" s="404" t="str">
        <f>CONCATENATE('OPINI Rinci v1'!M64,'OPINI Rinci v1'!N64,'OPINI Rinci v1'!O64,'OPINI Rinci v1'!P64)</f>
        <v>WTP</v>
      </c>
      <c r="H62" s="404" t="str">
        <f>CONCATENATE('OPINI Rinci v1'!R64,'OPINI Rinci v1'!S64,'OPINI Rinci v1'!T64,'OPINI Rinci v1'!U64)</f>
        <v>WTP</v>
      </c>
      <c r="I62" s="404" t="str">
        <f>CONCATENATE('OPINI Rinci v1'!W64,'OPINI Rinci v1'!X64,'OPINI Rinci v1'!Y64,'OPINI Rinci v1'!Z64)</f>
        <v>WDP</v>
      </c>
      <c r="J62" s="404" t="str">
        <f>CONCATENATE('OPINI Rinci v1'!AB64,'OPINI Rinci v1'!AC64,'OPINI Rinci v1'!AD64,'OPINI Rinci v1'!AE64)</f>
        <v>WDP</v>
      </c>
      <c r="K62" s="404" t="str">
        <f>CONCATENATE('OPINI Rinci v1'!AG64,'OPINI Rinci v1'!AH64,'OPINI Rinci v1'!AI64,'OPINI Rinci v1'!AJ64)</f>
        <v>WDP</v>
      </c>
      <c r="L62" s="422" t="s">
        <v>634</v>
      </c>
      <c r="M62" s="423"/>
      <c r="N62" s="423"/>
      <c r="O62" s="404" t="str">
        <f>CONCATENATE('OPINI Rinci v1'!AL64,'OPINI Rinci v1'!AM64,'OPINI Rinci v1'!AO64,'OPINI Rinci v1'!AN64)</f>
        <v>WDP</v>
      </c>
      <c r="P62" s="424" t="s">
        <v>634</v>
      </c>
      <c r="Q62" s="399" t="str">
        <f>CONCATENATE('OPINI Rinci v1'!AQ64,'OPINI Rinci v1'!AR64,'OPINI Rinci v1'!AT64,'OPINI Rinci v1'!AS64)</f>
        <v>WDP</v>
      </c>
      <c r="R62" s="163" t="str">
        <f>CONCATENATE('OPINI Rinci v1'!AV64,'OPINI Rinci v1'!AW64,'OPINI Rinci v1'!AX64,'OPINI Rinci v1'!AY64)</f>
        <v>WDP</v>
      </c>
      <c r="S62" s="163" t="str">
        <f>CONCATENATE('OPINI Rinci v1'!BA64,'OPINI Rinci v1'!BB64,'OPINI Rinci v1'!BC64,'OPINI Rinci v1'!BD64)</f>
        <v>TMP</v>
      </c>
      <c r="T62" s="163" t="str">
        <f>CONCATENATE('OPINI Rinci v1'!BF64,'OPINI Rinci v1'!BG64,'OPINI Rinci v1'!BH64,'OPINI Rinci v1'!BI64)</f>
        <v>TMP</v>
      </c>
      <c r="U62" s="163" t="str">
        <f>CONCATENATE('OPINI Rinci v1'!BK64,'OPINI Rinci v1'!BL64,'OPINI Rinci v1'!BM64,'OPINI Rinci v1'!BN64)</f>
        <v/>
      </c>
      <c r="V62" s="163" t="str">
        <f>CONCATENATE('OPINI Rinci v1'!BP64,'OPINI Rinci v1'!BQ64,'OPINI Rinci v1'!BR64,'OPINI Rinci v1'!BS64)</f>
        <v/>
      </c>
      <c r="W62" s="163" t="str">
        <f>CONCATENATE('OPINI Rinci v1'!BU64,'OPINI Rinci v1'!BV64,'OPINI Rinci v1'!BW64,'OPINI Rinci v1'!BX64)</f>
        <v/>
      </c>
      <c r="X62" s="163" t="str">
        <f>CONCATENATE('OPINI Rinci v1'!BZ64,'OPINI Rinci v1'!CA64,'OPINI Rinci v1'!CB64,'OPINI Rinci v1'!CC64)</f>
        <v/>
      </c>
      <c r="Y62" s="397"/>
      <c r="Z62" s="408">
        <v>54</v>
      </c>
    </row>
    <row r="63" spans="1:26" s="91" customFormat="1" ht="15" x14ac:dyDescent="0.2">
      <c r="A63" s="76">
        <f t="shared" si="1"/>
        <v>55</v>
      </c>
      <c r="B63" s="157" t="s">
        <v>12</v>
      </c>
      <c r="C63" s="401" t="s">
        <v>96</v>
      </c>
      <c r="D63" s="421"/>
      <c r="E63" s="430" t="s">
        <v>97</v>
      </c>
      <c r="F63" s="404" t="str">
        <f>CONCATENATE('OPINI Rinci v1'!H65,'OPINI Rinci v1'!I65,'OPINI Rinci v1'!J65,'OPINI Rinci v1'!K65)</f>
        <v>WTP</v>
      </c>
      <c r="G63" s="404" t="str">
        <f>CONCATENATE('OPINI Rinci v1'!M65,'OPINI Rinci v1'!N65,'OPINI Rinci v1'!O65,'OPINI Rinci v1'!P65)</f>
        <v>WDP</v>
      </c>
      <c r="H63" s="404" t="str">
        <f>CONCATENATE('OPINI Rinci v1'!R65,'OPINI Rinci v1'!S65,'OPINI Rinci v1'!T65,'OPINI Rinci v1'!U65)</f>
        <v>WDP</v>
      </c>
      <c r="I63" s="404" t="str">
        <f>CONCATENATE('OPINI Rinci v1'!W65,'OPINI Rinci v1'!X65,'OPINI Rinci v1'!Y65,'OPINI Rinci v1'!Z65)</f>
        <v>WDP</v>
      </c>
      <c r="J63" s="404" t="str">
        <f>CONCATENATE('OPINI Rinci v1'!AB65,'OPINI Rinci v1'!AC65,'OPINI Rinci v1'!AD65,'OPINI Rinci v1'!AE65)</f>
        <v>WDP</v>
      </c>
      <c r="K63" s="404" t="str">
        <f>CONCATENATE('OPINI Rinci v1'!AG65,'OPINI Rinci v1'!AH65,'OPINI Rinci v1'!AI65,'OPINI Rinci v1'!AJ65)</f>
        <v>WDP</v>
      </c>
      <c r="L63" s="422" t="s">
        <v>634</v>
      </c>
      <c r="M63" s="431"/>
      <c r="N63" s="431"/>
      <c r="O63" s="432" t="str">
        <f>CONCATENATE('OPINI Rinci v1'!AL65,'OPINI Rinci v1'!AM65,'OPINI Rinci v1'!AO65,'OPINI Rinci v1'!AN65)</f>
        <v>TMP</v>
      </c>
      <c r="P63" s="424" t="s">
        <v>634</v>
      </c>
      <c r="Q63" s="399" t="str">
        <f>CONCATENATE('OPINI Rinci v1'!AQ65,'OPINI Rinci v1'!AR65,'OPINI Rinci v1'!AT65,'OPINI Rinci v1'!AS65)</f>
        <v>TMP</v>
      </c>
      <c r="R63" s="163" t="str">
        <f>CONCATENATE('OPINI Rinci v1'!AV65,'OPINI Rinci v1'!AW65,'OPINI Rinci v1'!AX65,'OPINI Rinci v1'!AY65)</f>
        <v>TMP</v>
      </c>
      <c r="S63" s="163" t="str">
        <f>CONCATENATE('OPINI Rinci v1'!BA65,'OPINI Rinci v1'!BB65,'OPINI Rinci v1'!BC65,'OPINI Rinci v1'!BD65)</f>
        <v>TMP</v>
      </c>
      <c r="T63" s="163" t="str">
        <f>CONCATENATE('OPINI Rinci v1'!BF65,'OPINI Rinci v1'!BG65,'OPINI Rinci v1'!BH65,'OPINI Rinci v1'!BI65)</f>
        <v>TMP</v>
      </c>
      <c r="U63" s="163" t="str">
        <f>CONCATENATE('OPINI Rinci v1'!BK65,'OPINI Rinci v1'!BL65,'OPINI Rinci v1'!BM65,'OPINI Rinci v1'!BN65)</f>
        <v/>
      </c>
      <c r="V63" s="163" t="str">
        <f>CONCATENATE('OPINI Rinci v1'!BP65,'OPINI Rinci v1'!BQ65,'OPINI Rinci v1'!BR65,'OPINI Rinci v1'!BS65)</f>
        <v/>
      </c>
      <c r="W63" s="163" t="str">
        <f>CONCATENATE('OPINI Rinci v1'!BU65,'OPINI Rinci v1'!BV65,'OPINI Rinci v1'!BW65,'OPINI Rinci v1'!BX65)</f>
        <v/>
      </c>
      <c r="X63" s="163" t="str">
        <f>CONCATENATE('OPINI Rinci v1'!BZ65,'OPINI Rinci v1'!CA65,'OPINI Rinci v1'!CB65,'OPINI Rinci v1'!CC65)</f>
        <v/>
      </c>
      <c r="Y63" s="397"/>
      <c r="Z63" s="91">
        <v>55</v>
      </c>
    </row>
    <row r="64" spans="1:26" s="91" customFormat="1" ht="14.1" customHeight="1" x14ac:dyDescent="0.2">
      <c r="A64" s="76">
        <f t="shared" si="1"/>
        <v>56</v>
      </c>
      <c r="B64" s="157" t="s">
        <v>12</v>
      </c>
      <c r="C64" s="401" t="s">
        <v>290</v>
      </c>
      <c r="D64" s="421"/>
      <c r="E64" s="178" t="s">
        <v>651</v>
      </c>
      <c r="F64" s="404" t="str">
        <f>CONCATENATE('OPINI Rinci v1'!H66,'OPINI Rinci v1'!I66,'OPINI Rinci v1'!J66,'OPINI Rinci v1'!K66)</f>
        <v xml:space="preserve"> </v>
      </c>
      <c r="G64" s="404" t="str">
        <f>CONCATENATE('OPINI Rinci v1'!M66,'OPINI Rinci v1'!N66,'OPINI Rinci v1'!O66,'OPINI Rinci v1'!P66)</f>
        <v>WDP</v>
      </c>
      <c r="H64" s="404" t="str">
        <f>CONCATENATE('OPINI Rinci v1'!R66,'OPINI Rinci v1'!S66,'OPINI Rinci v1'!T66,'OPINI Rinci v1'!U66)</f>
        <v>WDP</v>
      </c>
      <c r="I64" s="404" t="str">
        <f>CONCATENATE('OPINI Rinci v1'!W66,'OPINI Rinci v1'!X66,'OPINI Rinci v1'!Y66,'OPINI Rinci v1'!Z66)</f>
        <v>WDP</v>
      </c>
      <c r="J64" s="404" t="str">
        <f>CONCATENATE('OPINI Rinci v1'!AB66,'OPINI Rinci v1'!AC66,'OPINI Rinci v1'!AD66,'OPINI Rinci v1'!AE66)</f>
        <v>WDP</v>
      </c>
      <c r="K64" s="404" t="str">
        <f>CONCATENATE('OPINI Rinci v1'!AG66,'OPINI Rinci v1'!AH66,'OPINI Rinci v1'!AI66,'OPINI Rinci v1'!AJ66)</f>
        <v>WDP</v>
      </c>
      <c r="L64" s="405" t="s">
        <v>633</v>
      </c>
      <c r="M64" s="406"/>
      <c r="N64" s="406"/>
      <c r="O64" s="179" t="str">
        <f>CONCATENATE('OPINI Rinci v1'!AL66,'OPINI Rinci v1'!AM66,'OPINI Rinci v1'!AO66,'OPINI Rinci v1'!AN66)</f>
        <v>TMP</v>
      </c>
      <c r="P64" s="407" t="s">
        <v>633</v>
      </c>
      <c r="Q64" s="399" t="str">
        <f>CONCATENATE('OPINI Rinci v1'!AQ66,'OPINI Rinci v1'!AR66,'OPINI Rinci v1'!AT66,'OPINI Rinci v1'!AS66)</f>
        <v>TMP</v>
      </c>
      <c r="R64" s="163" t="str">
        <f>CONCATENATE('OPINI Rinci v1'!AV66,'OPINI Rinci v1'!AW66,'OPINI Rinci v1'!AX66,'OPINI Rinci v1'!AY66)</f>
        <v>TMP</v>
      </c>
      <c r="S64" s="163" t="str">
        <f>CONCATENATE('OPINI Rinci v1'!BA66,'OPINI Rinci v1'!BB66,'OPINI Rinci v1'!BC66,'OPINI Rinci v1'!BD66)</f>
        <v>TMP</v>
      </c>
      <c r="T64" s="163" t="str">
        <f>CONCATENATE('OPINI Rinci v1'!BF66,'OPINI Rinci v1'!BG66,'OPINI Rinci v1'!BH66,'OPINI Rinci v1'!BI66)</f>
        <v/>
      </c>
      <c r="U64" s="163" t="str">
        <f>CONCATENATE('OPINI Rinci v1'!BK66,'OPINI Rinci v1'!BL66,'OPINI Rinci v1'!BM66,'OPINI Rinci v1'!BN66)</f>
        <v/>
      </c>
      <c r="V64" s="163" t="str">
        <f>CONCATENATE('OPINI Rinci v1'!BP66,'OPINI Rinci v1'!BQ66,'OPINI Rinci v1'!BR66,'OPINI Rinci v1'!BS66)</f>
        <v/>
      </c>
      <c r="W64" s="163" t="str">
        <f>CONCATENATE('OPINI Rinci v1'!BU66,'OPINI Rinci v1'!BV66,'OPINI Rinci v1'!BW66,'OPINI Rinci v1'!BX66)</f>
        <v/>
      </c>
      <c r="X64" s="163" t="str">
        <f>CONCATENATE('OPINI Rinci v1'!BZ66,'OPINI Rinci v1'!CA66,'OPINI Rinci v1'!CB66,'OPINI Rinci v1'!CC66)</f>
        <v/>
      </c>
      <c r="Y64" s="397"/>
      <c r="Z64" s="408">
        <v>56</v>
      </c>
    </row>
    <row r="65" spans="1:26" s="91" customFormat="1" ht="14.1" customHeight="1" x14ac:dyDescent="0.2">
      <c r="A65" s="76">
        <f t="shared" si="1"/>
        <v>57</v>
      </c>
      <c r="B65" s="157" t="s">
        <v>12</v>
      </c>
      <c r="C65" s="401" t="s">
        <v>292</v>
      </c>
      <c r="D65" s="421"/>
      <c r="E65" s="178" t="s">
        <v>652</v>
      </c>
      <c r="F65" s="404" t="str">
        <f>CONCATENATE('OPINI Rinci v1'!H67,'OPINI Rinci v1'!I67,'OPINI Rinci v1'!J67,'OPINI Rinci v1'!K67)</f>
        <v xml:space="preserve"> WDP</v>
      </c>
      <c r="G65" s="404" t="str">
        <f>CONCATENATE('OPINI Rinci v1'!M67,'OPINI Rinci v1'!N67,'OPINI Rinci v1'!O67,'OPINI Rinci v1'!P67)</f>
        <v>TMP</v>
      </c>
      <c r="H65" s="404" t="str">
        <f>CONCATENATE('OPINI Rinci v1'!R67,'OPINI Rinci v1'!S67,'OPINI Rinci v1'!T67,'OPINI Rinci v1'!U67)</f>
        <v>TMP</v>
      </c>
      <c r="I65" s="404" t="str">
        <f>CONCATENATE('OPINI Rinci v1'!W67,'OPINI Rinci v1'!X67,'OPINI Rinci v1'!Y67,'OPINI Rinci v1'!Z67)</f>
        <v>TMP</v>
      </c>
      <c r="J65" s="404" t="str">
        <f>CONCATENATE('OPINI Rinci v1'!AB67,'OPINI Rinci v1'!AC67,'OPINI Rinci v1'!AD67,'OPINI Rinci v1'!AE67)</f>
        <v>WDP</v>
      </c>
      <c r="K65" s="404" t="str">
        <f>CONCATENATE('OPINI Rinci v1'!AG67,'OPINI Rinci v1'!AH67,'OPINI Rinci v1'!AI67,'OPINI Rinci v1'!AJ67)</f>
        <v>TMP</v>
      </c>
      <c r="L65" s="405" t="s">
        <v>633</v>
      </c>
      <c r="M65" s="406"/>
      <c r="N65" s="406"/>
      <c r="O65" s="179" t="str">
        <f>CONCATENATE('OPINI Rinci v1'!AL67,'OPINI Rinci v1'!AM67,'OPINI Rinci v1'!AO67,'OPINI Rinci v1'!AN67)</f>
        <v>TMP</v>
      </c>
      <c r="P65" s="407" t="s">
        <v>632</v>
      </c>
      <c r="Q65" s="399" t="str">
        <f>CONCATENATE('OPINI Rinci v1'!AQ67,'OPINI Rinci v1'!AR67,'OPINI Rinci v1'!AT67,'OPINI Rinci v1'!AS67)</f>
        <v>TMP</v>
      </c>
      <c r="R65" s="163" t="str">
        <f>CONCATENATE('OPINI Rinci v1'!AV67,'OPINI Rinci v1'!AW67,'OPINI Rinci v1'!AX67,'OPINI Rinci v1'!AY67)</f>
        <v>TMP</v>
      </c>
      <c r="S65" s="163" t="str">
        <f>CONCATENATE('OPINI Rinci v1'!BA67,'OPINI Rinci v1'!BB67,'OPINI Rinci v1'!BC67,'OPINI Rinci v1'!BD67)</f>
        <v>TMP</v>
      </c>
      <c r="T65" s="163" t="str">
        <f>CONCATENATE('OPINI Rinci v1'!BF67,'OPINI Rinci v1'!BG67,'OPINI Rinci v1'!BH67,'OPINI Rinci v1'!BI67)</f>
        <v/>
      </c>
      <c r="U65" s="163" t="str">
        <f>CONCATENATE('OPINI Rinci v1'!BK67,'OPINI Rinci v1'!BL67,'OPINI Rinci v1'!BM67,'OPINI Rinci v1'!BN67)</f>
        <v/>
      </c>
      <c r="V65" s="163" t="str">
        <f>CONCATENATE('OPINI Rinci v1'!BP67,'OPINI Rinci v1'!BQ67,'OPINI Rinci v1'!BR67,'OPINI Rinci v1'!BS67)</f>
        <v/>
      </c>
      <c r="W65" s="163" t="str">
        <f>CONCATENATE('OPINI Rinci v1'!BU67,'OPINI Rinci v1'!BV67,'OPINI Rinci v1'!BW67,'OPINI Rinci v1'!BX67)</f>
        <v/>
      </c>
      <c r="X65" s="163" t="str">
        <f>CONCATENATE('OPINI Rinci v1'!BZ67,'OPINI Rinci v1'!CA67,'OPINI Rinci v1'!CB67,'OPINI Rinci v1'!CC67)</f>
        <v/>
      </c>
      <c r="Y65" s="397"/>
      <c r="Z65" s="91">
        <v>57</v>
      </c>
    </row>
    <row r="66" spans="1:26" s="91" customFormat="1" ht="14.1" customHeight="1" x14ac:dyDescent="0.2">
      <c r="A66" s="76">
        <f t="shared" si="1"/>
        <v>58</v>
      </c>
      <c r="B66" s="157" t="s">
        <v>12</v>
      </c>
      <c r="C66" s="401" t="s">
        <v>294</v>
      </c>
      <c r="D66" s="421"/>
      <c r="E66" s="178" t="s">
        <v>653</v>
      </c>
      <c r="F66" s="404" t="str">
        <f>CONCATENATE('OPINI Rinci v1'!H68,'OPINI Rinci v1'!I68,'OPINI Rinci v1'!J68,'OPINI Rinci v1'!K68)</f>
        <v>WTP</v>
      </c>
      <c r="G66" s="404" t="str">
        <f>CONCATENATE('OPINI Rinci v1'!M68,'OPINI Rinci v1'!N68,'OPINI Rinci v1'!O68,'OPINI Rinci v1'!P68)</f>
        <v>WTP</v>
      </c>
      <c r="H66" s="404" t="str">
        <f>CONCATENATE('OPINI Rinci v1'!R68,'OPINI Rinci v1'!S68,'OPINI Rinci v1'!T68,'OPINI Rinci v1'!U68)</f>
        <v>WDP</v>
      </c>
      <c r="I66" s="404" t="str">
        <f>CONCATENATE('OPINI Rinci v1'!W68,'OPINI Rinci v1'!X68,'OPINI Rinci v1'!Y68,'OPINI Rinci v1'!Z68)</f>
        <v>WDP</v>
      </c>
      <c r="J66" s="404" t="str">
        <f>CONCATENATE('OPINI Rinci v1'!AB68,'OPINI Rinci v1'!AC68,'OPINI Rinci v1'!AD68,'OPINI Rinci v1'!AE68)</f>
        <v>WDP</v>
      </c>
      <c r="K66" s="404" t="str">
        <f>CONCATENATE('OPINI Rinci v1'!AG68,'OPINI Rinci v1'!AH68,'OPINI Rinci v1'!AI68,'OPINI Rinci v1'!AJ68)</f>
        <v>WDP</v>
      </c>
      <c r="L66" s="405" t="s">
        <v>633</v>
      </c>
      <c r="M66" s="406"/>
      <c r="N66" s="406"/>
      <c r="O66" s="179" t="str">
        <f>CONCATENATE('OPINI Rinci v1'!AL68,'OPINI Rinci v1'!AM68,'OPINI Rinci v1'!AO68,'OPINI Rinci v1'!AN68)</f>
        <v>WDP</v>
      </c>
      <c r="P66" s="407" t="s">
        <v>632</v>
      </c>
      <c r="Q66" s="399" t="str">
        <f>CONCATENATE('OPINI Rinci v1'!AQ68,'OPINI Rinci v1'!AR68,'OPINI Rinci v1'!AT68,'OPINI Rinci v1'!AS68)</f>
        <v>WDP</v>
      </c>
      <c r="R66" s="163" t="str">
        <f>CONCATENATE('OPINI Rinci v1'!AV68,'OPINI Rinci v1'!AW68,'OPINI Rinci v1'!AX68,'OPINI Rinci v1'!AY68)</f>
        <v>WDP</v>
      </c>
      <c r="S66" s="163" t="str">
        <f>CONCATENATE('OPINI Rinci v1'!BA68,'OPINI Rinci v1'!BB68,'OPINI Rinci v1'!BC68,'OPINI Rinci v1'!BD68)</f>
        <v>WDP</v>
      </c>
      <c r="T66" s="163" t="str">
        <f>CONCATENATE('OPINI Rinci v1'!BF68,'OPINI Rinci v1'!BG68,'OPINI Rinci v1'!BH68,'OPINI Rinci v1'!BI68)</f>
        <v/>
      </c>
      <c r="U66" s="163" t="str">
        <f>CONCATENATE('OPINI Rinci v1'!BK68,'OPINI Rinci v1'!BL68,'OPINI Rinci v1'!BM68,'OPINI Rinci v1'!BN68)</f>
        <v/>
      </c>
      <c r="V66" s="163" t="str">
        <f>CONCATENATE('OPINI Rinci v1'!BP68,'OPINI Rinci v1'!BQ68,'OPINI Rinci v1'!BR68,'OPINI Rinci v1'!BS68)</f>
        <v/>
      </c>
      <c r="W66" s="163" t="str">
        <f>CONCATENATE('OPINI Rinci v1'!BU68,'OPINI Rinci v1'!BV68,'OPINI Rinci v1'!BW68,'OPINI Rinci v1'!BX68)</f>
        <v/>
      </c>
      <c r="X66" s="163" t="str">
        <f>CONCATENATE('OPINI Rinci v1'!BZ68,'OPINI Rinci v1'!CA68,'OPINI Rinci v1'!CB68,'OPINI Rinci v1'!CC68)</f>
        <v/>
      </c>
      <c r="Y66" s="397"/>
      <c r="Z66" s="408">
        <v>58</v>
      </c>
    </row>
    <row r="67" spans="1:26" s="59" customFormat="1" ht="14.1" customHeight="1" x14ac:dyDescent="0.2">
      <c r="A67" s="76" t="str">
        <f t="shared" si="1"/>
        <v/>
      </c>
      <c r="B67" s="180"/>
      <c r="C67" s="398"/>
      <c r="D67" s="62"/>
      <c r="E67" s="396"/>
      <c r="F67" s="396"/>
      <c r="G67" s="404" t="str">
        <f>CONCATENATE('OPINI Rinci v1'!M69,'OPINI Rinci v1'!N69,'OPINI Rinci v1'!O69,'OPINI Rinci v1'!P69)</f>
        <v/>
      </c>
      <c r="H67" s="396"/>
      <c r="I67" s="396"/>
      <c r="J67" s="396"/>
      <c r="K67" s="396"/>
      <c r="L67" s="433"/>
      <c r="M67" s="433"/>
      <c r="N67" s="433"/>
      <c r="O67" s="395"/>
      <c r="P67" s="396"/>
      <c r="Q67" s="399" t="str">
        <f>CONCATENATE('OPINI Rinci v1'!AQ69,'OPINI Rinci v1'!AR69,'OPINI Rinci v1'!AT69,'OPINI Rinci v1'!AS69)</f>
        <v/>
      </c>
      <c r="R67" s="147"/>
      <c r="S67" s="163"/>
      <c r="T67" s="163"/>
      <c r="U67" s="163"/>
      <c r="V67" s="163"/>
      <c r="W67" s="163"/>
      <c r="X67" s="163"/>
      <c r="Y67" s="400"/>
    </row>
    <row r="68" spans="1:26" s="59" customFormat="1" ht="14.1" customHeight="1" x14ac:dyDescent="0.2">
      <c r="A68" s="76" t="str">
        <f t="shared" si="1"/>
        <v/>
      </c>
      <c r="B68" s="79" t="s">
        <v>14</v>
      </c>
      <c r="C68" s="398"/>
      <c r="D68" s="63" t="s">
        <v>99</v>
      </c>
      <c r="E68" s="78"/>
      <c r="F68" s="78"/>
      <c r="G68" s="404" t="s">
        <v>657</v>
      </c>
      <c r="H68" s="78"/>
      <c r="I68" s="78"/>
      <c r="J68" s="78"/>
      <c r="K68" s="78"/>
      <c r="L68" s="434"/>
      <c r="M68" s="434"/>
      <c r="N68" s="434"/>
      <c r="O68" s="429"/>
      <c r="P68" s="78"/>
      <c r="Q68" s="399"/>
      <c r="R68" s="435"/>
      <c r="S68" s="163"/>
      <c r="T68" s="163"/>
      <c r="U68" s="163"/>
      <c r="V68" s="163"/>
      <c r="W68" s="163"/>
      <c r="X68" s="163"/>
      <c r="Y68" s="400"/>
    </row>
    <row r="69" spans="1:26" s="91" customFormat="1" ht="14.1" customHeight="1" x14ac:dyDescent="0.2">
      <c r="A69" s="76">
        <f>IF(C69="","",A66+1)</f>
        <v>59</v>
      </c>
      <c r="B69" s="157" t="s">
        <v>14</v>
      </c>
      <c r="C69" s="401" t="s">
        <v>8</v>
      </c>
      <c r="D69" s="402"/>
      <c r="E69" s="403" t="s">
        <v>100</v>
      </c>
      <c r="F69" s="404" t="str">
        <f>CONCATENATE('OPINI Rinci v1'!H71,'OPINI Rinci v1'!I71,'OPINI Rinci v1'!J71,'OPINI Rinci v1'!K71)</f>
        <v>WTP</v>
      </c>
      <c r="G69" s="404" t="str">
        <f>CONCATENATE('OPINI Rinci v1'!M71,'OPINI Rinci v1'!N71,'OPINI Rinci v1'!O71,'OPINI Rinci v1'!P71)</f>
        <v>WTP</v>
      </c>
      <c r="H69" s="404" t="str">
        <f>CONCATENATE('OPINI Rinci v1'!R71,'OPINI Rinci v1'!S71,'OPINI Rinci v1'!T71,'OPINI Rinci v1'!U71)</f>
        <v>WTP</v>
      </c>
      <c r="I69" s="404" t="str">
        <f>CONCATENATE('OPINI Rinci v1'!W71,'OPINI Rinci v1'!X71,'OPINI Rinci v1'!Y71,'OPINI Rinci v1'!Z71)</f>
        <v>WTP</v>
      </c>
      <c r="J69" s="404" t="str">
        <f>CONCATENATE('OPINI Rinci v1'!AB71,'OPINI Rinci v1'!AC71,'OPINI Rinci v1'!AD71,'OPINI Rinci v1'!AE71)</f>
        <v xml:space="preserve">WTP </v>
      </c>
      <c r="K69" s="404" t="str">
        <f>CONCATENATE('OPINI Rinci v1'!AG71,'OPINI Rinci v1'!AH71,'OPINI Rinci v1'!AI71,'OPINI Rinci v1'!AJ71)</f>
        <v>WTP</v>
      </c>
      <c r="L69" s="405" t="s">
        <v>632</v>
      </c>
      <c r="M69" s="406"/>
      <c r="N69" s="406"/>
      <c r="O69" s="404" t="str">
        <f>CONCATENATE('OPINI Rinci v1'!AL71,'OPINI Rinci v1'!AM71,'OPINI Rinci v1'!AO71,'OPINI Rinci v1'!AN71)</f>
        <v>WTP</v>
      </c>
      <c r="P69" s="407" t="s">
        <v>632</v>
      </c>
      <c r="Q69" s="399" t="str">
        <f>CONCATENATE('OPINI Rinci v1'!AQ71,'OPINI Rinci v1'!AR71,'OPINI Rinci v1'!AT71,'OPINI Rinci v1'!AS71)</f>
        <v>WTP</v>
      </c>
      <c r="R69" s="163" t="str">
        <f>CONCATENATE('OPINI Rinci v1'!AV71,'OPINI Rinci v1'!AW71,'OPINI Rinci v1'!AX71,'OPINI Rinci v1'!AY71)</f>
        <v>WDP</v>
      </c>
      <c r="S69" s="163" t="str">
        <f>CONCATENATE('OPINI Rinci v1'!BA71,'OPINI Rinci v1'!BB71,'OPINI Rinci v1'!BC71,'OPINI Rinci v1'!BD71)</f>
        <v>WDP</v>
      </c>
      <c r="T69" s="163" t="str">
        <f>CONCATENATE('OPINI Rinci v1'!BF71,'OPINI Rinci v1'!BG71,'OPINI Rinci v1'!BH71,'OPINI Rinci v1'!BI71)</f>
        <v>TMP</v>
      </c>
      <c r="U69" s="163" t="str">
        <f>CONCATENATE('OPINI Rinci v1'!BK71,'OPINI Rinci v1'!BL71,'OPINI Rinci v1'!BM71,'OPINI Rinci v1'!BN71)</f>
        <v>WDP</v>
      </c>
      <c r="V69" s="163" t="str">
        <f>CONCATENATE('OPINI Rinci v1'!BP71,'OPINI Rinci v1'!BQ71,'OPINI Rinci v1'!BR71,'OPINI Rinci v1'!BS71)</f>
        <v>WDP</v>
      </c>
      <c r="W69" s="163" t="str">
        <f>CONCATENATE('OPINI Rinci v1'!BU71,'OPINI Rinci v1'!BV71,'OPINI Rinci v1'!BW71,'OPINI Rinci v1'!BX71)</f>
        <v>WDP</v>
      </c>
      <c r="X69" s="163" t="str">
        <f>CONCATENATE('OPINI Rinci v1'!BZ71,'OPINI Rinci v1'!CA71,'OPINI Rinci v1'!CB71,'OPINI Rinci v1'!CC71)</f>
        <v>WDP</v>
      </c>
      <c r="Y69" s="397"/>
    </row>
    <row r="70" spans="1:26" s="91" customFormat="1" ht="14.1" customHeight="1" x14ac:dyDescent="0.2">
      <c r="A70" s="76">
        <f t="shared" ref="A70:A90" si="2">IF(C70="","",A69+1)</f>
        <v>60</v>
      </c>
      <c r="B70" s="157" t="s">
        <v>14</v>
      </c>
      <c r="C70" s="401" t="s">
        <v>12</v>
      </c>
      <c r="D70" s="421"/>
      <c r="E70" s="403" t="s">
        <v>101</v>
      </c>
      <c r="F70" s="404" t="str">
        <f>CONCATENATE('OPINI Rinci v1'!H72,'OPINI Rinci v1'!I72,'OPINI Rinci v1'!J72,'OPINI Rinci v1'!K72)</f>
        <v/>
      </c>
      <c r="G70" s="404" t="str">
        <f>CONCATENATE('OPINI Rinci v1'!M72,'OPINI Rinci v1'!N72,'OPINI Rinci v1'!O72,'OPINI Rinci v1'!P72)</f>
        <v>WTP</v>
      </c>
      <c r="H70" s="404" t="str">
        <f>CONCATENATE('OPINI Rinci v1'!R72,'OPINI Rinci v1'!S72,'OPINI Rinci v1'!T72,'OPINI Rinci v1'!U72)</f>
        <v>WTP</v>
      </c>
      <c r="I70" s="404" t="str">
        <f>CONCATENATE('OPINI Rinci v1'!W72,'OPINI Rinci v1'!X72,'OPINI Rinci v1'!Y72,'OPINI Rinci v1'!Z72)</f>
        <v>WTP</v>
      </c>
      <c r="J70" s="404" t="str">
        <f>CONCATENATE('OPINI Rinci v1'!AB72,'OPINI Rinci v1'!AC72,'OPINI Rinci v1'!AD72,'OPINI Rinci v1'!AE72)</f>
        <v>WTP</v>
      </c>
      <c r="K70" s="404" t="str">
        <f>CONCATENATE('OPINI Rinci v1'!AG72,'OPINI Rinci v1'!AH72,'OPINI Rinci v1'!AI72,'OPINI Rinci v1'!AJ72)</f>
        <v>WDP</v>
      </c>
      <c r="L70" s="405" t="s">
        <v>632</v>
      </c>
      <c r="M70" s="406"/>
      <c r="N70" s="406"/>
      <c r="O70" s="404" t="str">
        <f>CONCATENATE('OPINI Rinci v1'!AL72,'OPINI Rinci v1'!AM72,'OPINI Rinci v1'!AO72,'OPINI Rinci v1'!AN72)</f>
        <v>WDP</v>
      </c>
      <c r="P70" s="407" t="s">
        <v>632</v>
      </c>
      <c r="Q70" s="399" t="str">
        <f>CONCATENATE('OPINI Rinci v1'!AQ72,'OPINI Rinci v1'!AR72,'OPINI Rinci v1'!AT72,'OPINI Rinci v1'!AS72)</f>
        <v>WDP</v>
      </c>
      <c r="R70" s="163" t="str">
        <f>CONCATENATE('OPINI Rinci v1'!AV72,'OPINI Rinci v1'!AW72,'OPINI Rinci v1'!AX72,'OPINI Rinci v1'!AY72)</f>
        <v>WDP</v>
      </c>
      <c r="S70" s="163" t="str">
        <f>CONCATENATE('OPINI Rinci v1'!BA72,'OPINI Rinci v1'!BB72,'OPINI Rinci v1'!BC72,'OPINI Rinci v1'!BD72)</f>
        <v>WDP</v>
      </c>
      <c r="T70" s="163" t="str">
        <f>CONCATENATE('OPINI Rinci v1'!BF72,'OPINI Rinci v1'!BG72,'OPINI Rinci v1'!BH72,'OPINI Rinci v1'!BI72)</f>
        <v>WDP</v>
      </c>
      <c r="U70" s="163" t="str">
        <f>CONCATENATE('OPINI Rinci v1'!BK72,'OPINI Rinci v1'!BL72,'OPINI Rinci v1'!BM72,'OPINI Rinci v1'!BN72)</f>
        <v>WDP</v>
      </c>
      <c r="V70" s="163" t="str">
        <f>CONCATENATE('OPINI Rinci v1'!BP72,'OPINI Rinci v1'!BQ72,'OPINI Rinci v1'!BR72,'OPINI Rinci v1'!BS72)</f>
        <v>WDP</v>
      </c>
      <c r="W70" s="163" t="str">
        <f>CONCATENATE('OPINI Rinci v1'!BU72,'OPINI Rinci v1'!BV72,'OPINI Rinci v1'!BW72,'OPINI Rinci v1'!BX72)</f>
        <v>WDP</v>
      </c>
      <c r="X70" s="163" t="str">
        <f>CONCATENATE('OPINI Rinci v1'!BZ72,'OPINI Rinci v1'!CA72,'OPINI Rinci v1'!CB72,'OPINI Rinci v1'!CC72)</f>
        <v/>
      </c>
      <c r="Y70" s="397"/>
    </row>
    <row r="71" spans="1:26" s="408" customFormat="1" ht="14.1" customHeight="1" x14ac:dyDescent="0.2">
      <c r="A71" s="409">
        <f t="shared" si="2"/>
        <v>61</v>
      </c>
      <c r="B71" s="410" t="s">
        <v>14</v>
      </c>
      <c r="C71" s="411" t="s">
        <v>14</v>
      </c>
      <c r="D71" s="412"/>
      <c r="E71" s="413" t="s">
        <v>102</v>
      </c>
      <c r="F71" s="404" t="str">
        <f>CONCATENATE('OPINI Rinci v1'!H73,'OPINI Rinci v1'!I73,'OPINI Rinci v1'!J73,'OPINI Rinci v1'!K73)</f>
        <v>WTP</v>
      </c>
      <c r="G71" s="404" t="str">
        <f>CONCATENATE('OPINI Rinci v1'!M73,'OPINI Rinci v1'!N73,'OPINI Rinci v1'!O73,'OPINI Rinci v1'!P73)</f>
        <v>WTP</v>
      </c>
      <c r="H71" s="404" t="str">
        <f>CONCATENATE('OPINI Rinci v1'!R73,'OPINI Rinci v1'!S73,'OPINI Rinci v1'!T73,'OPINI Rinci v1'!U73)</f>
        <v>WTP</v>
      </c>
      <c r="I71" s="404" t="str">
        <f>CONCATENATE('OPINI Rinci v1'!W73,'OPINI Rinci v1'!X73,'OPINI Rinci v1'!Y73,'OPINI Rinci v1'!Z73)</f>
        <v>WTP</v>
      </c>
      <c r="J71" s="404" t="str">
        <f>CONCATENATE('OPINI Rinci v1'!AB73,'OPINI Rinci v1'!AC73,'OPINI Rinci v1'!AD73,'OPINI Rinci v1'!AE73)</f>
        <v>WTP</v>
      </c>
      <c r="K71" s="414" t="str">
        <f>CONCATENATE('OPINI Rinci v1'!AG73,'OPINI Rinci v1'!AH73,'OPINI Rinci v1'!AI73,'OPINI Rinci v1'!AJ73)</f>
        <v>WTP</v>
      </c>
      <c r="L71" s="425" t="s">
        <v>632</v>
      </c>
      <c r="M71" s="426"/>
      <c r="N71" s="426"/>
      <c r="O71" s="414" t="str">
        <f>CONCATENATE('OPINI Rinci v1'!AL73,'OPINI Rinci v1'!AM73,'OPINI Rinci v1'!AO73,'OPINI Rinci v1'!AN73)</f>
        <v>WDP</v>
      </c>
      <c r="P71" s="427" t="s">
        <v>632</v>
      </c>
      <c r="Q71" s="418" t="str">
        <f>CONCATENATE('OPINI Rinci v1'!AQ73,'OPINI Rinci v1'!AR73,'OPINI Rinci v1'!AT73,'OPINI Rinci v1'!AS73)</f>
        <v>WDP</v>
      </c>
      <c r="R71" s="419" t="str">
        <f>CONCATENATE('OPINI Rinci v1'!AV73,'OPINI Rinci v1'!AW73,'OPINI Rinci v1'!AX73,'OPINI Rinci v1'!AY73)</f>
        <v>WDP</v>
      </c>
      <c r="S71" s="419" t="str">
        <f>CONCATENATE('OPINI Rinci v1'!BA73,'OPINI Rinci v1'!BB73,'OPINI Rinci v1'!BC73,'OPINI Rinci v1'!BD73)</f>
        <v>WDP</v>
      </c>
      <c r="T71" s="419" t="str">
        <f>CONCATENATE('OPINI Rinci v1'!BF73,'OPINI Rinci v1'!BG73,'OPINI Rinci v1'!BH73,'OPINI Rinci v1'!BI73)</f>
        <v>WDP</v>
      </c>
      <c r="U71" s="419" t="str">
        <f>CONCATENATE('OPINI Rinci v1'!BK73,'OPINI Rinci v1'!BL73,'OPINI Rinci v1'!BM73,'OPINI Rinci v1'!BN73)</f>
        <v>WDP</v>
      </c>
      <c r="V71" s="419" t="str">
        <f>CONCATENATE('OPINI Rinci v1'!BP73,'OPINI Rinci v1'!BQ73,'OPINI Rinci v1'!BR73,'OPINI Rinci v1'!BS73)</f>
        <v>WDP</v>
      </c>
      <c r="W71" s="419" t="str">
        <f>CONCATENATE('OPINI Rinci v1'!BU73,'OPINI Rinci v1'!BV73,'OPINI Rinci v1'!BW73,'OPINI Rinci v1'!BX73)</f>
        <v>WDP</v>
      </c>
      <c r="X71" s="419" t="str">
        <f>CONCATENATE('OPINI Rinci v1'!BZ73,'OPINI Rinci v1'!CA73,'OPINI Rinci v1'!CB73,'OPINI Rinci v1'!CC73)</f>
        <v>WDP</v>
      </c>
      <c r="Y71" s="420"/>
    </row>
    <row r="72" spans="1:26" s="91" customFormat="1" ht="14.1" customHeight="1" x14ac:dyDescent="0.2">
      <c r="A72" s="76">
        <f t="shared" si="2"/>
        <v>62</v>
      </c>
      <c r="B72" s="157" t="s">
        <v>14</v>
      </c>
      <c r="C72" s="401" t="s">
        <v>16</v>
      </c>
      <c r="D72" s="421"/>
      <c r="E72" s="403" t="s">
        <v>103</v>
      </c>
      <c r="F72" s="404" t="str">
        <f>CONCATENATE('OPINI Rinci v1'!H74,'OPINI Rinci v1'!I74,'OPINI Rinci v1'!J74,'OPINI Rinci v1'!K74)</f>
        <v>WTP</v>
      </c>
      <c r="G72" s="404" t="str">
        <f>CONCATENATE('OPINI Rinci v1'!M74,'OPINI Rinci v1'!N74,'OPINI Rinci v1'!O74,'OPINI Rinci v1'!P74)</f>
        <v>WTP</v>
      </c>
      <c r="H72" s="404" t="str">
        <f>CONCATENATE('OPINI Rinci v1'!R74,'OPINI Rinci v1'!S74,'OPINI Rinci v1'!T74,'OPINI Rinci v1'!U74)</f>
        <v>WTP</v>
      </c>
      <c r="I72" s="404" t="str">
        <f>CONCATENATE('OPINI Rinci v1'!W74,'OPINI Rinci v1'!X74,'OPINI Rinci v1'!Y74,'OPINI Rinci v1'!Z74)</f>
        <v>WDP</v>
      </c>
      <c r="J72" s="404" t="str">
        <f>CONCATENATE('OPINI Rinci v1'!AB74,'OPINI Rinci v1'!AC74,'OPINI Rinci v1'!AD74,'OPINI Rinci v1'!AE74)</f>
        <v>WDP</v>
      </c>
      <c r="K72" s="404" t="str">
        <f>CONCATENATE('OPINI Rinci v1'!AG74,'OPINI Rinci v1'!AH74,'OPINI Rinci v1'!AI74,'OPINI Rinci v1'!AJ74)</f>
        <v>WDP</v>
      </c>
      <c r="L72" s="422" t="s">
        <v>634</v>
      </c>
      <c r="M72" s="423"/>
      <c r="N72" s="423"/>
      <c r="O72" s="404" t="str">
        <f>CONCATENATE('OPINI Rinci v1'!AL74,'OPINI Rinci v1'!AM74,'OPINI Rinci v1'!AO74,'OPINI Rinci v1'!AN74)</f>
        <v>WDP</v>
      </c>
      <c r="P72" s="424" t="s">
        <v>634</v>
      </c>
      <c r="Q72" s="399" t="str">
        <f>CONCATENATE('OPINI Rinci v1'!AQ74,'OPINI Rinci v1'!AR74,'OPINI Rinci v1'!AT74,'OPINI Rinci v1'!AS74)</f>
        <v>WDP</v>
      </c>
      <c r="R72" s="163" t="str">
        <f>CONCATENATE('OPINI Rinci v1'!AV74,'OPINI Rinci v1'!AW74,'OPINI Rinci v1'!AX74,'OPINI Rinci v1'!AY74)</f>
        <v>WDP</v>
      </c>
      <c r="S72" s="163" t="str">
        <f>CONCATENATE('OPINI Rinci v1'!BA74,'OPINI Rinci v1'!BB74,'OPINI Rinci v1'!BC74,'OPINI Rinci v1'!BD74)</f>
        <v>WDP</v>
      </c>
      <c r="T72" s="163" t="str">
        <f>CONCATENATE('OPINI Rinci v1'!BF74,'OPINI Rinci v1'!BG74,'OPINI Rinci v1'!BH74,'OPINI Rinci v1'!BI74)</f>
        <v>WDP</v>
      </c>
      <c r="U72" s="163" t="str">
        <f>CONCATENATE('OPINI Rinci v1'!BK74,'OPINI Rinci v1'!BL74,'OPINI Rinci v1'!BM74,'OPINI Rinci v1'!BN74)</f>
        <v>WDP</v>
      </c>
      <c r="V72" s="163" t="str">
        <f>CONCATENATE('OPINI Rinci v1'!BP74,'OPINI Rinci v1'!BQ74,'OPINI Rinci v1'!BR74,'OPINI Rinci v1'!BS74)</f>
        <v>WDP</v>
      </c>
      <c r="W72" s="163" t="str">
        <f>CONCATENATE('OPINI Rinci v1'!BU74,'OPINI Rinci v1'!BV74,'OPINI Rinci v1'!BW74,'OPINI Rinci v1'!BX74)</f>
        <v>WDP</v>
      </c>
      <c r="X72" s="163" t="str">
        <f>CONCATENATE('OPINI Rinci v1'!BZ74,'OPINI Rinci v1'!CA74,'OPINI Rinci v1'!CB74,'OPINI Rinci v1'!CC74)</f>
        <v>WDP</v>
      </c>
      <c r="Y72" s="397"/>
    </row>
    <row r="73" spans="1:26" s="408" customFormat="1" ht="14.1" customHeight="1" x14ac:dyDescent="0.2">
      <c r="A73" s="409">
        <f t="shared" si="2"/>
        <v>63</v>
      </c>
      <c r="B73" s="410" t="s">
        <v>14</v>
      </c>
      <c r="C73" s="411" t="s">
        <v>18</v>
      </c>
      <c r="D73" s="412"/>
      <c r="E73" s="413" t="s">
        <v>104</v>
      </c>
      <c r="F73" s="404" t="str">
        <f>CONCATENATE('OPINI Rinci v1'!H75,'OPINI Rinci v1'!I75,'OPINI Rinci v1'!J75,'OPINI Rinci v1'!K75)</f>
        <v>WTP</v>
      </c>
      <c r="G73" s="404" t="str">
        <f>CONCATENATE('OPINI Rinci v1'!M75,'OPINI Rinci v1'!N75,'OPINI Rinci v1'!O75,'OPINI Rinci v1'!P75)</f>
        <v>WDP</v>
      </c>
      <c r="H73" s="404" t="str">
        <f>CONCATENATE('OPINI Rinci v1'!R75,'OPINI Rinci v1'!S75,'OPINI Rinci v1'!T75,'OPINI Rinci v1'!U75)</f>
        <v>WTP</v>
      </c>
      <c r="I73" s="404" t="str">
        <f>CONCATENATE('OPINI Rinci v1'!W75,'OPINI Rinci v1'!X75,'OPINI Rinci v1'!Y75,'OPINI Rinci v1'!Z75)</f>
        <v>WTP</v>
      </c>
      <c r="J73" s="404" t="str">
        <f>CONCATENATE('OPINI Rinci v1'!AB75,'OPINI Rinci v1'!AC75,'OPINI Rinci v1'!AD75,'OPINI Rinci v1'!AE75)</f>
        <v>WTP</v>
      </c>
      <c r="K73" s="414" t="str">
        <f>CONCATENATE('OPINI Rinci v1'!AG75,'OPINI Rinci v1'!AH75,'OPINI Rinci v1'!AI75,'OPINI Rinci v1'!AJ75)</f>
        <v>WTP</v>
      </c>
      <c r="L73" s="415" t="s">
        <v>634</v>
      </c>
      <c r="M73" s="416"/>
      <c r="N73" s="416"/>
      <c r="O73" s="414" t="str">
        <f>CONCATENATE('OPINI Rinci v1'!AL75,'OPINI Rinci v1'!AM75,'OPINI Rinci v1'!AO75,'OPINI Rinci v1'!AN75)</f>
        <v>WTP</v>
      </c>
      <c r="P73" s="417" t="s">
        <v>634</v>
      </c>
      <c r="Q73" s="418" t="str">
        <f>CONCATENATE('OPINI Rinci v1'!AQ75,'OPINI Rinci v1'!AR75,'OPINI Rinci v1'!AT75,'OPINI Rinci v1'!AS75)</f>
        <v>WDP</v>
      </c>
      <c r="R73" s="419" t="str">
        <f>CONCATENATE('OPINI Rinci v1'!AV75,'OPINI Rinci v1'!AW75,'OPINI Rinci v1'!AX75,'OPINI Rinci v1'!AY75)</f>
        <v>WDP</v>
      </c>
      <c r="S73" s="419" t="str">
        <f>CONCATENATE('OPINI Rinci v1'!BA75,'OPINI Rinci v1'!BB75,'OPINI Rinci v1'!BC75,'OPINI Rinci v1'!BD75)</f>
        <v>WDP</v>
      </c>
      <c r="T73" s="419" t="str">
        <f>CONCATENATE('OPINI Rinci v1'!BF75,'OPINI Rinci v1'!BG75,'OPINI Rinci v1'!BH75,'OPINI Rinci v1'!BI75)</f>
        <v>WDP</v>
      </c>
      <c r="U73" s="419" t="str">
        <f>CONCATENATE('OPINI Rinci v1'!BK75,'OPINI Rinci v1'!BL75,'OPINI Rinci v1'!BM75,'OPINI Rinci v1'!BN75)</f>
        <v>WTP</v>
      </c>
      <c r="V73" s="419" t="str">
        <f>CONCATENATE('OPINI Rinci v1'!BP75,'OPINI Rinci v1'!BQ75,'OPINI Rinci v1'!BR75,'OPINI Rinci v1'!BS75)</f>
        <v>WDP</v>
      </c>
      <c r="W73" s="419" t="str">
        <f>CONCATENATE('OPINI Rinci v1'!BU75,'OPINI Rinci v1'!BV75,'OPINI Rinci v1'!BW75,'OPINI Rinci v1'!BX75)</f>
        <v>WDP</v>
      </c>
      <c r="X73" s="419" t="str">
        <f>CONCATENATE('OPINI Rinci v1'!BZ75,'OPINI Rinci v1'!CA75,'OPINI Rinci v1'!CB75,'OPINI Rinci v1'!CC75)</f>
        <v>WDP</v>
      </c>
      <c r="Y73" s="420"/>
    </row>
    <row r="74" spans="1:26" s="408" customFormat="1" ht="14.1" customHeight="1" x14ac:dyDescent="0.2">
      <c r="A74" s="409">
        <f t="shared" si="2"/>
        <v>64</v>
      </c>
      <c r="B74" s="410" t="s">
        <v>14</v>
      </c>
      <c r="C74" s="411" t="s">
        <v>20</v>
      </c>
      <c r="D74" s="412"/>
      <c r="E74" s="413" t="s">
        <v>105</v>
      </c>
      <c r="F74" s="404" t="str">
        <f>CONCATENATE('OPINI Rinci v1'!H76,'OPINI Rinci v1'!I76,'OPINI Rinci v1'!J76,'OPINI Rinci v1'!K76)</f>
        <v>WTP</v>
      </c>
      <c r="G74" s="404" t="str">
        <f>CONCATENATE('OPINI Rinci v1'!M76,'OPINI Rinci v1'!N76,'OPINI Rinci v1'!O76,'OPINI Rinci v1'!P76)</f>
        <v>WTP</v>
      </c>
      <c r="H74" s="404" t="str">
        <f>CONCATENATE('OPINI Rinci v1'!R76,'OPINI Rinci v1'!S76,'OPINI Rinci v1'!T76,'OPINI Rinci v1'!U76)</f>
        <v>WTP</v>
      </c>
      <c r="I74" s="404" t="str">
        <f>CONCATENATE('OPINI Rinci v1'!W76,'OPINI Rinci v1'!X76,'OPINI Rinci v1'!Y76,'OPINI Rinci v1'!Z76)</f>
        <v>WTP</v>
      </c>
      <c r="J74" s="404" t="str">
        <f>CONCATENATE('OPINI Rinci v1'!AB76,'OPINI Rinci v1'!AC76,'OPINI Rinci v1'!AD76,'OPINI Rinci v1'!AE76)</f>
        <v>WTP</v>
      </c>
      <c r="K74" s="414" t="str">
        <f>CONCATENATE('OPINI Rinci v1'!AG76,'OPINI Rinci v1'!AH76,'OPINI Rinci v1'!AI76,'OPINI Rinci v1'!AJ76)</f>
        <v>WTP</v>
      </c>
      <c r="L74" s="415" t="s">
        <v>634</v>
      </c>
      <c r="M74" s="416"/>
      <c r="N74" s="416"/>
      <c r="O74" s="414" t="str">
        <f>CONCATENATE('OPINI Rinci v1'!AL76,'OPINI Rinci v1'!AM76,'OPINI Rinci v1'!AO76,'OPINI Rinci v1'!AN76)</f>
        <v>WTP</v>
      </c>
      <c r="P74" s="417" t="s">
        <v>634</v>
      </c>
      <c r="Q74" s="418" t="str">
        <f>CONCATENATE('OPINI Rinci v1'!AQ76,'OPINI Rinci v1'!AR76,'OPINI Rinci v1'!AT76,'OPINI Rinci v1'!AS76)</f>
        <v>WDP</v>
      </c>
      <c r="R74" s="419" t="str">
        <f>CONCATENATE('OPINI Rinci v1'!AV76,'OPINI Rinci v1'!AW76,'OPINI Rinci v1'!AX76,'OPINI Rinci v1'!AY76)</f>
        <v>WDP</v>
      </c>
      <c r="S74" s="419" t="str">
        <f>CONCATENATE('OPINI Rinci v1'!BA76,'OPINI Rinci v1'!BB76,'OPINI Rinci v1'!BC76,'OPINI Rinci v1'!BD76)</f>
        <v>WDP</v>
      </c>
      <c r="T74" s="419" t="str">
        <f>CONCATENATE('OPINI Rinci v1'!BF76,'OPINI Rinci v1'!BG76,'OPINI Rinci v1'!BH76,'OPINI Rinci v1'!BI76)</f>
        <v>WDP</v>
      </c>
      <c r="U74" s="419" t="str">
        <f>CONCATENATE('OPINI Rinci v1'!BK76,'OPINI Rinci v1'!BL76,'OPINI Rinci v1'!BM76,'OPINI Rinci v1'!BN76)</f>
        <v>WDP</v>
      </c>
      <c r="V74" s="419" t="str">
        <f>CONCATENATE('OPINI Rinci v1'!BP76,'OPINI Rinci v1'!BQ76,'OPINI Rinci v1'!BR76,'OPINI Rinci v1'!BS76)</f>
        <v>WDP</v>
      </c>
      <c r="W74" s="419" t="str">
        <f>CONCATENATE('OPINI Rinci v1'!BU76,'OPINI Rinci v1'!BV76,'OPINI Rinci v1'!BW76,'OPINI Rinci v1'!BX76)</f>
        <v>TMP</v>
      </c>
      <c r="X74" s="419" t="str">
        <f>CONCATENATE('OPINI Rinci v1'!BZ76,'OPINI Rinci v1'!CA76,'OPINI Rinci v1'!CB76,'OPINI Rinci v1'!CC76)</f>
        <v>WDP</v>
      </c>
      <c r="Y74" s="420"/>
    </row>
    <row r="75" spans="1:26" s="408" customFormat="1" ht="14.1" customHeight="1" x14ac:dyDescent="0.2">
      <c r="A75" s="409">
        <f t="shared" si="2"/>
        <v>65</v>
      </c>
      <c r="B75" s="410" t="s">
        <v>14</v>
      </c>
      <c r="C75" s="411" t="s">
        <v>22</v>
      </c>
      <c r="D75" s="412"/>
      <c r="E75" s="413" t="s">
        <v>106</v>
      </c>
      <c r="F75" s="404" t="str">
        <f>CONCATENATE('OPINI Rinci v1'!H77,'OPINI Rinci v1'!I77,'OPINI Rinci v1'!J77,'OPINI Rinci v1'!K77)</f>
        <v>WTP</v>
      </c>
      <c r="G75" s="404" t="str">
        <f>CONCATENATE('OPINI Rinci v1'!M77,'OPINI Rinci v1'!N77,'OPINI Rinci v1'!O77,'OPINI Rinci v1'!P77)</f>
        <v>WTP</v>
      </c>
      <c r="H75" s="404" t="str">
        <f>CONCATENATE('OPINI Rinci v1'!R77,'OPINI Rinci v1'!S77,'OPINI Rinci v1'!T77,'OPINI Rinci v1'!U77)</f>
        <v>WTP</v>
      </c>
      <c r="I75" s="404" t="str">
        <f>CONCATENATE('OPINI Rinci v1'!W77,'OPINI Rinci v1'!X77,'OPINI Rinci v1'!Y77,'OPINI Rinci v1'!Z77)</f>
        <v>WTP</v>
      </c>
      <c r="J75" s="404" t="str">
        <f>CONCATENATE('OPINI Rinci v1'!AB77,'OPINI Rinci v1'!AC77,'OPINI Rinci v1'!AD77,'OPINI Rinci v1'!AE77)</f>
        <v>WTP</v>
      </c>
      <c r="K75" s="414" t="str">
        <f>CONCATENATE('OPINI Rinci v1'!AG77,'OPINI Rinci v1'!AH77,'OPINI Rinci v1'!AI77,'OPINI Rinci v1'!AJ77)</f>
        <v>WTP</v>
      </c>
      <c r="L75" s="425" t="s">
        <v>632</v>
      </c>
      <c r="M75" s="426"/>
      <c r="N75" s="426"/>
      <c r="O75" s="414" t="str">
        <f>CONCATENATE('OPINI Rinci v1'!AL77,'OPINI Rinci v1'!AM77,'OPINI Rinci v1'!AO77,'OPINI Rinci v1'!AN77)</f>
        <v>WTP</v>
      </c>
      <c r="P75" s="427" t="s">
        <v>632</v>
      </c>
      <c r="Q75" s="418" t="str">
        <f>CONCATENATE('OPINI Rinci v1'!AQ77,'OPINI Rinci v1'!AR77,'OPINI Rinci v1'!AT77,'OPINI Rinci v1'!AS77)</f>
        <v>WDP</v>
      </c>
      <c r="R75" s="419" t="str">
        <f>CONCATENATE('OPINI Rinci v1'!AV77,'OPINI Rinci v1'!AW77,'OPINI Rinci v1'!AX77,'OPINI Rinci v1'!AY77)</f>
        <v>WDP</v>
      </c>
      <c r="S75" s="419" t="str">
        <f>CONCATENATE('OPINI Rinci v1'!BA77,'OPINI Rinci v1'!BB77,'OPINI Rinci v1'!BC77,'OPINI Rinci v1'!BD77)</f>
        <v>WDP</v>
      </c>
      <c r="T75" s="419" t="str">
        <f>CONCATENATE('OPINI Rinci v1'!BF77,'OPINI Rinci v1'!BG77,'OPINI Rinci v1'!BH77,'OPINI Rinci v1'!BI77)</f>
        <v>WDP</v>
      </c>
      <c r="U75" s="419" t="str">
        <f>CONCATENATE('OPINI Rinci v1'!BK77,'OPINI Rinci v1'!BL77,'OPINI Rinci v1'!BM77,'OPINI Rinci v1'!BN77)</f>
        <v>WDP</v>
      </c>
      <c r="V75" s="419" t="str">
        <f>CONCATENATE('OPINI Rinci v1'!BP77,'OPINI Rinci v1'!BQ77,'OPINI Rinci v1'!BR77,'OPINI Rinci v1'!BS77)</f>
        <v>WDP</v>
      </c>
      <c r="W75" s="419" t="str">
        <f>CONCATENATE('OPINI Rinci v1'!BU77,'OPINI Rinci v1'!BV77,'OPINI Rinci v1'!BW77,'OPINI Rinci v1'!BX77)</f>
        <v>WDP</v>
      </c>
      <c r="X75" s="419" t="str">
        <f>CONCATENATE('OPINI Rinci v1'!BZ77,'OPINI Rinci v1'!CA77,'OPINI Rinci v1'!CB77,'OPINI Rinci v1'!CC77)</f>
        <v>WDP</v>
      </c>
      <c r="Y75" s="420"/>
    </row>
    <row r="76" spans="1:26" s="91" customFormat="1" ht="14.1" customHeight="1" x14ac:dyDescent="0.2">
      <c r="A76" s="76">
        <f t="shared" si="2"/>
        <v>66</v>
      </c>
      <c r="B76" s="157" t="s">
        <v>14</v>
      </c>
      <c r="C76" s="401" t="s">
        <v>24</v>
      </c>
      <c r="D76" s="421"/>
      <c r="E76" s="403" t="s">
        <v>107</v>
      </c>
      <c r="F76" s="404" t="str">
        <f>CONCATENATE('OPINI Rinci v1'!H78,'OPINI Rinci v1'!I78,'OPINI Rinci v1'!J78,'OPINI Rinci v1'!K78)</f>
        <v>WTP</v>
      </c>
      <c r="G76" s="404" t="str">
        <f>CONCATENATE('OPINI Rinci v1'!M78,'OPINI Rinci v1'!N78,'OPINI Rinci v1'!O78,'OPINI Rinci v1'!P78)</f>
        <v>WTP</v>
      </c>
      <c r="H76" s="404" t="str">
        <f>CONCATENATE('OPINI Rinci v1'!R78,'OPINI Rinci v1'!S78,'OPINI Rinci v1'!T78,'OPINI Rinci v1'!U78)</f>
        <v>WTP</v>
      </c>
      <c r="I76" s="404" t="str">
        <f>CONCATENATE('OPINI Rinci v1'!W78,'OPINI Rinci v1'!X78,'OPINI Rinci v1'!Y78,'OPINI Rinci v1'!Z78)</f>
        <v>WTP</v>
      </c>
      <c r="J76" s="404" t="str">
        <f>CONCATENATE('OPINI Rinci v1'!AB78,'OPINI Rinci v1'!AC78,'OPINI Rinci v1'!AD78,'OPINI Rinci v1'!AE78)</f>
        <v>WDP</v>
      </c>
      <c r="K76" s="404" t="str">
        <f>CONCATENATE('OPINI Rinci v1'!AG78,'OPINI Rinci v1'!AH78,'OPINI Rinci v1'!AI78,'OPINI Rinci v1'!AJ78)</f>
        <v>WDP</v>
      </c>
      <c r="L76" s="422" t="s">
        <v>634</v>
      </c>
      <c r="M76" s="423"/>
      <c r="N76" s="423"/>
      <c r="O76" s="404" t="str">
        <f>CONCATENATE('OPINI Rinci v1'!AL78,'OPINI Rinci v1'!AM78,'OPINI Rinci v1'!AO78,'OPINI Rinci v1'!AN78)</f>
        <v>WDP</v>
      </c>
      <c r="P76" s="407" t="s">
        <v>632</v>
      </c>
      <c r="Q76" s="399" t="str">
        <f>CONCATENATE('OPINI Rinci v1'!AQ78,'OPINI Rinci v1'!AR78,'OPINI Rinci v1'!AT78,'OPINI Rinci v1'!AS78)</f>
        <v>WDP</v>
      </c>
      <c r="R76" s="163" t="str">
        <f>CONCATENATE('OPINI Rinci v1'!AV78,'OPINI Rinci v1'!AW78,'OPINI Rinci v1'!AX78,'OPINI Rinci v1'!AY78)</f>
        <v>WDP</v>
      </c>
      <c r="S76" s="163" t="str">
        <f>CONCATENATE('OPINI Rinci v1'!BA78,'OPINI Rinci v1'!BB78,'OPINI Rinci v1'!BC78,'OPINI Rinci v1'!BD78)</f>
        <v>WDP</v>
      </c>
      <c r="T76" s="163" t="str">
        <f>CONCATENATE('OPINI Rinci v1'!BF78,'OPINI Rinci v1'!BG78,'OPINI Rinci v1'!BH78,'OPINI Rinci v1'!BI78)</f>
        <v>WDP</v>
      </c>
      <c r="U76" s="163" t="str">
        <f>CONCATENATE('OPINI Rinci v1'!BK78,'OPINI Rinci v1'!BL78,'OPINI Rinci v1'!BM78,'OPINI Rinci v1'!BN78)</f>
        <v>WDP</v>
      </c>
      <c r="V76" s="163" t="str">
        <f>CONCATENATE('OPINI Rinci v1'!BP78,'OPINI Rinci v1'!BQ78,'OPINI Rinci v1'!BR78,'OPINI Rinci v1'!BS78)</f>
        <v>TMP</v>
      </c>
      <c r="W76" s="163" t="str">
        <f>CONCATENATE('OPINI Rinci v1'!BU78,'OPINI Rinci v1'!BV78,'OPINI Rinci v1'!BW78,'OPINI Rinci v1'!BX78)</f>
        <v>WDP</v>
      </c>
      <c r="X76" s="163" t="str">
        <f>CONCATENATE('OPINI Rinci v1'!BZ78,'OPINI Rinci v1'!CA78,'OPINI Rinci v1'!CB78,'OPINI Rinci v1'!CC78)</f>
        <v>WDP</v>
      </c>
      <c r="Y76" s="397"/>
    </row>
    <row r="77" spans="1:26" s="91" customFormat="1" ht="14.1" customHeight="1" x14ac:dyDescent="0.2">
      <c r="A77" s="76">
        <f t="shared" si="2"/>
        <v>67</v>
      </c>
      <c r="B77" s="157" t="s">
        <v>14</v>
      </c>
      <c r="C77" s="401" t="s">
        <v>26</v>
      </c>
      <c r="D77" s="421"/>
      <c r="E77" s="403" t="s">
        <v>108</v>
      </c>
      <c r="F77" s="404" t="str">
        <f>CONCATENATE('OPINI Rinci v1'!H79,'OPINI Rinci v1'!I79,'OPINI Rinci v1'!J79,'OPINI Rinci v1'!K79)</f>
        <v>WTP</v>
      </c>
      <c r="G77" s="404" t="str">
        <f>CONCATENATE('OPINI Rinci v1'!M79,'OPINI Rinci v1'!N79,'OPINI Rinci v1'!O79,'OPINI Rinci v1'!P79)</f>
        <v>WTP</v>
      </c>
      <c r="H77" s="404" t="str">
        <f>CONCATENATE('OPINI Rinci v1'!R79,'OPINI Rinci v1'!S79,'OPINI Rinci v1'!T79,'OPINI Rinci v1'!U79)</f>
        <v>WTP</v>
      </c>
      <c r="I77" s="404" t="str">
        <f>CONCATENATE('OPINI Rinci v1'!W79,'OPINI Rinci v1'!X79,'OPINI Rinci v1'!Y79,'OPINI Rinci v1'!Z79)</f>
        <v>WDP</v>
      </c>
      <c r="J77" s="404" t="str">
        <f>CONCATENATE('OPINI Rinci v1'!AB79,'OPINI Rinci v1'!AC79,'OPINI Rinci v1'!AD79,'OPINI Rinci v1'!AE79)</f>
        <v>WDP</v>
      </c>
      <c r="K77" s="404" t="str">
        <f>CONCATENATE('OPINI Rinci v1'!AG79,'OPINI Rinci v1'!AH79,'OPINI Rinci v1'!AI79,'OPINI Rinci v1'!AJ79)</f>
        <v>WDP</v>
      </c>
      <c r="L77" s="405" t="s">
        <v>633</v>
      </c>
      <c r="M77" s="406"/>
      <c r="N77" s="406"/>
      <c r="O77" s="404" t="str">
        <f>CONCATENATE('OPINI Rinci v1'!AL79,'OPINI Rinci v1'!AM79,'OPINI Rinci v1'!AO79,'OPINI Rinci v1'!AN79)</f>
        <v>WDP</v>
      </c>
      <c r="P77" s="407" t="s">
        <v>632</v>
      </c>
      <c r="Q77" s="399" t="str">
        <f>CONCATENATE('OPINI Rinci v1'!AQ79,'OPINI Rinci v1'!AR79,'OPINI Rinci v1'!AT79,'OPINI Rinci v1'!AS79)</f>
        <v>WDP</v>
      </c>
      <c r="R77" s="163" t="str">
        <f>CONCATENATE('OPINI Rinci v1'!AV79,'OPINI Rinci v1'!AW79,'OPINI Rinci v1'!AX79,'OPINI Rinci v1'!AY79)</f>
        <v>WDP</v>
      </c>
      <c r="S77" s="163" t="str">
        <f>CONCATENATE('OPINI Rinci v1'!BA79,'OPINI Rinci v1'!BB79,'OPINI Rinci v1'!BC79,'OPINI Rinci v1'!BD79)</f>
        <v>WDP</v>
      </c>
      <c r="T77" s="163" t="str">
        <f>CONCATENATE('OPINI Rinci v1'!BF79,'OPINI Rinci v1'!BG79,'OPINI Rinci v1'!BH79,'OPINI Rinci v1'!BI79)</f>
        <v>WDP</v>
      </c>
      <c r="U77" s="163" t="str">
        <f>CONCATENATE('OPINI Rinci v1'!BK79,'OPINI Rinci v1'!BL79,'OPINI Rinci v1'!BM79,'OPINI Rinci v1'!BN79)</f>
        <v>WDP</v>
      </c>
      <c r="V77" s="163" t="str">
        <f>CONCATENATE('OPINI Rinci v1'!BP79,'OPINI Rinci v1'!BQ79,'OPINI Rinci v1'!BR79,'OPINI Rinci v1'!BS79)</f>
        <v>WDP</v>
      </c>
      <c r="W77" s="163" t="str">
        <f>CONCATENATE('OPINI Rinci v1'!BU79,'OPINI Rinci v1'!BV79,'OPINI Rinci v1'!BW79,'OPINI Rinci v1'!BX79)</f>
        <v>WDP</v>
      </c>
      <c r="X77" s="163" t="str">
        <f>CONCATENATE('OPINI Rinci v1'!BZ79,'OPINI Rinci v1'!CA79,'OPINI Rinci v1'!CB79,'OPINI Rinci v1'!CC79)</f>
        <v>WDP</v>
      </c>
      <c r="Y77" s="397"/>
    </row>
    <row r="78" spans="1:26" s="408" customFormat="1" ht="14.1" customHeight="1" x14ac:dyDescent="0.2">
      <c r="A78" s="409">
        <f t="shared" si="2"/>
        <v>68</v>
      </c>
      <c r="B78" s="410" t="s">
        <v>14</v>
      </c>
      <c r="C78" s="411" t="s">
        <v>28</v>
      </c>
      <c r="D78" s="412"/>
      <c r="E78" s="413" t="s">
        <v>109</v>
      </c>
      <c r="F78" s="404" t="str">
        <f>CONCATENATE('OPINI Rinci v1'!H80,'OPINI Rinci v1'!I80,'OPINI Rinci v1'!J80,'OPINI Rinci v1'!K80)</f>
        <v>WTP</v>
      </c>
      <c r="G78" s="404" t="str">
        <f>CONCATENATE('OPINI Rinci v1'!M80,'OPINI Rinci v1'!N80,'OPINI Rinci v1'!O80,'OPINI Rinci v1'!P80)</f>
        <v>WTP</v>
      </c>
      <c r="H78" s="404" t="str">
        <f>CONCATENATE('OPINI Rinci v1'!R80,'OPINI Rinci v1'!S80,'OPINI Rinci v1'!T80,'OPINI Rinci v1'!U80)</f>
        <v>WTP</v>
      </c>
      <c r="I78" s="404" t="str">
        <f>CONCATENATE('OPINI Rinci v1'!W80,'OPINI Rinci v1'!X80,'OPINI Rinci v1'!Y80,'OPINI Rinci v1'!Z80)</f>
        <v>WTP</v>
      </c>
      <c r="J78" s="404" t="str">
        <f>CONCATENATE('OPINI Rinci v1'!AB80,'OPINI Rinci v1'!AC80,'OPINI Rinci v1'!AD80,'OPINI Rinci v1'!AE80)</f>
        <v>WTP</v>
      </c>
      <c r="K78" s="414" t="str">
        <f>CONCATENATE('OPINI Rinci v1'!AG80,'OPINI Rinci v1'!AH80,'OPINI Rinci v1'!AI80,'OPINI Rinci v1'!AJ80)</f>
        <v>WTP</v>
      </c>
      <c r="L78" s="415" t="s">
        <v>634</v>
      </c>
      <c r="M78" s="416"/>
      <c r="N78" s="416"/>
      <c r="O78" s="414" t="str">
        <f>CONCATENATE('OPINI Rinci v1'!AL80,'OPINI Rinci v1'!AM80,'OPINI Rinci v1'!AO80,'OPINI Rinci v1'!AN80)</f>
        <v>WTP</v>
      </c>
      <c r="P78" s="417" t="s">
        <v>634</v>
      </c>
      <c r="Q78" s="418" t="str">
        <f>CONCATENATE('OPINI Rinci v1'!AQ80,'OPINI Rinci v1'!AR80,'OPINI Rinci v1'!AT80,'OPINI Rinci v1'!AS80)</f>
        <v>WTP</v>
      </c>
      <c r="R78" s="419" t="str">
        <f>CONCATENATE('OPINI Rinci v1'!AV80,'OPINI Rinci v1'!AW80,'OPINI Rinci v1'!AX80,'OPINI Rinci v1'!AY80)</f>
        <v>WDP</v>
      </c>
      <c r="S78" s="419" t="str">
        <f>CONCATENATE('OPINI Rinci v1'!BA80,'OPINI Rinci v1'!BB80,'OPINI Rinci v1'!BC80,'OPINI Rinci v1'!BD80)</f>
        <v>WDP</v>
      </c>
      <c r="T78" s="419" t="str">
        <f>CONCATENATE('OPINI Rinci v1'!BF80,'OPINI Rinci v1'!BG80,'OPINI Rinci v1'!BH80,'OPINI Rinci v1'!BI80)</f>
        <v>WTP</v>
      </c>
      <c r="U78" s="419" t="str">
        <f>CONCATENATE('OPINI Rinci v1'!BK80,'OPINI Rinci v1'!BL80,'OPINI Rinci v1'!BM80,'OPINI Rinci v1'!BN80)</f>
        <v>WDP</v>
      </c>
      <c r="V78" s="419" t="str">
        <f>CONCATENATE('OPINI Rinci v1'!BP80,'OPINI Rinci v1'!BQ80,'OPINI Rinci v1'!BR80,'OPINI Rinci v1'!BS80)</f>
        <v>TMP</v>
      </c>
      <c r="W78" s="419" t="str">
        <f>CONCATENATE('OPINI Rinci v1'!BU80,'OPINI Rinci v1'!BV80,'OPINI Rinci v1'!BW80,'OPINI Rinci v1'!BX80)</f>
        <v>WDP</v>
      </c>
      <c r="X78" s="419" t="str">
        <f>CONCATENATE('OPINI Rinci v1'!BZ80,'OPINI Rinci v1'!CA80,'OPINI Rinci v1'!CB80,'OPINI Rinci v1'!CC80)</f>
        <v>WDP</v>
      </c>
      <c r="Y78" s="420"/>
    </row>
    <row r="79" spans="1:26" s="408" customFormat="1" ht="14.1" customHeight="1" x14ac:dyDescent="0.2">
      <c r="A79" s="409">
        <f t="shared" si="2"/>
        <v>69</v>
      </c>
      <c r="B79" s="410" t="s">
        <v>14</v>
      </c>
      <c r="C79" s="411" t="s">
        <v>30</v>
      </c>
      <c r="D79" s="412"/>
      <c r="E79" s="413" t="s">
        <v>110</v>
      </c>
      <c r="F79" s="404" t="str">
        <f>CONCATENATE('OPINI Rinci v1'!H81,'OPINI Rinci v1'!I81,'OPINI Rinci v1'!J81,'OPINI Rinci v1'!K81)</f>
        <v>WTP</v>
      </c>
      <c r="G79" s="404" t="str">
        <f>CONCATENATE('OPINI Rinci v1'!M81,'OPINI Rinci v1'!N81,'OPINI Rinci v1'!O81,'OPINI Rinci v1'!P81)</f>
        <v>WTP</v>
      </c>
      <c r="H79" s="404" t="str">
        <f>CONCATENATE('OPINI Rinci v1'!R81,'OPINI Rinci v1'!S81,'OPINI Rinci v1'!T81,'OPINI Rinci v1'!U81)</f>
        <v>WTP</v>
      </c>
      <c r="I79" s="404" t="str">
        <f>CONCATENATE('OPINI Rinci v1'!W81,'OPINI Rinci v1'!X81,'OPINI Rinci v1'!Y81,'OPINI Rinci v1'!Z81)</f>
        <v>WTP</v>
      </c>
      <c r="J79" s="404" t="str">
        <f>CONCATENATE('OPINI Rinci v1'!AB81,'OPINI Rinci v1'!AC81,'OPINI Rinci v1'!AD81,'OPINI Rinci v1'!AE81)</f>
        <v>WTP</v>
      </c>
      <c r="K79" s="414" t="str">
        <f>CONCATENATE('OPINI Rinci v1'!AG81,'OPINI Rinci v1'!AH81,'OPINI Rinci v1'!AI81,'OPINI Rinci v1'!AJ81)</f>
        <v>WTP</v>
      </c>
      <c r="L79" s="425" t="s">
        <v>632</v>
      </c>
      <c r="M79" s="426"/>
      <c r="N79" s="426"/>
      <c r="O79" s="414" t="str">
        <f>CONCATENATE('OPINI Rinci v1'!AL81,'OPINI Rinci v1'!AM81,'OPINI Rinci v1'!AO81,'OPINI Rinci v1'!AN81)</f>
        <v>WTP</v>
      </c>
      <c r="P79" s="427" t="s">
        <v>632</v>
      </c>
      <c r="Q79" s="418" t="str">
        <f>CONCATENATE('OPINI Rinci v1'!AQ81,'OPINI Rinci v1'!AR81,'OPINI Rinci v1'!AT81,'OPINI Rinci v1'!AS81)</f>
        <v>WDP</v>
      </c>
      <c r="R79" s="419" t="str">
        <f>CONCATENATE('OPINI Rinci v1'!AV81,'OPINI Rinci v1'!AW81,'OPINI Rinci v1'!AX81,'OPINI Rinci v1'!AY81)</f>
        <v>WDP</v>
      </c>
      <c r="S79" s="419" t="str">
        <f>CONCATENATE('OPINI Rinci v1'!BA81,'OPINI Rinci v1'!BB81,'OPINI Rinci v1'!BC81,'OPINI Rinci v1'!BD81)</f>
        <v>WDP</v>
      </c>
      <c r="T79" s="419" t="str">
        <f>CONCATENATE('OPINI Rinci v1'!BF81,'OPINI Rinci v1'!BG81,'OPINI Rinci v1'!BH81,'OPINI Rinci v1'!BI81)</f>
        <v>WDP</v>
      </c>
      <c r="U79" s="419" t="str">
        <f>CONCATENATE('OPINI Rinci v1'!BK81,'OPINI Rinci v1'!BL81,'OPINI Rinci v1'!BM81,'OPINI Rinci v1'!BN81)</f>
        <v>WDP</v>
      </c>
      <c r="V79" s="419" t="str">
        <f>CONCATENATE('OPINI Rinci v1'!BP81,'OPINI Rinci v1'!BQ81,'OPINI Rinci v1'!BR81,'OPINI Rinci v1'!BS81)</f>
        <v>WDP</v>
      </c>
      <c r="W79" s="419" t="str">
        <f>CONCATENATE('OPINI Rinci v1'!BU81,'OPINI Rinci v1'!BV81,'OPINI Rinci v1'!BW81,'OPINI Rinci v1'!BX81)</f>
        <v>WDP</v>
      </c>
      <c r="X79" s="419" t="str">
        <f>CONCATENATE('OPINI Rinci v1'!BZ81,'OPINI Rinci v1'!CA81,'OPINI Rinci v1'!CB81,'OPINI Rinci v1'!CC81)</f>
        <v>WDP</v>
      </c>
      <c r="Y79" s="420"/>
    </row>
    <row r="80" spans="1:26" s="91" customFormat="1" ht="14.1" customHeight="1" x14ac:dyDescent="0.2">
      <c r="A80" s="76">
        <f t="shared" si="2"/>
        <v>70</v>
      </c>
      <c r="B80" s="157" t="s">
        <v>14</v>
      </c>
      <c r="C80" s="401" t="s">
        <v>32</v>
      </c>
      <c r="D80" s="421"/>
      <c r="E80" s="403" t="s">
        <v>111</v>
      </c>
      <c r="F80" s="404" t="str">
        <f>CONCATENATE('OPINI Rinci v1'!H82,'OPINI Rinci v1'!I82,'OPINI Rinci v1'!J82,'OPINI Rinci v1'!K82)</f>
        <v/>
      </c>
      <c r="G80" s="404" t="str">
        <f>CONCATENATE('OPINI Rinci v1'!M82,'OPINI Rinci v1'!N82,'OPINI Rinci v1'!O82,'OPINI Rinci v1'!P82)</f>
        <v>WTP</v>
      </c>
      <c r="H80" s="404" t="str">
        <f>CONCATENATE('OPINI Rinci v1'!R82,'OPINI Rinci v1'!S82,'OPINI Rinci v1'!T82,'OPINI Rinci v1'!U82)</f>
        <v>WTP</v>
      </c>
      <c r="I80" s="404" t="str">
        <f>CONCATENATE('OPINI Rinci v1'!W82,'OPINI Rinci v1'!X82,'OPINI Rinci v1'!Y82,'OPINI Rinci v1'!Z82)</f>
        <v>WTP</v>
      </c>
      <c r="J80" s="404" t="str">
        <f>CONCATENATE('OPINI Rinci v1'!AB82,'OPINI Rinci v1'!AC82,'OPINI Rinci v1'!AD82,'OPINI Rinci v1'!AE82)</f>
        <v>WDP</v>
      </c>
      <c r="K80" s="404" t="str">
        <f>CONCATENATE('OPINI Rinci v1'!AG82,'OPINI Rinci v1'!AH82,'OPINI Rinci v1'!AI82,'OPINI Rinci v1'!AJ82)</f>
        <v>WDP</v>
      </c>
      <c r="L80" s="422" t="s">
        <v>634</v>
      </c>
      <c r="M80" s="423"/>
      <c r="N80" s="423"/>
      <c r="O80" s="404" t="str">
        <f>CONCATENATE('OPINI Rinci v1'!AL82,'OPINI Rinci v1'!AM82,'OPINI Rinci v1'!AO82,'OPINI Rinci v1'!AN82)</f>
        <v>WTP</v>
      </c>
      <c r="P80" s="424" t="s">
        <v>634</v>
      </c>
      <c r="Q80" s="399" t="str">
        <f>CONCATENATE('OPINI Rinci v1'!AQ82,'OPINI Rinci v1'!AR82,'OPINI Rinci v1'!AT82,'OPINI Rinci v1'!AS82)</f>
        <v>WTP</v>
      </c>
      <c r="R80" s="163" t="str">
        <f>CONCATENATE('OPINI Rinci v1'!AV82,'OPINI Rinci v1'!AW82,'OPINI Rinci v1'!AX82,'OPINI Rinci v1'!AY82)</f>
        <v>WDP</v>
      </c>
      <c r="S80" s="163" t="str">
        <f>CONCATENATE('OPINI Rinci v1'!BA82,'OPINI Rinci v1'!BB82,'OPINI Rinci v1'!BC82,'OPINI Rinci v1'!BD82)</f>
        <v>WDP</v>
      </c>
      <c r="T80" s="163" t="str">
        <f>CONCATENATE('OPINI Rinci v1'!BF82,'OPINI Rinci v1'!BG82,'OPINI Rinci v1'!BH82,'OPINI Rinci v1'!BI82)</f>
        <v>WDP</v>
      </c>
      <c r="U80" s="163" t="str">
        <f>CONCATENATE('OPINI Rinci v1'!BK82,'OPINI Rinci v1'!BL82,'OPINI Rinci v1'!BM82,'OPINI Rinci v1'!BN82)</f>
        <v>WDP</v>
      </c>
      <c r="V80" s="163" t="str">
        <f>CONCATENATE('OPINI Rinci v1'!BP82,'OPINI Rinci v1'!BQ82,'OPINI Rinci v1'!BR82,'OPINI Rinci v1'!BS82)</f>
        <v>WDP</v>
      </c>
      <c r="W80" s="163" t="str">
        <f>CONCATENATE('OPINI Rinci v1'!BU82,'OPINI Rinci v1'!BV82,'OPINI Rinci v1'!BW82,'OPINI Rinci v1'!BX82)</f>
        <v>WDP</v>
      </c>
      <c r="X80" s="163" t="str">
        <f>CONCATENATE('OPINI Rinci v1'!BZ82,'OPINI Rinci v1'!CA82,'OPINI Rinci v1'!CB82,'OPINI Rinci v1'!CC82)</f>
        <v>WDP</v>
      </c>
      <c r="Y80" s="397"/>
    </row>
    <row r="81" spans="1:25" s="408" customFormat="1" ht="14.1" customHeight="1" x14ac:dyDescent="0.2">
      <c r="A81" s="409">
        <f t="shared" si="2"/>
        <v>71</v>
      </c>
      <c r="B81" s="410" t="s">
        <v>14</v>
      </c>
      <c r="C81" s="411" t="s">
        <v>34</v>
      </c>
      <c r="D81" s="412"/>
      <c r="E81" s="413" t="s">
        <v>112</v>
      </c>
      <c r="F81" s="404" t="str">
        <f>CONCATENATE('OPINI Rinci v1'!H83,'OPINI Rinci v1'!I83,'OPINI Rinci v1'!J83,'OPINI Rinci v1'!K83)</f>
        <v>WTP</v>
      </c>
      <c r="G81" s="404" t="str">
        <f>CONCATENATE('OPINI Rinci v1'!M83,'OPINI Rinci v1'!N83,'OPINI Rinci v1'!O83,'OPINI Rinci v1'!P83)</f>
        <v>WTP</v>
      </c>
      <c r="H81" s="404" t="str">
        <f>CONCATENATE('OPINI Rinci v1'!R83,'OPINI Rinci v1'!S83,'OPINI Rinci v1'!T83,'OPINI Rinci v1'!U83)</f>
        <v>WTP</v>
      </c>
      <c r="I81" s="404" t="str">
        <f>CONCATENATE('OPINI Rinci v1'!W83,'OPINI Rinci v1'!X83,'OPINI Rinci v1'!Y83,'OPINI Rinci v1'!Z83)</f>
        <v>WTP</v>
      </c>
      <c r="J81" s="404" t="str">
        <f>CONCATENATE('OPINI Rinci v1'!AB83,'OPINI Rinci v1'!AC83,'OPINI Rinci v1'!AD83,'OPINI Rinci v1'!AE83)</f>
        <v>WTP</v>
      </c>
      <c r="K81" s="414" t="str">
        <f>CONCATENATE('OPINI Rinci v1'!AG83,'OPINI Rinci v1'!AH83,'OPINI Rinci v1'!AI83,'OPINI Rinci v1'!AJ83)</f>
        <v>WTP</v>
      </c>
      <c r="L81" s="415" t="s">
        <v>634</v>
      </c>
      <c r="M81" s="416"/>
      <c r="N81" s="416"/>
      <c r="O81" s="414" t="str">
        <f>CONCATENATE('OPINI Rinci v1'!AL83,'OPINI Rinci v1'!AM83,'OPINI Rinci v1'!AO83,'OPINI Rinci v1'!AN83)</f>
        <v>WDP</v>
      </c>
      <c r="P81" s="417" t="s">
        <v>634</v>
      </c>
      <c r="Q81" s="418" t="str">
        <f>CONCATENATE('OPINI Rinci v1'!AQ83,'OPINI Rinci v1'!AR83,'OPINI Rinci v1'!AT83,'OPINI Rinci v1'!AS83)</f>
        <v>WTP</v>
      </c>
      <c r="R81" s="419" t="str">
        <f>CONCATENATE('OPINI Rinci v1'!AV83,'OPINI Rinci v1'!AW83,'OPINI Rinci v1'!AX83,'OPINI Rinci v1'!AY83)</f>
        <v>WDP</v>
      </c>
      <c r="S81" s="419" t="str">
        <f>CONCATENATE('OPINI Rinci v1'!BA83,'OPINI Rinci v1'!BB83,'OPINI Rinci v1'!BC83,'OPINI Rinci v1'!BD83)</f>
        <v>WDP</v>
      </c>
      <c r="T81" s="419" t="str">
        <f>CONCATENATE('OPINI Rinci v1'!BF83,'OPINI Rinci v1'!BG83,'OPINI Rinci v1'!BH83,'OPINI Rinci v1'!BI83)</f>
        <v>WDP</v>
      </c>
      <c r="U81" s="419" t="str">
        <f>CONCATENATE('OPINI Rinci v1'!BK83,'OPINI Rinci v1'!BL83,'OPINI Rinci v1'!BM83,'OPINI Rinci v1'!BN83)</f>
        <v>WDP</v>
      </c>
      <c r="V81" s="419" t="str">
        <f>CONCATENATE('OPINI Rinci v1'!BP83,'OPINI Rinci v1'!BQ83,'OPINI Rinci v1'!BR83,'OPINI Rinci v1'!BS83)</f>
        <v>TMP</v>
      </c>
      <c r="W81" s="419" t="str">
        <f>CONCATENATE('OPINI Rinci v1'!BU83,'OPINI Rinci v1'!BV83,'OPINI Rinci v1'!BW83,'OPINI Rinci v1'!BX83)</f>
        <v>WDP</v>
      </c>
      <c r="X81" s="419" t="str">
        <f>CONCATENATE('OPINI Rinci v1'!BZ83,'OPINI Rinci v1'!CA83,'OPINI Rinci v1'!CB83,'OPINI Rinci v1'!CC83)</f>
        <v>WDP</v>
      </c>
      <c r="Y81" s="420"/>
    </row>
    <row r="82" spans="1:25" s="408" customFormat="1" ht="14.1" customHeight="1" x14ac:dyDescent="0.2">
      <c r="A82" s="409">
        <f t="shared" si="2"/>
        <v>72</v>
      </c>
      <c r="B82" s="410" t="s">
        <v>14</v>
      </c>
      <c r="C82" s="411" t="s">
        <v>36</v>
      </c>
      <c r="D82" s="412"/>
      <c r="E82" s="413" t="s">
        <v>113</v>
      </c>
      <c r="F82" s="404" t="str">
        <f>CONCATENATE('OPINI Rinci v1'!H84,'OPINI Rinci v1'!I84,'OPINI Rinci v1'!J84,'OPINI Rinci v1'!K84)</f>
        <v>WTP</v>
      </c>
      <c r="G82" s="404" t="str">
        <f>CONCATENATE('OPINI Rinci v1'!M84,'OPINI Rinci v1'!N84,'OPINI Rinci v1'!O84,'OPINI Rinci v1'!P84)</f>
        <v>WTP</v>
      </c>
      <c r="H82" s="404" t="str">
        <f>CONCATENATE('OPINI Rinci v1'!R84,'OPINI Rinci v1'!S84,'OPINI Rinci v1'!T84,'OPINI Rinci v1'!U84)</f>
        <v>WTP</v>
      </c>
      <c r="I82" s="404" t="str">
        <f>CONCATENATE('OPINI Rinci v1'!W84,'OPINI Rinci v1'!X84,'OPINI Rinci v1'!Y84,'OPINI Rinci v1'!Z84)</f>
        <v>WTP</v>
      </c>
      <c r="J82" s="404" t="str">
        <f>CONCATENATE('OPINI Rinci v1'!AB84,'OPINI Rinci v1'!AC84,'OPINI Rinci v1'!AD84,'OPINI Rinci v1'!AE84)</f>
        <v>WTP</v>
      </c>
      <c r="K82" s="414" t="str">
        <f>CONCATENATE('OPINI Rinci v1'!AG84,'OPINI Rinci v1'!AH84,'OPINI Rinci v1'!AI84,'OPINI Rinci v1'!AJ84)</f>
        <v>WTP</v>
      </c>
      <c r="L82" s="425" t="s">
        <v>633</v>
      </c>
      <c r="M82" s="426"/>
      <c r="N82" s="426"/>
      <c r="O82" s="414" t="str">
        <f>CONCATENATE('OPINI Rinci v1'!AL84,'OPINI Rinci v1'!AM84,'OPINI Rinci v1'!AO84,'OPINI Rinci v1'!AN84)</f>
        <v>WDP</v>
      </c>
      <c r="P82" s="427" t="s">
        <v>632</v>
      </c>
      <c r="Q82" s="418" t="str">
        <f>CONCATENATE('OPINI Rinci v1'!AQ84,'OPINI Rinci v1'!AR84,'OPINI Rinci v1'!AT84,'OPINI Rinci v1'!AS84)</f>
        <v>WDP</v>
      </c>
      <c r="R82" s="419" t="str">
        <f>CONCATENATE('OPINI Rinci v1'!AV84,'OPINI Rinci v1'!AW84,'OPINI Rinci v1'!AX84,'OPINI Rinci v1'!AY84)</f>
        <v>WDP</v>
      </c>
      <c r="S82" s="419" t="str">
        <f>CONCATENATE('OPINI Rinci v1'!BA84,'OPINI Rinci v1'!BB84,'OPINI Rinci v1'!BC84,'OPINI Rinci v1'!BD84)</f>
        <v>WDP</v>
      </c>
      <c r="T82" s="419" t="str">
        <f>CONCATENATE('OPINI Rinci v1'!BF84,'OPINI Rinci v1'!BG84,'OPINI Rinci v1'!BH84,'OPINI Rinci v1'!BI84)</f>
        <v>WDP</v>
      </c>
      <c r="U82" s="419" t="str">
        <f>CONCATENATE('OPINI Rinci v1'!BK84,'OPINI Rinci v1'!BL84,'OPINI Rinci v1'!BM84,'OPINI Rinci v1'!BN84)</f>
        <v>WDP</v>
      </c>
      <c r="V82" s="419" t="str">
        <f>CONCATENATE('OPINI Rinci v1'!BP84,'OPINI Rinci v1'!BQ84,'OPINI Rinci v1'!BR84,'OPINI Rinci v1'!BS84)</f>
        <v>WDP</v>
      </c>
      <c r="W82" s="419" t="str">
        <f>CONCATENATE('OPINI Rinci v1'!BU84,'OPINI Rinci v1'!BV84,'OPINI Rinci v1'!BW84,'OPINI Rinci v1'!BX84)</f>
        <v>WDP</v>
      </c>
      <c r="X82" s="419" t="str">
        <f>CONCATENATE('OPINI Rinci v1'!BZ84,'OPINI Rinci v1'!CA84,'OPINI Rinci v1'!CB84,'OPINI Rinci v1'!CC84)</f>
        <v>WDP</v>
      </c>
      <c r="Y82" s="420"/>
    </row>
    <row r="83" spans="1:25" s="91" customFormat="1" ht="14.1" customHeight="1" x14ac:dyDescent="0.2">
      <c r="A83" s="76">
        <f t="shared" si="2"/>
        <v>73</v>
      </c>
      <c r="B83" s="157" t="s">
        <v>14</v>
      </c>
      <c r="C83" s="401" t="s">
        <v>38</v>
      </c>
      <c r="D83" s="421"/>
      <c r="E83" s="403" t="s">
        <v>114</v>
      </c>
      <c r="F83" s="404" t="str">
        <f>CONCATENATE('OPINI Rinci v1'!H85,'OPINI Rinci v1'!I85,'OPINI Rinci v1'!J85,'OPINI Rinci v1'!K85)</f>
        <v>WTP</v>
      </c>
      <c r="G83" s="404" t="str">
        <f>CONCATENATE('OPINI Rinci v1'!M85,'OPINI Rinci v1'!N85,'OPINI Rinci v1'!O85,'OPINI Rinci v1'!P85)</f>
        <v>WTP</v>
      </c>
      <c r="H83" s="404" t="str">
        <f>CONCATENATE('OPINI Rinci v1'!R85,'OPINI Rinci v1'!S85,'OPINI Rinci v1'!T85,'OPINI Rinci v1'!U85)</f>
        <v>WTP</v>
      </c>
      <c r="I83" s="404" t="str">
        <f>CONCATENATE('OPINI Rinci v1'!W85,'OPINI Rinci v1'!X85,'OPINI Rinci v1'!Y85,'OPINI Rinci v1'!Z85)</f>
        <v>WTP</v>
      </c>
      <c r="J83" s="404" t="str">
        <f>CONCATENATE('OPINI Rinci v1'!AB85,'OPINI Rinci v1'!AC85,'OPINI Rinci v1'!AD85,'OPINI Rinci v1'!AE85)</f>
        <v>WTP</v>
      </c>
      <c r="K83" s="404" t="str">
        <f>CONCATENATE('OPINI Rinci v1'!AG85,'OPINI Rinci v1'!AH85,'OPINI Rinci v1'!AI85,'OPINI Rinci v1'!AJ85)</f>
        <v>WDP</v>
      </c>
      <c r="L83" s="405" t="s">
        <v>632</v>
      </c>
      <c r="M83" s="406"/>
      <c r="N83" s="406"/>
      <c r="O83" s="404" t="str">
        <f>CONCATENATE('OPINI Rinci v1'!AL85,'OPINI Rinci v1'!AM85,'OPINI Rinci v1'!AO85,'OPINI Rinci v1'!AN85)</f>
        <v>WDP</v>
      </c>
      <c r="P83" s="407" t="s">
        <v>632</v>
      </c>
      <c r="Q83" s="399" t="str">
        <f>CONCATENATE('OPINI Rinci v1'!AQ85,'OPINI Rinci v1'!AR85,'OPINI Rinci v1'!AT85,'OPINI Rinci v1'!AS85)</f>
        <v>WDP</v>
      </c>
      <c r="R83" s="163" t="str">
        <f>CONCATENATE('OPINI Rinci v1'!AV85,'OPINI Rinci v1'!AW85,'OPINI Rinci v1'!AX85,'OPINI Rinci v1'!AY85)</f>
        <v>WDP</v>
      </c>
      <c r="S83" s="163" t="str">
        <f>CONCATENATE('OPINI Rinci v1'!BA85,'OPINI Rinci v1'!BB85,'OPINI Rinci v1'!BC85,'OPINI Rinci v1'!BD85)</f>
        <v>WDP</v>
      </c>
      <c r="T83" s="163" t="str">
        <f>CONCATENATE('OPINI Rinci v1'!BF85,'OPINI Rinci v1'!BG85,'OPINI Rinci v1'!BH85,'OPINI Rinci v1'!BI85)</f>
        <v>WDP</v>
      </c>
      <c r="U83" s="163" t="str">
        <f>CONCATENATE('OPINI Rinci v1'!BK85,'OPINI Rinci v1'!BL85,'OPINI Rinci v1'!BM85,'OPINI Rinci v1'!BN85)</f>
        <v>WDP</v>
      </c>
      <c r="V83" s="163" t="str">
        <f>CONCATENATE('OPINI Rinci v1'!BP85,'OPINI Rinci v1'!BQ85,'OPINI Rinci v1'!BR85,'OPINI Rinci v1'!BS85)</f>
        <v>WDP</v>
      </c>
      <c r="W83" s="163" t="str">
        <f>CONCATENATE('OPINI Rinci v1'!BU85,'OPINI Rinci v1'!BV85,'OPINI Rinci v1'!BW85,'OPINI Rinci v1'!BX85)</f>
        <v>WDP</v>
      </c>
      <c r="X83" s="163" t="str">
        <f>CONCATENATE('OPINI Rinci v1'!BZ85,'OPINI Rinci v1'!CA85,'OPINI Rinci v1'!CB85,'OPINI Rinci v1'!CC85)</f>
        <v>WDP</v>
      </c>
      <c r="Y83" s="397"/>
    </row>
    <row r="84" spans="1:25" s="91" customFormat="1" ht="14.1" customHeight="1" x14ac:dyDescent="0.2">
      <c r="A84" s="76">
        <f t="shared" si="2"/>
        <v>74</v>
      </c>
      <c r="B84" s="157" t="s">
        <v>14</v>
      </c>
      <c r="C84" s="401" t="s">
        <v>40</v>
      </c>
      <c r="D84" s="421"/>
      <c r="E84" s="403" t="s">
        <v>115</v>
      </c>
      <c r="F84" s="404" t="str">
        <f>CONCATENATE('OPINI Rinci v1'!H86,'OPINI Rinci v1'!I86,'OPINI Rinci v1'!J86,'OPINI Rinci v1'!K86)</f>
        <v>WTP</v>
      </c>
      <c r="G84" s="404" t="str">
        <f>CONCATENATE('OPINI Rinci v1'!M86,'OPINI Rinci v1'!N86,'OPINI Rinci v1'!O86,'OPINI Rinci v1'!P86)</f>
        <v>WTP</v>
      </c>
      <c r="H84" s="404" t="str">
        <f>CONCATENATE('OPINI Rinci v1'!R86,'OPINI Rinci v1'!S86,'OPINI Rinci v1'!T86,'OPINI Rinci v1'!U86)</f>
        <v>WTP</v>
      </c>
      <c r="I84" s="404" t="str">
        <f>CONCATENATE('OPINI Rinci v1'!W86,'OPINI Rinci v1'!X86,'OPINI Rinci v1'!Y86,'OPINI Rinci v1'!Z86)</f>
        <v>WTP</v>
      </c>
      <c r="J84" s="404" t="str">
        <f>CONCATENATE('OPINI Rinci v1'!AB86,'OPINI Rinci v1'!AC86,'OPINI Rinci v1'!AD86,'OPINI Rinci v1'!AE86)</f>
        <v>WDP</v>
      </c>
      <c r="K84" s="404" t="str">
        <f>CONCATENATE('OPINI Rinci v1'!AG86,'OPINI Rinci v1'!AH86,'OPINI Rinci v1'!AI86,'OPINI Rinci v1'!AJ86)</f>
        <v>WDP</v>
      </c>
      <c r="L84" s="405" t="s">
        <v>633</v>
      </c>
      <c r="M84" s="406"/>
      <c r="N84" s="406"/>
      <c r="O84" s="404" t="str">
        <f>CONCATENATE('OPINI Rinci v1'!AL86,'OPINI Rinci v1'!AM86,'OPINI Rinci v1'!AO86,'OPINI Rinci v1'!AN86)</f>
        <v>WDP</v>
      </c>
      <c r="P84" s="407" t="s">
        <v>632</v>
      </c>
      <c r="Q84" s="399" t="str">
        <f>CONCATENATE('OPINI Rinci v1'!AQ86,'OPINI Rinci v1'!AR86,'OPINI Rinci v1'!AT86,'OPINI Rinci v1'!AS86)</f>
        <v>WTP</v>
      </c>
      <c r="R84" s="163" t="str">
        <f>CONCATENATE('OPINI Rinci v1'!AV86,'OPINI Rinci v1'!AW86,'OPINI Rinci v1'!AX86,'OPINI Rinci v1'!AY86)</f>
        <v>WDP</v>
      </c>
      <c r="S84" s="163" t="str">
        <f>CONCATENATE('OPINI Rinci v1'!BA86,'OPINI Rinci v1'!BB86,'OPINI Rinci v1'!BC86,'OPINI Rinci v1'!BD86)</f>
        <v>WDP</v>
      </c>
      <c r="T84" s="163" t="str">
        <f>CONCATENATE('OPINI Rinci v1'!BF86,'OPINI Rinci v1'!BG86,'OPINI Rinci v1'!BH86,'OPINI Rinci v1'!BI86)</f>
        <v>WDP</v>
      </c>
      <c r="U84" s="163" t="str">
        <f>CONCATENATE('OPINI Rinci v1'!BK86,'OPINI Rinci v1'!BL86,'OPINI Rinci v1'!BM86,'OPINI Rinci v1'!BN86)</f>
        <v>WDP</v>
      </c>
      <c r="V84" s="163" t="str">
        <f>CONCATENATE('OPINI Rinci v1'!BP86,'OPINI Rinci v1'!BQ86,'OPINI Rinci v1'!BR86,'OPINI Rinci v1'!BS86)</f>
        <v>WDP</v>
      </c>
      <c r="W84" s="163" t="str">
        <f>CONCATENATE('OPINI Rinci v1'!BU86,'OPINI Rinci v1'!BV86,'OPINI Rinci v1'!BW86,'OPINI Rinci v1'!BX86)</f>
        <v>WDP</v>
      </c>
      <c r="X84" s="163" t="str">
        <f>CONCATENATE('OPINI Rinci v1'!BZ86,'OPINI Rinci v1'!CA86,'OPINI Rinci v1'!CB86,'OPINI Rinci v1'!CC86)</f>
        <v>WDP</v>
      </c>
      <c r="Y84" s="397"/>
    </row>
    <row r="85" spans="1:25" s="91" customFormat="1" ht="14.1" customHeight="1" x14ac:dyDescent="0.2">
      <c r="A85" s="76">
        <f t="shared" si="2"/>
        <v>75</v>
      </c>
      <c r="B85" s="157" t="s">
        <v>14</v>
      </c>
      <c r="C85" s="401" t="s">
        <v>42</v>
      </c>
      <c r="D85" s="421"/>
      <c r="E85" s="403" t="s">
        <v>630</v>
      </c>
      <c r="F85" s="404" t="str">
        <f>CONCATENATE('OPINI Rinci v1'!H87,'OPINI Rinci v1'!I87,'OPINI Rinci v1'!J87,'OPINI Rinci v1'!K87)</f>
        <v>WTP</v>
      </c>
      <c r="G85" s="404" t="str">
        <f>CONCATENATE('OPINI Rinci v1'!M87,'OPINI Rinci v1'!N87,'OPINI Rinci v1'!O87,'OPINI Rinci v1'!P87)</f>
        <v>WTP</v>
      </c>
      <c r="H85" s="404" t="str">
        <f>CONCATENATE('OPINI Rinci v1'!R87,'OPINI Rinci v1'!S87,'OPINI Rinci v1'!T87,'OPINI Rinci v1'!U87)</f>
        <v>WTP</v>
      </c>
      <c r="I85" s="404" t="str">
        <f>CONCATENATE('OPINI Rinci v1'!W87,'OPINI Rinci v1'!X87,'OPINI Rinci v1'!Y87,'OPINI Rinci v1'!Z87)</f>
        <v>WTP</v>
      </c>
      <c r="J85" s="404" t="str">
        <f>CONCATENATE('OPINI Rinci v1'!AB87,'OPINI Rinci v1'!AC87,'OPINI Rinci v1'!AD87,'OPINI Rinci v1'!AE87)</f>
        <v>WTP</v>
      </c>
      <c r="K85" s="404" t="str">
        <f>CONCATENATE('OPINI Rinci v1'!AG87,'OPINI Rinci v1'!AH87,'OPINI Rinci v1'!AI87,'OPINI Rinci v1'!AJ87)</f>
        <v>WDP</v>
      </c>
      <c r="L85" s="422" t="s">
        <v>634</v>
      </c>
      <c r="M85" s="423"/>
      <c r="N85" s="423"/>
      <c r="O85" s="404" t="str">
        <f>CONCATENATE('OPINI Rinci v1'!AL87,'OPINI Rinci v1'!AM87,'OPINI Rinci v1'!AO87,'OPINI Rinci v1'!AN87)</f>
        <v>WDP</v>
      </c>
      <c r="P85" s="424" t="s">
        <v>634</v>
      </c>
      <c r="Q85" s="399" t="str">
        <f>CONCATENATE('OPINI Rinci v1'!AQ87,'OPINI Rinci v1'!AR87,'OPINI Rinci v1'!AT87,'OPINI Rinci v1'!AS87)</f>
        <v>WTP</v>
      </c>
      <c r="R85" s="163" t="str">
        <f>CONCATENATE('OPINI Rinci v1'!AV87,'OPINI Rinci v1'!AW87,'OPINI Rinci v1'!AX87,'OPINI Rinci v1'!AY87)</f>
        <v>WDP</v>
      </c>
      <c r="S85" s="163" t="str">
        <f>CONCATENATE('OPINI Rinci v1'!BA87,'OPINI Rinci v1'!BB87,'OPINI Rinci v1'!BC87,'OPINI Rinci v1'!BD87)</f>
        <v>WDP</v>
      </c>
      <c r="T85" s="163" t="str">
        <f>CONCATENATE('OPINI Rinci v1'!BF87,'OPINI Rinci v1'!BG87,'OPINI Rinci v1'!BH87,'OPINI Rinci v1'!BI87)</f>
        <v>WDP</v>
      </c>
      <c r="U85" s="163" t="str">
        <f>CONCATENATE('OPINI Rinci v1'!BK87,'OPINI Rinci v1'!BL87,'OPINI Rinci v1'!BM87,'OPINI Rinci v1'!BN87)</f>
        <v>WTP</v>
      </c>
      <c r="V85" s="163" t="str">
        <f>CONCATENATE('OPINI Rinci v1'!BP87,'OPINI Rinci v1'!BQ87,'OPINI Rinci v1'!BR87,'OPINI Rinci v1'!BS87)</f>
        <v>WDP</v>
      </c>
      <c r="W85" s="163" t="str">
        <f>CONCATENATE('OPINI Rinci v1'!BU87,'OPINI Rinci v1'!BV87,'OPINI Rinci v1'!BW87,'OPINI Rinci v1'!BX87)</f>
        <v>WDP</v>
      </c>
      <c r="X85" s="163" t="str">
        <f>CONCATENATE('OPINI Rinci v1'!BZ87,'OPINI Rinci v1'!CA87,'OPINI Rinci v1'!CB87,'OPINI Rinci v1'!CC87)</f>
        <v/>
      </c>
      <c r="Y85" s="397"/>
    </row>
    <row r="86" spans="1:25" s="91" customFormat="1" ht="14.1" customHeight="1" x14ac:dyDescent="0.2">
      <c r="A86" s="76">
        <f t="shared" si="2"/>
        <v>76</v>
      </c>
      <c r="B86" s="157" t="s">
        <v>14</v>
      </c>
      <c r="C86" s="401" t="s">
        <v>44</v>
      </c>
      <c r="D86" s="421"/>
      <c r="E86" s="403" t="s">
        <v>116</v>
      </c>
      <c r="F86" s="404" t="str">
        <f>CONCATENATE('OPINI Rinci v1'!H88,'OPINI Rinci v1'!I88,'OPINI Rinci v1'!J88,'OPINI Rinci v1'!K88)</f>
        <v>WTP</v>
      </c>
      <c r="G86" s="404" t="str">
        <f>CONCATENATE('OPINI Rinci v1'!M88,'OPINI Rinci v1'!N88,'OPINI Rinci v1'!O88,'OPINI Rinci v1'!P88)</f>
        <v>WTP</v>
      </c>
      <c r="H86" s="404" t="str">
        <f>CONCATENATE('OPINI Rinci v1'!R88,'OPINI Rinci v1'!S88,'OPINI Rinci v1'!T88,'OPINI Rinci v1'!U88)</f>
        <v>WTP</v>
      </c>
      <c r="I86" s="404" t="str">
        <f>CONCATENATE('OPINI Rinci v1'!W88,'OPINI Rinci v1'!X88,'OPINI Rinci v1'!Y88,'OPINI Rinci v1'!Z88)</f>
        <v>WTP</v>
      </c>
      <c r="J86" s="404" t="str">
        <f>CONCATENATE('OPINI Rinci v1'!AB88,'OPINI Rinci v1'!AC88,'OPINI Rinci v1'!AD88,'OPINI Rinci v1'!AE88)</f>
        <v>WDP</v>
      </c>
      <c r="K86" s="404" t="str">
        <f>CONCATENATE('OPINI Rinci v1'!AG88,'OPINI Rinci v1'!AH88,'OPINI Rinci v1'!AI88,'OPINI Rinci v1'!AJ88)</f>
        <v>WDP</v>
      </c>
      <c r="L86" s="422" t="s">
        <v>634</v>
      </c>
      <c r="M86" s="423"/>
      <c r="N86" s="423"/>
      <c r="O86" s="404" t="str">
        <f>CONCATENATE('OPINI Rinci v1'!AL88,'OPINI Rinci v1'!AM88,'OPINI Rinci v1'!AO88,'OPINI Rinci v1'!AN88)</f>
        <v>WDP</v>
      </c>
      <c r="P86" s="424" t="s">
        <v>634</v>
      </c>
      <c r="Q86" s="399" t="str">
        <f>CONCATENATE('OPINI Rinci v1'!AQ88,'OPINI Rinci v1'!AR88,'OPINI Rinci v1'!AT88,'OPINI Rinci v1'!AS88)</f>
        <v>WDP</v>
      </c>
      <c r="R86" s="163" t="str">
        <f>CONCATENATE('OPINI Rinci v1'!AV88,'OPINI Rinci v1'!AW88,'OPINI Rinci v1'!AX88,'OPINI Rinci v1'!AY88)</f>
        <v>WDP</v>
      </c>
      <c r="S86" s="163" t="str">
        <f>CONCATENATE('OPINI Rinci v1'!BA88,'OPINI Rinci v1'!BB88,'OPINI Rinci v1'!BC88,'OPINI Rinci v1'!BD88)</f>
        <v>WDP</v>
      </c>
      <c r="T86" s="163" t="str">
        <f>CONCATENATE('OPINI Rinci v1'!BF88,'OPINI Rinci v1'!BG88,'OPINI Rinci v1'!BH88,'OPINI Rinci v1'!BI88)</f>
        <v>TMP</v>
      </c>
      <c r="U86" s="163" t="str">
        <f>CONCATENATE('OPINI Rinci v1'!BK88,'OPINI Rinci v1'!BL88,'OPINI Rinci v1'!BM88,'OPINI Rinci v1'!BN88)</f>
        <v>TMP</v>
      </c>
      <c r="V86" s="163" t="str">
        <f>CONCATENATE('OPINI Rinci v1'!BP88,'OPINI Rinci v1'!BQ88,'OPINI Rinci v1'!BR88,'OPINI Rinci v1'!BS88)</f>
        <v>TMP</v>
      </c>
      <c r="W86" s="163" t="str">
        <f>CONCATENATE('OPINI Rinci v1'!BU88,'OPINI Rinci v1'!BV88,'OPINI Rinci v1'!BW88,'OPINI Rinci v1'!BX88)</f>
        <v>TMP</v>
      </c>
      <c r="X86" s="163" t="str">
        <f>CONCATENATE('OPINI Rinci v1'!BZ88,'OPINI Rinci v1'!CA88,'OPINI Rinci v1'!CB88,'OPINI Rinci v1'!CC88)</f>
        <v>WDP</v>
      </c>
      <c r="Y86" s="397"/>
    </row>
    <row r="87" spans="1:25" s="91" customFormat="1" ht="14.1" customHeight="1" x14ac:dyDescent="0.2">
      <c r="A87" s="76">
        <f t="shared" si="2"/>
        <v>77</v>
      </c>
      <c r="B87" s="157" t="s">
        <v>14</v>
      </c>
      <c r="C87" s="401" t="s">
        <v>46</v>
      </c>
      <c r="D87" s="421"/>
      <c r="E87" s="403" t="s">
        <v>117</v>
      </c>
      <c r="F87" s="404" t="str">
        <f>CONCATENATE('OPINI Rinci v1'!H89,'OPINI Rinci v1'!I89,'OPINI Rinci v1'!J89,'OPINI Rinci v1'!K89)</f>
        <v>WTP</v>
      </c>
      <c r="G87" s="404" t="str">
        <f>CONCATENATE('OPINI Rinci v1'!M89,'OPINI Rinci v1'!N89,'OPINI Rinci v1'!O89,'OPINI Rinci v1'!P89)</f>
        <v>WTP</v>
      </c>
      <c r="H87" s="404" t="str">
        <f>CONCATENATE('OPINI Rinci v1'!R89,'OPINI Rinci v1'!S89,'OPINI Rinci v1'!T89,'OPINI Rinci v1'!U89)</f>
        <v>WTP</v>
      </c>
      <c r="I87" s="404" t="str">
        <f>CONCATENATE('OPINI Rinci v1'!W89,'OPINI Rinci v1'!X89,'OPINI Rinci v1'!Y89,'OPINI Rinci v1'!Z89)</f>
        <v>WTP</v>
      </c>
      <c r="J87" s="404" t="str">
        <f>CONCATENATE('OPINI Rinci v1'!AB89,'OPINI Rinci v1'!AC89,'OPINI Rinci v1'!AD89,'OPINI Rinci v1'!AE89)</f>
        <v>WTP</v>
      </c>
      <c r="K87" s="404" t="str">
        <f>CONCATENATE('OPINI Rinci v1'!AG89,'OPINI Rinci v1'!AH89,'OPINI Rinci v1'!AI89,'OPINI Rinci v1'!AJ89)</f>
        <v>WDP</v>
      </c>
      <c r="L87" s="405" t="s">
        <v>632</v>
      </c>
      <c r="M87" s="406"/>
      <c r="N87" s="406"/>
      <c r="O87" s="404" t="str">
        <f>CONCATENATE('OPINI Rinci v1'!AL89,'OPINI Rinci v1'!AM89,'OPINI Rinci v1'!AO89,'OPINI Rinci v1'!AN89)</f>
        <v>WDP</v>
      </c>
      <c r="P87" s="407" t="s">
        <v>632</v>
      </c>
      <c r="Q87" s="399" t="str">
        <f>CONCATENATE('OPINI Rinci v1'!AQ89,'OPINI Rinci v1'!AR89,'OPINI Rinci v1'!AT89,'OPINI Rinci v1'!AS89)</f>
        <v>WDP</v>
      </c>
      <c r="R87" s="163" t="str">
        <f>CONCATENATE('OPINI Rinci v1'!AV89,'OPINI Rinci v1'!AW89,'OPINI Rinci v1'!AX89,'OPINI Rinci v1'!AY89)</f>
        <v>WDP</v>
      </c>
      <c r="S87" s="163" t="str">
        <f>CONCATENATE('OPINI Rinci v1'!BA89,'OPINI Rinci v1'!BB89,'OPINI Rinci v1'!BC89,'OPINI Rinci v1'!BD89)</f>
        <v>TMP</v>
      </c>
      <c r="T87" s="163" t="str">
        <f>CONCATENATE('OPINI Rinci v1'!BF89,'OPINI Rinci v1'!BG89,'OPINI Rinci v1'!BH89,'OPINI Rinci v1'!BI89)</f>
        <v>WDP</v>
      </c>
      <c r="U87" s="163" t="str">
        <f>CONCATENATE('OPINI Rinci v1'!BK89,'OPINI Rinci v1'!BL89,'OPINI Rinci v1'!BM89,'OPINI Rinci v1'!BN89)</f>
        <v>WDP</v>
      </c>
      <c r="V87" s="163" t="str">
        <f>CONCATENATE('OPINI Rinci v1'!BP89,'OPINI Rinci v1'!BQ89,'OPINI Rinci v1'!BR89,'OPINI Rinci v1'!BS89)</f>
        <v>WDP</v>
      </c>
      <c r="W87" s="163" t="str">
        <f>CONCATENATE('OPINI Rinci v1'!BU89,'OPINI Rinci v1'!BV89,'OPINI Rinci v1'!BW89,'OPINI Rinci v1'!BX89)</f>
        <v>WDP</v>
      </c>
      <c r="X87" s="163" t="str">
        <f>CONCATENATE('OPINI Rinci v1'!BZ89,'OPINI Rinci v1'!CA89,'OPINI Rinci v1'!CB89,'OPINI Rinci v1'!CC89)</f>
        <v>WDP</v>
      </c>
      <c r="Y87" s="397"/>
    </row>
    <row r="88" spans="1:25" s="91" customFormat="1" ht="14.1" customHeight="1" x14ac:dyDescent="0.2">
      <c r="A88" s="76">
        <f t="shared" si="2"/>
        <v>78</v>
      </c>
      <c r="B88" s="157" t="s">
        <v>14</v>
      </c>
      <c r="C88" s="401" t="s">
        <v>48</v>
      </c>
      <c r="D88" s="421"/>
      <c r="E88" s="403" t="s">
        <v>118</v>
      </c>
      <c r="F88" s="404" t="str">
        <f>CONCATENATE('OPINI Rinci v1'!H90,'OPINI Rinci v1'!I90,'OPINI Rinci v1'!J90,'OPINI Rinci v1'!K90)</f>
        <v>WTP</v>
      </c>
      <c r="G88" s="404" t="str">
        <f>CONCATENATE('OPINI Rinci v1'!M90,'OPINI Rinci v1'!N90,'OPINI Rinci v1'!O90,'OPINI Rinci v1'!P90)</f>
        <v>WTP</v>
      </c>
      <c r="H88" s="404" t="str">
        <f>CONCATENATE('OPINI Rinci v1'!R90,'OPINI Rinci v1'!S90,'OPINI Rinci v1'!T90,'OPINI Rinci v1'!U90)</f>
        <v>WTP</v>
      </c>
      <c r="I88" s="404" t="str">
        <f>CONCATENATE('OPINI Rinci v1'!W90,'OPINI Rinci v1'!X90,'OPINI Rinci v1'!Y90,'OPINI Rinci v1'!Z90)</f>
        <v>WTP</v>
      </c>
      <c r="J88" s="404" t="str">
        <f>CONCATENATE('OPINI Rinci v1'!AB90,'OPINI Rinci v1'!AC90,'OPINI Rinci v1'!AD90,'OPINI Rinci v1'!AE90)</f>
        <v>WDP</v>
      </c>
      <c r="K88" s="404" t="str">
        <f>CONCATENATE('OPINI Rinci v1'!AG90,'OPINI Rinci v1'!AH90,'OPINI Rinci v1'!AI90,'OPINI Rinci v1'!AJ90)</f>
        <v>WDP</v>
      </c>
      <c r="L88" s="422" t="s">
        <v>634</v>
      </c>
      <c r="M88" s="423"/>
      <c r="N88" s="423"/>
      <c r="O88" s="404" t="str">
        <f>CONCATENATE('OPINI Rinci v1'!AL90,'OPINI Rinci v1'!AM90,'OPINI Rinci v1'!AO90,'OPINI Rinci v1'!AN90)</f>
        <v>WDP</v>
      </c>
      <c r="P88" s="407" t="s">
        <v>632</v>
      </c>
      <c r="Q88" s="399" t="str">
        <f>CONCATENATE('OPINI Rinci v1'!AQ90,'OPINI Rinci v1'!AR90,'OPINI Rinci v1'!AT90,'OPINI Rinci v1'!AS90)</f>
        <v>WDP</v>
      </c>
      <c r="R88" s="163" t="str">
        <f>CONCATENATE('OPINI Rinci v1'!AV90,'OPINI Rinci v1'!AW90,'OPINI Rinci v1'!AX90,'OPINI Rinci v1'!AY90)</f>
        <v>TMP</v>
      </c>
      <c r="S88" s="163" t="str">
        <f>CONCATENATE('OPINI Rinci v1'!BA90,'OPINI Rinci v1'!BB90,'OPINI Rinci v1'!BC90,'OPINI Rinci v1'!BD90)</f>
        <v>TMP</v>
      </c>
      <c r="T88" s="163" t="str">
        <f>CONCATENATE('OPINI Rinci v1'!BF90,'OPINI Rinci v1'!BG90,'OPINI Rinci v1'!BH90,'OPINI Rinci v1'!BI90)</f>
        <v>TMP</v>
      </c>
      <c r="U88" s="163" t="str">
        <f>CONCATENATE('OPINI Rinci v1'!BK90,'OPINI Rinci v1'!BL90,'OPINI Rinci v1'!BM90,'OPINI Rinci v1'!BN90)</f>
        <v>TMP</v>
      </c>
      <c r="V88" s="163" t="str">
        <f>CONCATENATE('OPINI Rinci v1'!BP90,'OPINI Rinci v1'!BQ90,'OPINI Rinci v1'!BR90,'OPINI Rinci v1'!BS90)</f>
        <v>TMP</v>
      </c>
      <c r="W88" s="163" t="str">
        <f>CONCATENATE('OPINI Rinci v1'!BU90,'OPINI Rinci v1'!BV90,'OPINI Rinci v1'!BW90,'OPINI Rinci v1'!BX90)</f>
        <v>TMP</v>
      </c>
      <c r="X88" s="163" t="str">
        <f>CONCATENATE('OPINI Rinci v1'!BZ90,'OPINI Rinci v1'!CA90,'OPINI Rinci v1'!CB90,'OPINI Rinci v1'!CC90)</f>
        <v>WDP</v>
      </c>
      <c r="Y88" s="397"/>
    </row>
    <row r="89" spans="1:25" s="59" customFormat="1" ht="14.1" customHeight="1" x14ac:dyDescent="0.2">
      <c r="A89" s="76" t="str">
        <f t="shared" si="2"/>
        <v/>
      </c>
      <c r="B89" s="180"/>
      <c r="C89" s="398"/>
      <c r="D89" s="62"/>
      <c r="E89" s="63"/>
      <c r="F89" s="63"/>
      <c r="G89" s="404" t="str">
        <f>CONCATENATE('OPINI Rinci v1'!M91,'OPINI Rinci v1'!N91,'OPINI Rinci v1'!O91,'OPINI Rinci v1'!P91)</f>
        <v/>
      </c>
      <c r="H89" s="63"/>
      <c r="I89" s="63"/>
      <c r="J89" s="63"/>
      <c r="K89" s="63"/>
      <c r="L89" s="428"/>
      <c r="M89" s="428"/>
      <c r="N89" s="428"/>
      <c r="O89" s="398"/>
      <c r="P89" s="63"/>
      <c r="Q89" s="399" t="str">
        <f>CONCATENATE('OPINI Rinci v1'!AQ91,'OPINI Rinci v1'!AR91,'OPINI Rinci v1'!AT91,'OPINI Rinci v1'!AS91)</f>
        <v/>
      </c>
      <c r="R89" s="147"/>
      <c r="S89" s="163"/>
      <c r="T89" s="163"/>
      <c r="U89" s="163"/>
      <c r="V89" s="163"/>
      <c r="W89" s="163"/>
      <c r="X89" s="163"/>
      <c r="Y89" s="400"/>
    </row>
    <row r="90" spans="1:25" s="59" customFormat="1" ht="14.1" customHeight="1" x14ac:dyDescent="0.2">
      <c r="A90" s="76" t="str">
        <f t="shared" si="2"/>
        <v/>
      </c>
      <c r="B90" s="79" t="s">
        <v>16</v>
      </c>
      <c r="C90" s="398"/>
      <c r="D90" s="62" t="s">
        <v>120</v>
      </c>
      <c r="E90" s="63"/>
      <c r="F90" s="63"/>
      <c r="G90" s="404" t="s">
        <v>657</v>
      </c>
      <c r="H90" s="63"/>
      <c r="I90" s="63"/>
      <c r="J90" s="63"/>
      <c r="K90" s="63"/>
      <c r="L90" s="428"/>
      <c r="M90" s="428"/>
      <c r="N90" s="428"/>
      <c r="O90" s="398"/>
      <c r="P90" s="63"/>
      <c r="Q90" s="399"/>
      <c r="R90" s="147"/>
      <c r="S90" s="163"/>
      <c r="T90" s="163"/>
      <c r="U90" s="163"/>
      <c r="V90" s="163"/>
      <c r="W90" s="163"/>
      <c r="X90" s="163"/>
      <c r="Y90" s="400"/>
    </row>
    <row r="91" spans="1:25" s="91" customFormat="1" ht="14.1" customHeight="1" x14ac:dyDescent="0.2">
      <c r="A91" s="76">
        <f>IF(C91="","",A88+1)</f>
        <v>79</v>
      </c>
      <c r="B91" s="157" t="s">
        <v>16</v>
      </c>
      <c r="C91" s="401" t="s">
        <v>8</v>
      </c>
      <c r="D91" s="402"/>
      <c r="E91" s="403" t="s">
        <v>121</v>
      </c>
      <c r="F91" s="404" t="str">
        <f>CONCATENATE('OPINI Rinci v1'!H93,'OPINI Rinci v1'!I93,'OPINI Rinci v1'!J93,'OPINI Rinci v1'!K93)</f>
        <v>WTP</v>
      </c>
      <c r="G91" s="404" t="str">
        <f>CONCATENATE('OPINI Rinci v1'!M93,'OPINI Rinci v1'!N93,'OPINI Rinci v1'!O93,'OPINI Rinci v1'!P93)</f>
        <v>WTP</v>
      </c>
      <c r="H91" s="404" t="str">
        <f>CONCATENATE('OPINI Rinci v1'!R93,'OPINI Rinci v1'!S93,'OPINI Rinci v1'!T93,'OPINI Rinci v1'!U93)</f>
        <v>WTP</v>
      </c>
      <c r="I91" s="404" t="str">
        <f>CONCATENATE('OPINI Rinci v1'!W93,'OPINI Rinci v1'!X93,'OPINI Rinci v1'!Y93,'OPINI Rinci v1'!Z93)</f>
        <v>WTP</v>
      </c>
      <c r="J91" s="404" t="str">
        <f>CONCATENATE('OPINI Rinci v1'!AB93,'OPINI Rinci v1'!AC93,'OPINI Rinci v1'!AD93,'OPINI Rinci v1'!AE93)</f>
        <v>WTP</v>
      </c>
      <c r="K91" s="404" t="str">
        <f>CONCATENATE('OPINI Rinci v1'!AG93,'OPINI Rinci v1'!AH93,'OPINI Rinci v1'!AI93,'OPINI Rinci v1'!AJ93)</f>
        <v>WTP</v>
      </c>
      <c r="L91" s="436" t="s">
        <v>634</v>
      </c>
      <c r="M91" s="437"/>
      <c r="N91" s="437"/>
      <c r="O91" s="404" t="str">
        <f>CONCATENATE('OPINI Rinci v1'!AL93,'OPINI Rinci v1'!AM93,'OPINI Rinci v1'!AO93,'OPINI Rinci v1'!AN93)</f>
        <v>WTP</v>
      </c>
      <c r="P91" s="424" t="s">
        <v>634</v>
      </c>
      <c r="Q91" s="399" t="str">
        <f>CONCATENATE('OPINI Rinci v1'!AQ93,'OPINI Rinci v1'!AR93,'OPINI Rinci v1'!AT93,'OPINI Rinci v1'!AS93)</f>
        <v>WTP</v>
      </c>
      <c r="R91" s="163" t="str">
        <f>CONCATENATE('OPINI Rinci v1'!AV93,'OPINI Rinci v1'!AW93,'OPINI Rinci v1'!AX93,'OPINI Rinci v1'!AY93)</f>
        <v>WDP</v>
      </c>
      <c r="S91" s="163" t="str">
        <f>CONCATENATE('OPINI Rinci v1'!BA93,'OPINI Rinci v1'!BB93,'OPINI Rinci v1'!BC93,'OPINI Rinci v1'!BD93)</f>
        <v>WTP</v>
      </c>
      <c r="T91" s="163" t="str">
        <f>CONCATENATE('OPINI Rinci v1'!BF93,'OPINI Rinci v1'!BG93,'OPINI Rinci v1'!BH93,'OPINI Rinci v1'!BI93)</f>
        <v>WDP</v>
      </c>
      <c r="U91" s="163" t="str">
        <f>CONCATENATE('OPINI Rinci v1'!BK93,'OPINI Rinci v1'!BL93,'OPINI Rinci v1'!BM93,'OPINI Rinci v1'!BN93)</f>
        <v>WDP</v>
      </c>
      <c r="V91" s="163" t="str">
        <f>CONCATENATE('OPINI Rinci v1'!BP93,'OPINI Rinci v1'!BQ93,'OPINI Rinci v1'!BR93,'OPINI Rinci v1'!BS93)</f>
        <v>WDP</v>
      </c>
      <c r="W91" s="163" t="str">
        <f>CONCATENATE('OPINI Rinci v1'!BU93,'OPINI Rinci v1'!BV93,'OPINI Rinci v1'!BW93,'OPINI Rinci v1'!BX93)</f>
        <v>WDP</v>
      </c>
      <c r="X91" s="163" t="str">
        <f>CONCATENATE('OPINI Rinci v1'!BZ93,'OPINI Rinci v1'!CA93,'OPINI Rinci v1'!CB93,'OPINI Rinci v1'!CC93)</f>
        <v>WDP</v>
      </c>
      <c r="Y91" s="397"/>
    </row>
    <row r="92" spans="1:25" s="408" customFormat="1" ht="14.1" customHeight="1" x14ac:dyDescent="0.2">
      <c r="A92" s="409">
        <f t="shared" ref="A92:A103" si="3">IF(C92="","",A91+1)</f>
        <v>80</v>
      </c>
      <c r="B92" s="410" t="s">
        <v>16</v>
      </c>
      <c r="C92" s="411" t="s">
        <v>12</v>
      </c>
      <c r="D92" s="412"/>
      <c r="E92" s="413" t="s">
        <v>122</v>
      </c>
      <c r="F92" s="404" t="str">
        <f>CONCATENATE('OPINI Rinci v1'!H94,'OPINI Rinci v1'!I94,'OPINI Rinci v1'!J94,'OPINI Rinci v1'!K94)</f>
        <v>WTP</v>
      </c>
      <c r="G92" s="404" t="str">
        <f>CONCATENATE('OPINI Rinci v1'!M94,'OPINI Rinci v1'!N94,'OPINI Rinci v1'!O94,'OPINI Rinci v1'!P94)</f>
        <v>WTP</v>
      </c>
      <c r="H92" s="404" t="str">
        <f>CONCATENATE('OPINI Rinci v1'!R94,'OPINI Rinci v1'!S94,'OPINI Rinci v1'!T94,'OPINI Rinci v1'!U94)</f>
        <v>WTP</v>
      </c>
      <c r="I92" s="404" t="str">
        <f>CONCATENATE('OPINI Rinci v1'!W94,'OPINI Rinci v1'!X94,'OPINI Rinci v1'!Y94,'OPINI Rinci v1'!Z94)</f>
        <v>WTP</v>
      </c>
      <c r="J92" s="404" t="str">
        <f>CONCATENATE('OPINI Rinci v1'!AB94,'OPINI Rinci v1'!AC94,'OPINI Rinci v1'!AD94,'OPINI Rinci v1'!AE94)</f>
        <v>WTP</v>
      </c>
      <c r="K92" s="414" t="str">
        <f>CONCATENATE('OPINI Rinci v1'!AG94,'OPINI Rinci v1'!AH94,'OPINI Rinci v1'!AI94,'OPINI Rinci v1'!AJ94)</f>
        <v>WTP</v>
      </c>
      <c r="L92" s="415" t="s">
        <v>634</v>
      </c>
      <c r="M92" s="416"/>
      <c r="N92" s="416"/>
      <c r="O92" s="414" t="str">
        <f>CONCATENATE('OPINI Rinci v1'!AL94,'OPINI Rinci v1'!AM94,'OPINI Rinci v1'!AO94,'OPINI Rinci v1'!AN94)</f>
        <v>WTP</v>
      </c>
      <c r="P92" s="417" t="s">
        <v>634</v>
      </c>
      <c r="Q92" s="418" t="str">
        <f>CONCATENATE('OPINI Rinci v1'!AQ94,'OPINI Rinci v1'!AR94,'OPINI Rinci v1'!AT94,'OPINI Rinci v1'!AS94)</f>
        <v>WDP</v>
      </c>
      <c r="R92" s="419" t="str">
        <f>CONCATENATE('OPINI Rinci v1'!AV94,'OPINI Rinci v1'!AW94,'OPINI Rinci v1'!AX94,'OPINI Rinci v1'!AY94)</f>
        <v>TMP</v>
      </c>
      <c r="S92" s="419" t="str">
        <f>CONCATENATE('OPINI Rinci v1'!BA94,'OPINI Rinci v1'!BB94,'OPINI Rinci v1'!BC94,'OPINI Rinci v1'!BD94)</f>
        <v>WDP</v>
      </c>
      <c r="T92" s="419" t="str">
        <f>CONCATENATE('OPINI Rinci v1'!BF94,'OPINI Rinci v1'!BG94,'OPINI Rinci v1'!BH94,'OPINI Rinci v1'!BI94)</f>
        <v>WDP</v>
      </c>
      <c r="U92" s="419" t="str">
        <f>CONCATENATE('OPINI Rinci v1'!BK94,'OPINI Rinci v1'!BL94,'OPINI Rinci v1'!BM94,'OPINI Rinci v1'!BN94)</f>
        <v>WDP</v>
      </c>
      <c r="V92" s="419" t="str">
        <f>CONCATENATE('OPINI Rinci v1'!BP94,'OPINI Rinci v1'!BQ94,'OPINI Rinci v1'!BR94,'OPINI Rinci v1'!BS94)</f>
        <v>WDP</v>
      </c>
      <c r="W92" s="419" t="str">
        <f>CONCATENATE('OPINI Rinci v1'!BU94,'OPINI Rinci v1'!BV94,'OPINI Rinci v1'!BW94,'OPINI Rinci v1'!BX94)</f>
        <v>WDP</v>
      </c>
      <c r="X92" s="419" t="str">
        <f>CONCATENATE('OPINI Rinci v1'!BZ94,'OPINI Rinci v1'!CA94,'OPINI Rinci v1'!CB94,'OPINI Rinci v1'!CC94)</f>
        <v/>
      </c>
      <c r="Y92" s="420"/>
    </row>
    <row r="93" spans="1:25" s="91" customFormat="1" ht="14.1" customHeight="1" x14ac:dyDescent="0.2">
      <c r="A93" s="76">
        <f t="shared" si="3"/>
        <v>81</v>
      </c>
      <c r="B93" s="157" t="s">
        <v>16</v>
      </c>
      <c r="C93" s="401" t="s">
        <v>14</v>
      </c>
      <c r="D93" s="421"/>
      <c r="E93" s="403" t="s">
        <v>123</v>
      </c>
      <c r="F93" s="404" t="str">
        <f>CONCATENATE('OPINI Rinci v1'!H95,'OPINI Rinci v1'!I95,'OPINI Rinci v1'!J95,'OPINI Rinci v1'!K95)</f>
        <v/>
      </c>
      <c r="G93" s="404" t="str">
        <f>CONCATENATE('OPINI Rinci v1'!M95,'OPINI Rinci v1'!N95,'OPINI Rinci v1'!O95,'OPINI Rinci v1'!P95)</f>
        <v>WTP</v>
      </c>
      <c r="H93" s="404" t="str">
        <f>CONCATENATE('OPINI Rinci v1'!R95,'OPINI Rinci v1'!S95,'OPINI Rinci v1'!T95,'OPINI Rinci v1'!U95)</f>
        <v>WTP</v>
      </c>
      <c r="I93" s="404" t="str">
        <f>CONCATENATE('OPINI Rinci v1'!W95,'OPINI Rinci v1'!X95,'OPINI Rinci v1'!Y95,'OPINI Rinci v1'!Z95)</f>
        <v>WTP</v>
      </c>
      <c r="J93" s="404" t="str">
        <f>CONCATENATE('OPINI Rinci v1'!AB95,'OPINI Rinci v1'!AC95,'OPINI Rinci v1'!AD95,'OPINI Rinci v1'!AE95)</f>
        <v>WDP</v>
      </c>
      <c r="K93" s="404" t="str">
        <f>CONCATENATE('OPINI Rinci v1'!AG95,'OPINI Rinci v1'!AH95,'OPINI Rinci v1'!AI95,'OPINI Rinci v1'!AJ95)</f>
        <v>WDP</v>
      </c>
      <c r="L93" s="405" t="s">
        <v>632</v>
      </c>
      <c r="M93" s="406"/>
      <c r="N93" s="406"/>
      <c r="O93" s="404" t="str">
        <f>CONCATENATE('OPINI Rinci v1'!AL95,'OPINI Rinci v1'!AM95,'OPINI Rinci v1'!AO95,'OPINI Rinci v1'!AN95)</f>
        <v>WDP</v>
      </c>
      <c r="P93" s="407" t="s">
        <v>632</v>
      </c>
      <c r="Q93" s="399" t="str">
        <f>CONCATENATE('OPINI Rinci v1'!AQ95,'OPINI Rinci v1'!AR95,'OPINI Rinci v1'!AT95,'OPINI Rinci v1'!AS95)</f>
        <v>WDP</v>
      </c>
      <c r="R93" s="163" t="str">
        <f>CONCATENATE('OPINI Rinci v1'!AV95,'OPINI Rinci v1'!AW95,'OPINI Rinci v1'!AX95,'OPINI Rinci v1'!AY95)</f>
        <v>WDP</v>
      </c>
      <c r="S93" s="163" t="str">
        <f>CONCATENATE('OPINI Rinci v1'!BA95,'OPINI Rinci v1'!BB95,'OPINI Rinci v1'!BC95,'OPINI Rinci v1'!BD95)</f>
        <v>WDP</v>
      </c>
      <c r="T93" s="163" t="str">
        <f>CONCATENATE('OPINI Rinci v1'!BF95,'OPINI Rinci v1'!BG95,'OPINI Rinci v1'!BH95,'OPINI Rinci v1'!BI95)</f>
        <v>WDP</v>
      </c>
      <c r="U93" s="163" t="str">
        <f>CONCATENATE('OPINI Rinci v1'!BK95,'OPINI Rinci v1'!BL95,'OPINI Rinci v1'!BM95,'OPINI Rinci v1'!BN95)</f>
        <v>WDP</v>
      </c>
      <c r="V93" s="163" t="str">
        <f>CONCATENATE('OPINI Rinci v1'!BP95,'OPINI Rinci v1'!BQ95,'OPINI Rinci v1'!BR95,'OPINI Rinci v1'!BS95)</f>
        <v>TMP</v>
      </c>
      <c r="W93" s="163" t="str">
        <f>CONCATENATE('OPINI Rinci v1'!BU95,'OPINI Rinci v1'!BV95,'OPINI Rinci v1'!BW95,'OPINI Rinci v1'!BX95)</f>
        <v>TMP</v>
      </c>
      <c r="X93" s="163" t="str">
        <f>CONCATENATE('OPINI Rinci v1'!BZ95,'OPINI Rinci v1'!CA95,'OPINI Rinci v1'!CB95,'OPINI Rinci v1'!CC95)</f>
        <v>WDP</v>
      </c>
      <c r="Y93" s="397"/>
    </row>
    <row r="94" spans="1:25" s="91" customFormat="1" ht="14.1" customHeight="1" x14ac:dyDescent="0.2">
      <c r="A94" s="76">
        <f t="shared" si="3"/>
        <v>82</v>
      </c>
      <c r="B94" s="157" t="s">
        <v>16</v>
      </c>
      <c r="C94" s="401" t="s">
        <v>16</v>
      </c>
      <c r="D94" s="421"/>
      <c r="E94" s="403" t="s">
        <v>124</v>
      </c>
      <c r="F94" s="404" t="str">
        <f>CONCATENATE('OPINI Rinci v1'!H96,'OPINI Rinci v1'!I96,'OPINI Rinci v1'!J96,'OPINI Rinci v1'!K96)</f>
        <v>WTP</v>
      </c>
      <c r="G94" s="404" t="str">
        <f>CONCATENATE('OPINI Rinci v1'!M96,'OPINI Rinci v1'!N96,'OPINI Rinci v1'!O96,'OPINI Rinci v1'!P96)</f>
        <v>WTP</v>
      </c>
      <c r="H94" s="404" t="str">
        <f>CONCATENATE('OPINI Rinci v1'!R96,'OPINI Rinci v1'!S96,'OPINI Rinci v1'!T96,'OPINI Rinci v1'!U96)</f>
        <v>WTP</v>
      </c>
      <c r="I94" s="404" t="str">
        <f>CONCATENATE('OPINI Rinci v1'!W96,'OPINI Rinci v1'!X96,'OPINI Rinci v1'!Y96,'OPINI Rinci v1'!Z96)</f>
        <v>WTP</v>
      </c>
      <c r="J94" s="404" t="str">
        <f>CONCATENATE('OPINI Rinci v1'!AB96,'OPINI Rinci v1'!AC96,'OPINI Rinci v1'!AD96,'OPINI Rinci v1'!AE96)</f>
        <v>WDP</v>
      </c>
      <c r="K94" s="404" t="str">
        <f>CONCATENATE('OPINI Rinci v1'!AG96,'OPINI Rinci v1'!AH96,'OPINI Rinci v1'!AI96,'OPINI Rinci v1'!AJ96)</f>
        <v>WDP</v>
      </c>
      <c r="L94" s="422" t="s">
        <v>634</v>
      </c>
      <c r="M94" s="423"/>
      <c r="N94" s="423"/>
      <c r="O94" s="404" t="str">
        <f>CONCATENATE('OPINI Rinci v1'!AL96,'OPINI Rinci v1'!AM96,'OPINI Rinci v1'!AO96,'OPINI Rinci v1'!AN96)</f>
        <v>WDP</v>
      </c>
      <c r="P94" s="424" t="s">
        <v>634</v>
      </c>
      <c r="Q94" s="399" t="str">
        <f>CONCATENATE('OPINI Rinci v1'!AQ96,'OPINI Rinci v1'!AR96,'OPINI Rinci v1'!AT96,'OPINI Rinci v1'!AS96)</f>
        <v>WDP</v>
      </c>
      <c r="R94" s="163" t="str">
        <f>CONCATENATE('OPINI Rinci v1'!AV96,'OPINI Rinci v1'!AW96,'OPINI Rinci v1'!AX96,'OPINI Rinci v1'!AY96)</f>
        <v>WDP</v>
      </c>
      <c r="S94" s="163" t="str">
        <f>CONCATENATE('OPINI Rinci v1'!BA96,'OPINI Rinci v1'!BB96,'OPINI Rinci v1'!BC96,'OPINI Rinci v1'!BD96)</f>
        <v>TW</v>
      </c>
      <c r="T94" s="163" t="str">
        <f>CONCATENATE('OPINI Rinci v1'!BF96,'OPINI Rinci v1'!BG96,'OPINI Rinci v1'!BH96,'OPINI Rinci v1'!BI96)</f>
        <v>TMP</v>
      </c>
      <c r="U94" s="163" t="str">
        <f>CONCATENATE('OPINI Rinci v1'!BK96,'OPINI Rinci v1'!BL96,'OPINI Rinci v1'!BM96,'OPINI Rinci v1'!BN96)</f>
        <v>TMP</v>
      </c>
      <c r="V94" s="163" t="str">
        <f>CONCATENATE('OPINI Rinci v1'!BP96,'OPINI Rinci v1'!BQ96,'OPINI Rinci v1'!BR96,'OPINI Rinci v1'!BS96)</f>
        <v>TMP</v>
      </c>
      <c r="W94" s="163" t="str">
        <f>CONCATENATE('OPINI Rinci v1'!BU96,'OPINI Rinci v1'!BV96,'OPINI Rinci v1'!BW96,'OPINI Rinci v1'!BX96)</f>
        <v>TMP</v>
      </c>
      <c r="X94" s="163" t="str">
        <f>CONCATENATE('OPINI Rinci v1'!BZ96,'OPINI Rinci v1'!CA96,'OPINI Rinci v1'!CB96,'OPINI Rinci v1'!CC96)</f>
        <v/>
      </c>
      <c r="Y94" s="397"/>
    </row>
    <row r="95" spans="1:25" s="91" customFormat="1" ht="14.1" customHeight="1" x14ac:dyDescent="0.2">
      <c r="A95" s="76">
        <f t="shared" si="3"/>
        <v>83</v>
      </c>
      <c r="B95" s="157" t="s">
        <v>16</v>
      </c>
      <c r="C95" s="401" t="s">
        <v>18</v>
      </c>
      <c r="D95" s="421"/>
      <c r="E95" s="403" t="s">
        <v>125</v>
      </c>
      <c r="F95" s="404" t="str">
        <f>CONCATENATE('OPINI Rinci v1'!H97,'OPINI Rinci v1'!I97,'OPINI Rinci v1'!J97,'OPINI Rinci v1'!K97)</f>
        <v/>
      </c>
      <c r="G95" s="404" t="str">
        <f>CONCATENATE('OPINI Rinci v1'!M97,'OPINI Rinci v1'!N97,'OPINI Rinci v1'!O97,'OPINI Rinci v1'!P97)</f>
        <v>WTP</v>
      </c>
      <c r="H95" s="404" t="str">
        <f>CONCATENATE('OPINI Rinci v1'!R97,'OPINI Rinci v1'!S97,'OPINI Rinci v1'!T97,'OPINI Rinci v1'!U97)</f>
        <v>WTP</v>
      </c>
      <c r="I95" s="404" t="str">
        <f>CONCATENATE('OPINI Rinci v1'!W97,'OPINI Rinci v1'!X97,'OPINI Rinci v1'!Y97,'OPINI Rinci v1'!Z97)</f>
        <v>WTP</v>
      </c>
      <c r="J95" s="404" t="str">
        <f>CONCATENATE('OPINI Rinci v1'!AB97,'OPINI Rinci v1'!AC97,'OPINI Rinci v1'!AD97,'OPINI Rinci v1'!AE97)</f>
        <v>WDP</v>
      </c>
      <c r="K95" s="404" t="str">
        <f>CONCATENATE('OPINI Rinci v1'!AG97,'OPINI Rinci v1'!AH97,'OPINI Rinci v1'!AI97,'OPINI Rinci v1'!AJ97)</f>
        <v>WDP</v>
      </c>
      <c r="L95" s="405" t="s">
        <v>632</v>
      </c>
      <c r="M95" s="406"/>
      <c r="N95" s="406"/>
      <c r="O95" s="404" t="str">
        <f>CONCATENATE('OPINI Rinci v1'!AL97,'OPINI Rinci v1'!AM97,'OPINI Rinci v1'!AO97,'OPINI Rinci v1'!AN97)</f>
        <v>WDP</v>
      </c>
      <c r="P95" s="407" t="s">
        <v>632</v>
      </c>
      <c r="Q95" s="399" t="str">
        <f>CONCATENATE('OPINI Rinci v1'!AQ97,'OPINI Rinci v1'!AR97,'OPINI Rinci v1'!AT97,'OPINI Rinci v1'!AS97)</f>
        <v>WDP</v>
      </c>
      <c r="R95" s="163" t="str">
        <f>CONCATENATE('OPINI Rinci v1'!AV97,'OPINI Rinci v1'!AW97,'OPINI Rinci v1'!AX97,'OPINI Rinci v1'!AY97)</f>
        <v>WDP</v>
      </c>
      <c r="S95" s="163" t="str">
        <f>CONCATENATE('OPINI Rinci v1'!BA97,'OPINI Rinci v1'!BB97,'OPINI Rinci v1'!BC97,'OPINI Rinci v1'!BD97)</f>
        <v>WDP</v>
      </c>
      <c r="T95" s="163" t="str">
        <f>CONCATENATE('OPINI Rinci v1'!BF97,'OPINI Rinci v1'!BG97,'OPINI Rinci v1'!BH97,'OPINI Rinci v1'!BI97)</f>
        <v>WDP</v>
      </c>
      <c r="U95" s="163" t="str">
        <f>CONCATENATE('OPINI Rinci v1'!BK97,'OPINI Rinci v1'!BL97,'OPINI Rinci v1'!BM97,'OPINI Rinci v1'!BN97)</f>
        <v>WDP</v>
      </c>
      <c r="V95" s="163" t="str">
        <f>CONCATENATE('OPINI Rinci v1'!BP97,'OPINI Rinci v1'!BQ97,'OPINI Rinci v1'!BR97,'OPINI Rinci v1'!BS97)</f>
        <v>WDP</v>
      </c>
      <c r="W95" s="163" t="str">
        <f>CONCATENATE('OPINI Rinci v1'!BU97,'OPINI Rinci v1'!BV97,'OPINI Rinci v1'!BW97,'OPINI Rinci v1'!BX97)</f>
        <v>WDP</v>
      </c>
      <c r="X95" s="163" t="str">
        <f>CONCATENATE('OPINI Rinci v1'!BZ97,'OPINI Rinci v1'!CA97,'OPINI Rinci v1'!CB97,'OPINI Rinci v1'!CC97)</f>
        <v>WDP</v>
      </c>
      <c r="Y95" s="397"/>
    </row>
    <row r="96" spans="1:25" s="408" customFormat="1" ht="14.1" customHeight="1" x14ac:dyDescent="0.2">
      <c r="A96" s="409">
        <f t="shared" si="3"/>
        <v>84</v>
      </c>
      <c r="B96" s="410" t="s">
        <v>16</v>
      </c>
      <c r="C96" s="411" t="s">
        <v>20</v>
      </c>
      <c r="D96" s="412"/>
      <c r="E96" s="413" t="s">
        <v>126</v>
      </c>
      <c r="F96" s="404" t="str">
        <f>CONCATENATE('OPINI Rinci v1'!H98,'OPINI Rinci v1'!I98,'OPINI Rinci v1'!J98,'OPINI Rinci v1'!K98)</f>
        <v>WTP</v>
      </c>
      <c r="G96" s="404" t="str">
        <f>CONCATENATE('OPINI Rinci v1'!M98,'OPINI Rinci v1'!N98,'OPINI Rinci v1'!O98,'OPINI Rinci v1'!P98)</f>
        <v>WTP</v>
      </c>
      <c r="H96" s="404" t="str">
        <f>CONCATENATE('OPINI Rinci v1'!R98,'OPINI Rinci v1'!S98,'OPINI Rinci v1'!T98,'OPINI Rinci v1'!U98)</f>
        <v>WTP</v>
      </c>
      <c r="I96" s="404" t="str">
        <f>CONCATENATE('OPINI Rinci v1'!W98,'OPINI Rinci v1'!X98,'OPINI Rinci v1'!Y98,'OPINI Rinci v1'!Z98)</f>
        <v>WTP</v>
      </c>
      <c r="J96" s="404" t="str">
        <f>CONCATENATE('OPINI Rinci v1'!AB98,'OPINI Rinci v1'!AC98,'OPINI Rinci v1'!AD98,'OPINI Rinci v1'!AE98)</f>
        <v>WTP</v>
      </c>
      <c r="K96" s="414" t="str">
        <f>CONCATENATE('OPINI Rinci v1'!AG98,'OPINI Rinci v1'!AH98,'OPINI Rinci v1'!AI98,'OPINI Rinci v1'!AJ98)</f>
        <v>WTP</v>
      </c>
      <c r="L96" s="415" t="s">
        <v>634</v>
      </c>
      <c r="M96" s="416"/>
      <c r="N96" s="416"/>
      <c r="O96" s="414" t="str">
        <f>CONCATENATE('OPINI Rinci v1'!AL98,'OPINI Rinci v1'!AM98,'OPINI Rinci v1'!AO98,'OPINI Rinci v1'!AN98)</f>
        <v>WTP</v>
      </c>
      <c r="P96" s="417" t="s">
        <v>634</v>
      </c>
      <c r="Q96" s="418" t="str">
        <f>CONCATENATE('OPINI Rinci v1'!AQ98,'OPINI Rinci v1'!AR98,'OPINI Rinci v1'!AT98,'OPINI Rinci v1'!AS98)</f>
        <v>WTP</v>
      </c>
      <c r="R96" s="419" t="str">
        <f>CONCATENATE('OPINI Rinci v1'!AV98,'OPINI Rinci v1'!AW98,'OPINI Rinci v1'!AX98,'OPINI Rinci v1'!AY98)</f>
        <v>WTP</v>
      </c>
      <c r="S96" s="419" t="str">
        <f>CONCATENATE('OPINI Rinci v1'!BA98,'OPINI Rinci v1'!BB98,'OPINI Rinci v1'!BC98,'OPINI Rinci v1'!BD98)</f>
        <v>WDP</v>
      </c>
      <c r="T96" s="419" t="str">
        <f>CONCATENATE('OPINI Rinci v1'!BF98,'OPINI Rinci v1'!BG98,'OPINI Rinci v1'!BH98,'OPINI Rinci v1'!BI98)</f>
        <v>WDP</v>
      </c>
      <c r="U96" s="419" t="str">
        <f>CONCATENATE('OPINI Rinci v1'!BK98,'OPINI Rinci v1'!BL98,'OPINI Rinci v1'!BM98,'OPINI Rinci v1'!BN98)</f>
        <v>WDP</v>
      </c>
      <c r="V96" s="419" t="str">
        <f>CONCATENATE('OPINI Rinci v1'!BP98,'OPINI Rinci v1'!BQ98,'OPINI Rinci v1'!BR98,'OPINI Rinci v1'!BS98)</f>
        <v>WDP</v>
      </c>
      <c r="W96" s="419" t="str">
        <f>CONCATENATE('OPINI Rinci v1'!BU98,'OPINI Rinci v1'!BV98,'OPINI Rinci v1'!BW98,'OPINI Rinci v1'!BX98)</f>
        <v>TMP</v>
      </c>
      <c r="X96" s="419" t="str">
        <f>CONCATENATE('OPINI Rinci v1'!BZ98,'OPINI Rinci v1'!CA98,'OPINI Rinci v1'!CB98,'OPINI Rinci v1'!CC98)</f>
        <v>WDP</v>
      </c>
      <c r="Y96" s="420"/>
    </row>
    <row r="97" spans="1:25" s="408" customFormat="1" ht="14.1" customHeight="1" x14ac:dyDescent="0.2">
      <c r="A97" s="409">
        <f t="shared" si="3"/>
        <v>85</v>
      </c>
      <c r="B97" s="410" t="s">
        <v>16</v>
      </c>
      <c r="C97" s="411" t="s">
        <v>22</v>
      </c>
      <c r="D97" s="412"/>
      <c r="E97" s="413" t="s">
        <v>127</v>
      </c>
      <c r="F97" s="404" t="str">
        <f>CONCATENATE('OPINI Rinci v1'!H99,'OPINI Rinci v1'!I99,'OPINI Rinci v1'!J99,'OPINI Rinci v1'!K99)</f>
        <v>WTP</v>
      </c>
      <c r="G97" s="404" t="str">
        <f>CONCATENATE('OPINI Rinci v1'!M99,'OPINI Rinci v1'!N99,'OPINI Rinci v1'!O99,'OPINI Rinci v1'!P99)</f>
        <v>WTP</v>
      </c>
      <c r="H97" s="404" t="str">
        <f>CONCATENATE('OPINI Rinci v1'!R99,'OPINI Rinci v1'!S99,'OPINI Rinci v1'!T99,'OPINI Rinci v1'!U99)</f>
        <v>WTP</v>
      </c>
      <c r="I97" s="404" t="str">
        <f>CONCATENATE('OPINI Rinci v1'!W99,'OPINI Rinci v1'!X99,'OPINI Rinci v1'!Y99,'OPINI Rinci v1'!Z99)</f>
        <v>WTP</v>
      </c>
      <c r="J97" s="404" t="str">
        <f>CONCATENATE('OPINI Rinci v1'!AB99,'OPINI Rinci v1'!AC99,'OPINI Rinci v1'!AD99,'OPINI Rinci v1'!AE99)</f>
        <v>WTP</v>
      </c>
      <c r="K97" s="414" t="str">
        <f>CONCATENATE('OPINI Rinci v1'!AG99,'OPINI Rinci v1'!AH99,'OPINI Rinci v1'!AI99,'OPINI Rinci v1'!AJ99)</f>
        <v>WTP</v>
      </c>
      <c r="L97" s="425" t="s">
        <v>632</v>
      </c>
      <c r="M97" s="426"/>
      <c r="N97" s="426"/>
      <c r="O97" s="414" t="str">
        <f>CONCATENATE('OPINI Rinci v1'!AL99,'OPINI Rinci v1'!AM99,'OPINI Rinci v1'!AO99,'OPINI Rinci v1'!AN99)</f>
        <v>WTP</v>
      </c>
      <c r="P97" s="427" t="s">
        <v>632</v>
      </c>
      <c r="Q97" s="418" t="str">
        <f>CONCATENATE('OPINI Rinci v1'!AQ99,'OPINI Rinci v1'!AR99,'OPINI Rinci v1'!AT99,'OPINI Rinci v1'!AS99)</f>
        <v>WTP</v>
      </c>
      <c r="R97" s="419" t="str">
        <f>CONCATENATE('OPINI Rinci v1'!AV99,'OPINI Rinci v1'!AW99,'OPINI Rinci v1'!AX99,'OPINI Rinci v1'!AY99)</f>
        <v>WDP</v>
      </c>
      <c r="S97" s="419" t="str">
        <f>CONCATENATE('OPINI Rinci v1'!BA99,'OPINI Rinci v1'!BB99,'OPINI Rinci v1'!BC99,'OPINI Rinci v1'!BD99)</f>
        <v>WDP</v>
      </c>
      <c r="T97" s="419" t="str">
        <f>CONCATENATE('OPINI Rinci v1'!BF99,'OPINI Rinci v1'!BG99,'OPINI Rinci v1'!BH99,'OPINI Rinci v1'!BI99)</f>
        <v>WDP</v>
      </c>
      <c r="U97" s="419" t="str">
        <f>CONCATENATE('OPINI Rinci v1'!BK99,'OPINI Rinci v1'!BL99,'OPINI Rinci v1'!BM99,'OPINI Rinci v1'!BN99)</f>
        <v>WDP</v>
      </c>
      <c r="V97" s="419" t="str">
        <f>CONCATENATE('OPINI Rinci v1'!BP99,'OPINI Rinci v1'!BQ99,'OPINI Rinci v1'!BR99,'OPINI Rinci v1'!BS99)</f>
        <v>WDP</v>
      </c>
      <c r="W97" s="419" t="str">
        <f>CONCATENATE('OPINI Rinci v1'!BU99,'OPINI Rinci v1'!BV99,'OPINI Rinci v1'!BW99,'OPINI Rinci v1'!BX99)</f>
        <v>WDP</v>
      </c>
      <c r="X97" s="419" t="str">
        <f>CONCATENATE('OPINI Rinci v1'!BZ99,'OPINI Rinci v1'!CA99,'OPINI Rinci v1'!CB99,'OPINI Rinci v1'!CC99)</f>
        <v>WDP</v>
      </c>
      <c r="Y97" s="420"/>
    </row>
    <row r="98" spans="1:25" s="91" customFormat="1" ht="14.1" customHeight="1" x14ac:dyDescent="0.2">
      <c r="A98" s="76">
        <f t="shared" si="3"/>
        <v>86</v>
      </c>
      <c r="B98" s="157" t="s">
        <v>16</v>
      </c>
      <c r="C98" s="401" t="s">
        <v>24</v>
      </c>
      <c r="D98" s="421"/>
      <c r="E98" s="403" t="s">
        <v>128</v>
      </c>
      <c r="F98" s="404" t="str">
        <f>CONCATENATE('OPINI Rinci v1'!H100,'OPINI Rinci v1'!I100,'OPINI Rinci v1'!J100,'OPINI Rinci v1'!K100)</f>
        <v>WTP</v>
      </c>
      <c r="G98" s="404" t="str">
        <f>CONCATENATE('OPINI Rinci v1'!M100,'OPINI Rinci v1'!N100,'OPINI Rinci v1'!O100,'OPINI Rinci v1'!P100)</f>
        <v>WTP</v>
      </c>
      <c r="H98" s="404" t="str">
        <f>CONCATENATE('OPINI Rinci v1'!R100,'OPINI Rinci v1'!S100,'OPINI Rinci v1'!T100,'OPINI Rinci v1'!U100)</f>
        <v>WDP</v>
      </c>
      <c r="I98" s="404" t="str">
        <f>CONCATENATE('OPINI Rinci v1'!W100,'OPINI Rinci v1'!X100,'OPINI Rinci v1'!Y100,'OPINI Rinci v1'!Z100)</f>
        <v>WDP</v>
      </c>
      <c r="J98" s="404" t="str">
        <f>CONCATENATE('OPINI Rinci v1'!AB100,'OPINI Rinci v1'!AC100,'OPINI Rinci v1'!AD100,'OPINI Rinci v1'!AE100)</f>
        <v>WDP</v>
      </c>
      <c r="K98" s="404" t="str">
        <f>CONCATENATE('OPINI Rinci v1'!AG100,'OPINI Rinci v1'!AH100,'OPINI Rinci v1'!AI100,'OPINI Rinci v1'!AJ100)</f>
        <v>WDP</v>
      </c>
      <c r="L98" s="405" t="s">
        <v>632</v>
      </c>
      <c r="M98" s="406"/>
      <c r="N98" s="406"/>
      <c r="O98" s="404" t="str">
        <f>CONCATENATE('OPINI Rinci v1'!AL100,'OPINI Rinci v1'!AM100,'OPINI Rinci v1'!AO100,'OPINI Rinci v1'!AN100)</f>
        <v>WDP</v>
      </c>
      <c r="P98" s="407" t="s">
        <v>632</v>
      </c>
      <c r="Q98" s="399" t="str">
        <f>CONCATENATE('OPINI Rinci v1'!AQ100,'OPINI Rinci v1'!AR100,'OPINI Rinci v1'!AT100,'OPINI Rinci v1'!AS100)</f>
        <v>WDP</v>
      </c>
      <c r="R98" s="163" t="str">
        <f>CONCATENATE('OPINI Rinci v1'!AV100,'OPINI Rinci v1'!AW100,'OPINI Rinci v1'!AX100,'OPINI Rinci v1'!AY100)</f>
        <v>WDP</v>
      </c>
      <c r="S98" s="163" t="str">
        <f>CONCATENATE('OPINI Rinci v1'!BA100,'OPINI Rinci v1'!BB100,'OPINI Rinci v1'!BC100,'OPINI Rinci v1'!BD100)</f>
        <v>WDP</v>
      </c>
      <c r="T98" s="163" t="str">
        <f>CONCATENATE('OPINI Rinci v1'!BF100,'OPINI Rinci v1'!BG100,'OPINI Rinci v1'!BH100,'OPINI Rinci v1'!BI100)</f>
        <v>WDP</v>
      </c>
      <c r="U98" s="163" t="str">
        <f>CONCATENATE('OPINI Rinci v1'!BK100,'OPINI Rinci v1'!BL100,'OPINI Rinci v1'!BM100,'OPINI Rinci v1'!BN100)</f>
        <v>WDP</v>
      </c>
      <c r="V98" s="163" t="str">
        <f>CONCATENATE('OPINI Rinci v1'!BP100,'OPINI Rinci v1'!BQ100,'OPINI Rinci v1'!BR100,'OPINI Rinci v1'!BS100)</f>
        <v>WDP</v>
      </c>
      <c r="W98" s="163" t="str">
        <f>CONCATENATE('OPINI Rinci v1'!BU100,'OPINI Rinci v1'!BV100,'OPINI Rinci v1'!BW100,'OPINI Rinci v1'!BX100)</f>
        <v>WDP</v>
      </c>
      <c r="X98" s="163" t="str">
        <f>CONCATENATE('OPINI Rinci v1'!BZ100,'OPINI Rinci v1'!CA100,'OPINI Rinci v1'!CB100,'OPINI Rinci v1'!CC100)</f>
        <v>WDP</v>
      </c>
      <c r="Y98" s="397"/>
    </row>
    <row r="99" spans="1:25" s="408" customFormat="1" ht="14.1" customHeight="1" x14ac:dyDescent="0.2">
      <c r="A99" s="409">
        <f t="shared" si="3"/>
        <v>87</v>
      </c>
      <c r="B99" s="410" t="s">
        <v>16</v>
      </c>
      <c r="C99" s="411" t="s">
        <v>26</v>
      </c>
      <c r="D99" s="412"/>
      <c r="E99" s="413" t="s">
        <v>129</v>
      </c>
      <c r="F99" s="404" t="str">
        <f>CONCATENATE('OPINI Rinci v1'!H101,'OPINI Rinci v1'!I101,'OPINI Rinci v1'!J101,'OPINI Rinci v1'!K101)</f>
        <v>WTP</v>
      </c>
      <c r="G99" s="404" t="str">
        <f>CONCATENATE('OPINI Rinci v1'!M101,'OPINI Rinci v1'!N101,'OPINI Rinci v1'!O101,'OPINI Rinci v1'!P101)</f>
        <v>WTP</v>
      </c>
      <c r="H99" s="404" t="str">
        <f>CONCATENATE('OPINI Rinci v1'!R101,'OPINI Rinci v1'!S101,'OPINI Rinci v1'!T101,'OPINI Rinci v1'!U101)</f>
        <v>WTP</v>
      </c>
      <c r="I99" s="404" t="str">
        <f>CONCATENATE('OPINI Rinci v1'!W101,'OPINI Rinci v1'!X101,'OPINI Rinci v1'!Y101,'OPINI Rinci v1'!Z101)</f>
        <v>WTP</v>
      </c>
      <c r="J99" s="404" t="str">
        <f>CONCATENATE('OPINI Rinci v1'!AB101,'OPINI Rinci v1'!AC101,'OPINI Rinci v1'!AD101,'OPINI Rinci v1'!AE101)</f>
        <v>WDP</v>
      </c>
      <c r="K99" s="414" t="str">
        <f>CONCATENATE('OPINI Rinci v1'!AG101,'OPINI Rinci v1'!AH101,'OPINI Rinci v1'!AI101,'OPINI Rinci v1'!AJ101)</f>
        <v>WTP</v>
      </c>
      <c r="L99" s="425" t="s">
        <v>632</v>
      </c>
      <c r="M99" s="426"/>
      <c r="N99" s="426"/>
      <c r="O99" s="414" t="str">
        <f>CONCATENATE('OPINI Rinci v1'!AL101,'OPINI Rinci v1'!AM101,'OPINI Rinci v1'!AO101,'OPINI Rinci v1'!AN101)</f>
        <v>WTP</v>
      </c>
      <c r="P99" s="427" t="s">
        <v>632</v>
      </c>
      <c r="Q99" s="418" t="str">
        <f>CONCATENATE('OPINI Rinci v1'!AQ101,'OPINI Rinci v1'!AR101,'OPINI Rinci v1'!AT101,'OPINI Rinci v1'!AS101)</f>
        <v>WDP</v>
      </c>
      <c r="R99" s="419" t="str">
        <f>CONCATENATE('OPINI Rinci v1'!AV101,'OPINI Rinci v1'!AW101,'OPINI Rinci v1'!AX101,'OPINI Rinci v1'!AY101)</f>
        <v>WDP</v>
      </c>
      <c r="S99" s="419" t="str">
        <f>CONCATENATE('OPINI Rinci v1'!BA101,'OPINI Rinci v1'!BB101,'OPINI Rinci v1'!BC101,'OPINI Rinci v1'!BD101)</f>
        <v>WDP</v>
      </c>
      <c r="T99" s="419" t="str">
        <f>CONCATENATE('OPINI Rinci v1'!BF101,'OPINI Rinci v1'!BG101,'OPINI Rinci v1'!BH101,'OPINI Rinci v1'!BI101)</f>
        <v>WDP</v>
      </c>
      <c r="U99" s="419" t="str">
        <f>CONCATENATE('OPINI Rinci v1'!BK101,'OPINI Rinci v1'!BL101,'OPINI Rinci v1'!BM101,'OPINI Rinci v1'!BN101)</f>
        <v>WDP</v>
      </c>
      <c r="V99" s="419" t="str">
        <f>CONCATENATE('OPINI Rinci v1'!BP101,'OPINI Rinci v1'!BQ101,'OPINI Rinci v1'!BR101,'OPINI Rinci v1'!BS101)</f>
        <v>WDP</v>
      </c>
      <c r="W99" s="419" t="str">
        <f>CONCATENATE('OPINI Rinci v1'!BU101,'OPINI Rinci v1'!BV101,'OPINI Rinci v1'!BW101,'OPINI Rinci v1'!BX101)</f>
        <v>WDP</v>
      </c>
      <c r="X99" s="419" t="str">
        <f>CONCATENATE('OPINI Rinci v1'!BZ101,'OPINI Rinci v1'!CA101,'OPINI Rinci v1'!CB101,'OPINI Rinci v1'!CC101)</f>
        <v/>
      </c>
      <c r="Y99" s="420"/>
    </row>
    <row r="100" spans="1:25" s="408" customFormat="1" ht="14.1" customHeight="1" x14ac:dyDescent="0.2">
      <c r="A100" s="409">
        <f t="shared" si="3"/>
        <v>88</v>
      </c>
      <c r="B100" s="410" t="s">
        <v>16</v>
      </c>
      <c r="C100" s="411" t="s">
        <v>28</v>
      </c>
      <c r="D100" s="412"/>
      <c r="E100" s="413" t="s">
        <v>130</v>
      </c>
      <c r="F100" s="404" t="str">
        <f>CONCATENATE('OPINI Rinci v1'!H102,'OPINI Rinci v1'!I102,'OPINI Rinci v1'!J102,'OPINI Rinci v1'!K102)</f>
        <v>WTP</v>
      </c>
      <c r="G100" s="404" t="str">
        <f>CONCATENATE('OPINI Rinci v1'!M102,'OPINI Rinci v1'!N102,'OPINI Rinci v1'!O102,'OPINI Rinci v1'!P102)</f>
        <v>WTP</v>
      </c>
      <c r="H100" s="404" t="str">
        <f>CONCATENATE('OPINI Rinci v1'!R102,'OPINI Rinci v1'!S102,'OPINI Rinci v1'!T102,'OPINI Rinci v1'!U102)</f>
        <v>WTP</v>
      </c>
      <c r="I100" s="404" t="str">
        <f>CONCATENATE('OPINI Rinci v1'!W102,'OPINI Rinci v1'!X102,'OPINI Rinci v1'!Y102,'OPINI Rinci v1'!Z102)</f>
        <v>WTP</v>
      </c>
      <c r="J100" s="404" t="str">
        <f>CONCATENATE('OPINI Rinci v1'!AB102,'OPINI Rinci v1'!AC102,'OPINI Rinci v1'!AD102,'OPINI Rinci v1'!AE102)</f>
        <v>WTP</v>
      </c>
      <c r="K100" s="414" t="str">
        <f>CONCATENATE('OPINI Rinci v1'!AG102,'OPINI Rinci v1'!AH102,'OPINI Rinci v1'!AI102,'OPINI Rinci v1'!AJ102)</f>
        <v>WTP</v>
      </c>
      <c r="L100" s="415" t="s">
        <v>634</v>
      </c>
      <c r="M100" s="416"/>
      <c r="N100" s="416"/>
      <c r="O100" s="414" t="str">
        <f>CONCATENATE('OPINI Rinci v1'!AL102,'OPINI Rinci v1'!AM102,'OPINI Rinci v1'!AO102,'OPINI Rinci v1'!AN102)</f>
        <v>WTP</v>
      </c>
      <c r="P100" s="417" t="s">
        <v>634</v>
      </c>
      <c r="Q100" s="418" t="str">
        <f>CONCATENATE('OPINI Rinci v1'!AQ102,'OPINI Rinci v1'!AR102,'OPINI Rinci v1'!AT102,'OPINI Rinci v1'!AS102)</f>
        <v>WTP</v>
      </c>
      <c r="R100" s="419" t="str">
        <f>CONCATENATE('OPINI Rinci v1'!AV102,'OPINI Rinci v1'!AW102,'OPINI Rinci v1'!AX102,'OPINI Rinci v1'!AY102)</f>
        <v>WTP</v>
      </c>
      <c r="S100" s="419" t="str">
        <f>CONCATENATE('OPINI Rinci v1'!BA102,'OPINI Rinci v1'!BB102,'OPINI Rinci v1'!BC102,'OPINI Rinci v1'!BD102)</f>
        <v>WDP</v>
      </c>
      <c r="T100" s="419" t="str">
        <f>CONCATENATE('OPINI Rinci v1'!BF102,'OPINI Rinci v1'!BG102,'OPINI Rinci v1'!BH102,'OPINI Rinci v1'!BI102)</f>
        <v>WDP</v>
      </c>
      <c r="U100" s="419" t="str">
        <f>CONCATENATE('OPINI Rinci v1'!BK102,'OPINI Rinci v1'!BL102,'OPINI Rinci v1'!BM102,'OPINI Rinci v1'!BN102)</f>
        <v>WDP</v>
      </c>
      <c r="V100" s="419" t="str">
        <f>CONCATENATE('OPINI Rinci v1'!BP102,'OPINI Rinci v1'!BQ102,'OPINI Rinci v1'!BR102,'OPINI Rinci v1'!BS102)</f>
        <v>WDP</v>
      </c>
      <c r="W100" s="419" t="str">
        <f>CONCATENATE('OPINI Rinci v1'!BU102,'OPINI Rinci v1'!BV102,'OPINI Rinci v1'!BW102,'OPINI Rinci v1'!BX102)</f>
        <v>WDP</v>
      </c>
      <c r="X100" s="419" t="str">
        <f>CONCATENATE('OPINI Rinci v1'!BZ102,'OPINI Rinci v1'!CA102,'OPINI Rinci v1'!CB102,'OPINI Rinci v1'!CC102)</f>
        <v>WDP</v>
      </c>
      <c r="Y100" s="420"/>
    </row>
    <row r="101" spans="1:25" s="91" customFormat="1" ht="14.1" customHeight="1" x14ac:dyDescent="0.2">
      <c r="A101" s="76">
        <f t="shared" si="3"/>
        <v>89</v>
      </c>
      <c r="B101" s="157" t="s">
        <v>16</v>
      </c>
      <c r="C101" s="401" t="s">
        <v>30</v>
      </c>
      <c r="D101" s="421"/>
      <c r="E101" s="403" t="s">
        <v>131</v>
      </c>
      <c r="F101" s="404" t="str">
        <f>CONCATENATE('OPINI Rinci v1'!H103,'OPINI Rinci v1'!I103,'OPINI Rinci v1'!J103,'OPINI Rinci v1'!K103)</f>
        <v/>
      </c>
      <c r="G101" s="404" t="str">
        <f>CONCATENATE('OPINI Rinci v1'!M103,'OPINI Rinci v1'!N103,'OPINI Rinci v1'!O103,'OPINI Rinci v1'!P103)</f>
        <v>WTP</v>
      </c>
      <c r="H101" s="404" t="str">
        <f>CONCATENATE('OPINI Rinci v1'!R103,'OPINI Rinci v1'!S103,'OPINI Rinci v1'!T103,'OPINI Rinci v1'!U103)</f>
        <v>WTP</v>
      </c>
      <c r="I101" s="404" t="str">
        <f>CONCATENATE('OPINI Rinci v1'!W103,'OPINI Rinci v1'!X103,'OPINI Rinci v1'!Y103,'OPINI Rinci v1'!Z103)</f>
        <v>WDP</v>
      </c>
      <c r="J101" s="404" t="str">
        <f>CONCATENATE('OPINI Rinci v1'!AB103,'OPINI Rinci v1'!AC103,'OPINI Rinci v1'!AD103,'OPINI Rinci v1'!AE103)</f>
        <v>WDP</v>
      </c>
      <c r="K101" s="404" t="str">
        <f>CONCATENATE('OPINI Rinci v1'!AG103,'OPINI Rinci v1'!AH103,'OPINI Rinci v1'!AI103,'OPINI Rinci v1'!AJ103)</f>
        <v>WDP</v>
      </c>
      <c r="L101" s="422" t="s">
        <v>634</v>
      </c>
      <c r="M101" s="423"/>
      <c r="N101" s="423"/>
      <c r="O101" s="404" t="str">
        <f>CONCATENATE('OPINI Rinci v1'!AL103,'OPINI Rinci v1'!AM103,'OPINI Rinci v1'!AO103,'OPINI Rinci v1'!AN103)</f>
        <v>WDP</v>
      </c>
      <c r="P101" s="424" t="s">
        <v>634</v>
      </c>
      <c r="Q101" s="399" t="str">
        <f>CONCATENATE('OPINI Rinci v1'!AQ103,'OPINI Rinci v1'!AR103,'OPINI Rinci v1'!AT103,'OPINI Rinci v1'!AS103)</f>
        <v>WDP</v>
      </c>
      <c r="R101" s="163" t="str">
        <f>CONCATENATE('OPINI Rinci v1'!AV103,'OPINI Rinci v1'!AW103,'OPINI Rinci v1'!AX103,'OPINI Rinci v1'!AY103)</f>
        <v>WDP</v>
      </c>
      <c r="S101" s="163" t="str">
        <f>CONCATENATE('OPINI Rinci v1'!BA103,'OPINI Rinci v1'!BB103,'OPINI Rinci v1'!BC103,'OPINI Rinci v1'!BD103)</f>
        <v>WDP</v>
      </c>
      <c r="T101" s="163" t="str">
        <f>CONCATENATE('OPINI Rinci v1'!BF103,'OPINI Rinci v1'!BG103,'OPINI Rinci v1'!BH103,'OPINI Rinci v1'!BI103)</f>
        <v>WDP</v>
      </c>
      <c r="U101" s="163" t="str">
        <f>CONCATENATE('OPINI Rinci v1'!BK103,'OPINI Rinci v1'!BL103,'OPINI Rinci v1'!BM103,'OPINI Rinci v1'!BN103)</f>
        <v>WDP</v>
      </c>
      <c r="V101" s="163" t="str">
        <f>CONCATENATE('OPINI Rinci v1'!BP103,'OPINI Rinci v1'!BQ103,'OPINI Rinci v1'!BR103,'OPINI Rinci v1'!BS103)</f>
        <v>WDP</v>
      </c>
      <c r="W101" s="163" t="str">
        <f>CONCATENATE('OPINI Rinci v1'!BU103,'OPINI Rinci v1'!BV103,'OPINI Rinci v1'!BW103,'OPINI Rinci v1'!BX103)</f>
        <v>WDP</v>
      </c>
      <c r="X101" s="163" t="str">
        <f>CONCATENATE('OPINI Rinci v1'!BZ103,'OPINI Rinci v1'!CA103,'OPINI Rinci v1'!CB103,'OPINI Rinci v1'!CC103)</f>
        <v>WDP</v>
      </c>
      <c r="Y101" s="397"/>
    </row>
    <row r="102" spans="1:25" s="91" customFormat="1" ht="14.1" customHeight="1" x14ac:dyDescent="0.2">
      <c r="A102" s="76">
        <f t="shared" si="3"/>
        <v>90</v>
      </c>
      <c r="B102" s="157" t="s">
        <v>16</v>
      </c>
      <c r="C102" s="401" t="s">
        <v>32</v>
      </c>
      <c r="D102" s="421"/>
      <c r="E102" s="403" t="s">
        <v>132</v>
      </c>
      <c r="F102" s="404" t="str">
        <f>CONCATENATE('OPINI Rinci v1'!H104,'OPINI Rinci v1'!I104,'OPINI Rinci v1'!J104,'OPINI Rinci v1'!K104)</f>
        <v>WTP</v>
      </c>
      <c r="G102" s="404" t="str">
        <f>CONCATENATE('OPINI Rinci v1'!M104,'OPINI Rinci v1'!N104,'OPINI Rinci v1'!O104,'OPINI Rinci v1'!P104)</f>
        <v>WTP</v>
      </c>
      <c r="H102" s="404" t="str">
        <f>CONCATENATE('OPINI Rinci v1'!R104,'OPINI Rinci v1'!S104,'OPINI Rinci v1'!T104,'OPINI Rinci v1'!U104)</f>
        <v>WTP</v>
      </c>
      <c r="I102" s="404" t="str">
        <f>CONCATENATE('OPINI Rinci v1'!W104,'OPINI Rinci v1'!X104,'OPINI Rinci v1'!Y104,'OPINI Rinci v1'!Z104)</f>
        <v>WTP</v>
      </c>
      <c r="J102" s="404" t="str">
        <f>CONCATENATE('OPINI Rinci v1'!AB104,'OPINI Rinci v1'!AC104,'OPINI Rinci v1'!AD104,'OPINI Rinci v1'!AE104)</f>
        <v>WDP</v>
      </c>
      <c r="K102" s="404" t="str">
        <f>CONCATENATE('OPINI Rinci v1'!AG104,'OPINI Rinci v1'!AH104,'OPINI Rinci v1'!AI104,'OPINI Rinci v1'!AJ104)</f>
        <v>WDP</v>
      </c>
      <c r="L102" s="405" t="s">
        <v>632</v>
      </c>
      <c r="M102" s="406"/>
      <c r="N102" s="406"/>
      <c r="O102" s="404" t="str">
        <f>CONCATENATE('OPINI Rinci v1'!AL104,'OPINI Rinci v1'!AM104,'OPINI Rinci v1'!AO104,'OPINI Rinci v1'!AN104)</f>
        <v>WDP</v>
      </c>
      <c r="P102" s="407" t="s">
        <v>632</v>
      </c>
      <c r="Q102" s="399" t="str">
        <f>CONCATENATE('OPINI Rinci v1'!AQ104,'OPINI Rinci v1'!AR104,'OPINI Rinci v1'!AT104,'OPINI Rinci v1'!AS104)</f>
        <v>WDP</v>
      </c>
      <c r="R102" s="163" t="str">
        <f>CONCATENATE('OPINI Rinci v1'!AV104,'OPINI Rinci v1'!AW104,'OPINI Rinci v1'!AX104,'OPINI Rinci v1'!AY104)</f>
        <v>WDP</v>
      </c>
      <c r="S102" s="163" t="str">
        <f>CONCATENATE('OPINI Rinci v1'!BA104,'OPINI Rinci v1'!BB104,'OPINI Rinci v1'!BC104,'OPINI Rinci v1'!BD104)</f>
        <v>WDP</v>
      </c>
      <c r="T102" s="163" t="str">
        <f>CONCATENATE('OPINI Rinci v1'!BF104,'OPINI Rinci v1'!BG104,'OPINI Rinci v1'!BH104,'OPINI Rinci v1'!BI104)</f>
        <v>WDP</v>
      </c>
      <c r="U102" s="163" t="str">
        <f>CONCATENATE('OPINI Rinci v1'!BK104,'OPINI Rinci v1'!BL104,'OPINI Rinci v1'!BM104,'OPINI Rinci v1'!BN104)</f>
        <v>WTP</v>
      </c>
      <c r="V102" s="163" t="str">
        <f>CONCATENATE('OPINI Rinci v1'!BP104,'OPINI Rinci v1'!BQ104,'OPINI Rinci v1'!BR104,'OPINI Rinci v1'!BS104)</f>
        <v>WDP</v>
      </c>
      <c r="W102" s="163" t="str">
        <f>CONCATENATE('OPINI Rinci v1'!BU104,'OPINI Rinci v1'!BV104,'OPINI Rinci v1'!BW104,'OPINI Rinci v1'!BX104)</f>
        <v>WDP</v>
      </c>
      <c r="X102" s="163" t="str">
        <f>CONCATENATE('OPINI Rinci v1'!BZ104,'OPINI Rinci v1'!CA104,'OPINI Rinci v1'!CB104,'OPINI Rinci v1'!CC104)</f>
        <v>WDP</v>
      </c>
      <c r="Y102" s="397"/>
    </row>
    <row r="103" spans="1:25" s="408" customFormat="1" ht="14.1" customHeight="1" x14ac:dyDescent="0.2">
      <c r="A103" s="409">
        <f t="shared" si="3"/>
        <v>91</v>
      </c>
      <c r="B103" s="410" t="s">
        <v>16</v>
      </c>
      <c r="C103" s="411" t="s">
        <v>34</v>
      </c>
      <c r="D103" s="412"/>
      <c r="E103" s="413" t="s">
        <v>670</v>
      </c>
      <c r="F103" s="404" t="str">
        <f>CONCATENATE('OPINI Rinci v1'!H105,'OPINI Rinci v1'!I105,'OPINI Rinci v1'!J105,'OPINI Rinci v1'!K105)</f>
        <v>WTP</v>
      </c>
      <c r="G103" s="404" t="str">
        <f>CONCATENATE('OPINI Rinci v1'!M105,'OPINI Rinci v1'!N105,'OPINI Rinci v1'!O105,'OPINI Rinci v1'!P105)</f>
        <v>WTP</v>
      </c>
      <c r="H103" s="404" t="str">
        <f>CONCATENATE('OPINI Rinci v1'!R105,'OPINI Rinci v1'!S105,'OPINI Rinci v1'!T105,'OPINI Rinci v1'!U105)</f>
        <v>WTP</v>
      </c>
      <c r="I103" s="404" t="str">
        <f>CONCATENATE('OPINI Rinci v1'!W105,'OPINI Rinci v1'!X105,'OPINI Rinci v1'!Y105,'OPINI Rinci v1'!Z105)</f>
        <v>WTP</v>
      </c>
      <c r="J103" s="404" t="str">
        <f>CONCATENATE('OPINI Rinci v1'!AB105,'OPINI Rinci v1'!AC105,'OPINI Rinci v1'!AD105,'OPINI Rinci v1'!AE105)</f>
        <v>WTP</v>
      </c>
      <c r="K103" s="414" t="str">
        <f>CONCATENATE('OPINI Rinci v1'!AG105,'OPINI Rinci v1'!AH105,'OPINI Rinci v1'!AI105,'OPINI Rinci v1'!AJ105)</f>
        <v>WTP</v>
      </c>
      <c r="L103" s="425" t="s">
        <v>632</v>
      </c>
      <c r="M103" s="426"/>
      <c r="N103" s="426"/>
      <c r="O103" s="414" t="str">
        <f>CONCATENATE('OPINI Rinci v1'!AL105,'OPINI Rinci v1'!AM105,'OPINI Rinci v1'!AO105,'OPINI Rinci v1'!AN105)</f>
        <v>WTP</v>
      </c>
      <c r="P103" s="427" t="s">
        <v>632</v>
      </c>
      <c r="Q103" s="418" t="str">
        <f>CONCATENATE('OPINI Rinci v1'!AQ105,'OPINI Rinci v1'!AR105,'OPINI Rinci v1'!AT105,'OPINI Rinci v1'!AS105)</f>
        <v>WTP</v>
      </c>
      <c r="R103" s="419" t="str">
        <f>CONCATENATE('OPINI Rinci v1'!AV105,'OPINI Rinci v1'!AW105,'OPINI Rinci v1'!AX105,'OPINI Rinci v1'!AY105)</f>
        <v>WDP</v>
      </c>
      <c r="S103" s="419" t="str">
        <f>CONCATENATE('OPINI Rinci v1'!BA105,'OPINI Rinci v1'!BB105,'OPINI Rinci v1'!BC105,'OPINI Rinci v1'!BD105)</f>
        <v>WDP</v>
      </c>
      <c r="T103" s="419" t="str">
        <f>CONCATENATE('OPINI Rinci v1'!BF105,'OPINI Rinci v1'!BG105,'OPINI Rinci v1'!BH105,'OPINI Rinci v1'!BI105)</f>
        <v/>
      </c>
      <c r="U103" s="419" t="str">
        <f>CONCATENATE('OPINI Rinci v1'!BK105,'OPINI Rinci v1'!BL105,'OPINI Rinci v1'!BM105,'OPINI Rinci v1'!BN105)</f>
        <v/>
      </c>
      <c r="V103" s="419" t="str">
        <f>CONCATENATE('OPINI Rinci v1'!BP105,'OPINI Rinci v1'!BQ105,'OPINI Rinci v1'!BR105,'OPINI Rinci v1'!BS105)</f>
        <v/>
      </c>
      <c r="W103" s="419" t="str">
        <f>CONCATENATE('OPINI Rinci v1'!BU105,'OPINI Rinci v1'!BV105,'OPINI Rinci v1'!BW105,'OPINI Rinci v1'!BX105)</f>
        <v/>
      </c>
      <c r="X103" s="419" t="str">
        <f>CONCATENATE('OPINI Rinci v1'!BZ105,'OPINI Rinci v1'!CA105,'OPINI Rinci v1'!CB105,'OPINI Rinci v1'!CC105)</f>
        <v/>
      </c>
      <c r="Y103" s="420"/>
    </row>
    <row r="104" spans="1:25" s="91" customFormat="1" ht="14.1" customHeight="1" x14ac:dyDescent="0.2">
      <c r="A104" s="76"/>
      <c r="B104" s="157"/>
      <c r="C104" s="401"/>
      <c r="D104" s="421"/>
      <c r="E104" s="403"/>
      <c r="F104" s="403"/>
      <c r="G104" s="404" t="str">
        <f>CONCATENATE('OPINI Rinci v1'!M106,'OPINI Rinci v1'!N106,'OPINI Rinci v1'!O106,'OPINI Rinci v1'!P106)</f>
        <v/>
      </c>
      <c r="H104" s="403"/>
      <c r="I104" s="403"/>
      <c r="J104" s="403"/>
      <c r="K104" s="403"/>
      <c r="L104" s="438"/>
      <c r="M104" s="438"/>
      <c r="N104" s="438"/>
      <c r="O104" s="404"/>
      <c r="P104" s="403"/>
      <c r="Q104" s="399" t="str">
        <f>CONCATENATE('OPINI Rinci v1'!AQ106,'OPINI Rinci v1'!AR106,'OPINI Rinci v1'!AT106,'OPINI Rinci v1'!AS106)</f>
        <v/>
      </c>
      <c r="R104" s="439"/>
      <c r="S104" s="163"/>
      <c r="T104" s="163"/>
      <c r="U104" s="163"/>
      <c r="V104" s="163"/>
      <c r="W104" s="163"/>
      <c r="X104" s="163"/>
      <c r="Y104" s="397"/>
    </row>
    <row r="105" spans="1:25" s="59" customFormat="1" ht="14.1" customHeight="1" x14ac:dyDescent="0.2">
      <c r="A105" s="76" t="str">
        <f>IF(C105="","",A103+1)</f>
        <v/>
      </c>
      <c r="B105" s="79" t="s">
        <v>18</v>
      </c>
      <c r="C105" s="398"/>
      <c r="D105" s="62" t="s">
        <v>133</v>
      </c>
      <c r="E105" s="63"/>
      <c r="F105" s="63"/>
      <c r="G105" s="404" t="s">
        <v>657</v>
      </c>
      <c r="H105" s="63"/>
      <c r="I105" s="63"/>
      <c r="J105" s="63"/>
      <c r="K105" s="63"/>
      <c r="L105" s="428"/>
      <c r="M105" s="428"/>
      <c r="N105" s="428"/>
      <c r="O105" s="398"/>
      <c r="P105" s="63"/>
      <c r="Q105" s="399"/>
      <c r="R105" s="147"/>
      <c r="S105" s="163"/>
      <c r="T105" s="163"/>
      <c r="U105" s="163"/>
      <c r="V105" s="163"/>
      <c r="W105" s="163"/>
      <c r="X105" s="163"/>
      <c r="Y105" s="400"/>
    </row>
    <row r="106" spans="1:25" s="91" customFormat="1" ht="14.1" customHeight="1" x14ac:dyDescent="0.2">
      <c r="A106" s="76">
        <f>IF(C106="","",A103+1)</f>
        <v>92</v>
      </c>
      <c r="B106" s="157" t="s">
        <v>18</v>
      </c>
      <c r="C106" s="401" t="s">
        <v>8</v>
      </c>
      <c r="D106" s="402"/>
      <c r="E106" s="403" t="s">
        <v>134</v>
      </c>
      <c r="F106" s="404" t="str">
        <f>CONCATENATE('OPINI Rinci v1'!H108,'OPINI Rinci v1'!I108,'OPINI Rinci v1'!J108,'OPINI Rinci v1'!K108)</f>
        <v>WTP</v>
      </c>
      <c r="G106" s="404" t="str">
        <f>CONCATENATE('OPINI Rinci v1'!M108,'OPINI Rinci v1'!N108,'OPINI Rinci v1'!O108,'OPINI Rinci v1'!P108)</f>
        <v>WTP</v>
      </c>
      <c r="H106" s="404" t="str">
        <f>CONCATENATE('OPINI Rinci v1'!R108,'OPINI Rinci v1'!S108,'OPINI Rinci v1'!T108,'OPINI Rinci v1'!U108)</f>
        <v>WTP</v>
      </c>
      <c r="I106" s="404" t="str">
        <f>CONCATENATE('OPINI Rinci v1'!W108,'OPINI Rinci v1'!X108,'OPINI Rinci v1'!Y108,'OPINI Rinci v1'!Z108)</f>
        <v>WTP</v>
      </c>
      <c r="J106" s="404" t="str">
        <f>CONCATENATE('OPINI Rinci v1'!AB108,'OPINI Rinci v1'!AC108,'OPINI Rinci v1'!AD108,'OPINI Rinci v1'!AE108)</f>
        <v>WTP</v>
      </c>
      <c r="K106" s="404" t="str">
        <f>CONCATENATE('OPINI Rinci v1'!AG108,'OPINI Rinci v1'!AH108,'OPINI Rinci v1'!AI108,'OPINI Rinci v1'!AJ108)</f>
        <v>WTP</v>
      </c>
      <c r="L106" s="422" t="s">
        <v>634</v>
      </c>
      <c r="M106" s="423"/>
      <c r="N106" s="423"/>
      <c r="O106" s="404" t="str">
        <f>CONCATENATE('OPINI Rinci v1'!AL108,'OPINI Rinci v1'!AM108,'OPINI Rinci v1'!AO108,'OPINI Rinci v1'!AN108)</f>
        <v>WTP</v>
      </c>
      <c r="P106" s="424" t="s">
        <v>634</v>
      </c>
      <c r="Q106" s="399" t="str">
        <f>CONCATENATE('OPINI Rinci v1'!AQ108,'OPINI Rinci v1'!AR108,'OPINI Rinci v1'!AT108,'OPINI Rinci v1'!AS108)</f>
        <v>WTP</v>
      </c>
      <c r="R106" s="163" t="str">
        <f>CONCATENATE('OPINI Rinci v1'!AV108,'OPINI Rinci v1'!AW108,'OPINI Rinci v1'!AX108,'OPINI Rinci v1'!AY108)</f>
        <v>WTP</v>
      </c>
      <c r="S106" s="163" t="str">
        <f>CONCATENATE('OPINI Rinci v1'!BA108,'OPINI Rinci v1'!BB108,'OPINI Rinci v1'!BC108,'OPINI Rinci v1'!BD108)</f>
        <v>WTP</v>
      </c>
      <c r="T106" s="163" t="str">
        <f>CONCATENATE('OPINI Rinci v1'!BF108,'OPINI Rinci v1'!BG108,'OPINI Rinci v1'!BH108,'OPINI Rinci v1'!BI108)</f>
        <v>WDP</v>
      </c>
      <c r="U106" s="163" t="str">
        <f>CONCATENATE('OPINI Rinci v1'!BK108,'OPINI Rinci v1'!BL108,'OPINI Rinci v1'!BM108,'OPINI Rinci v1'!BN108)</f>
        <v>WDP</v>
      </c>
      <c r="V106" s="163" t="str">
        <f>CONCATENATE('OPINI Rinci v1'!BP108,'OPINI Rinci v1'!BQ108,'OPINI Rinci v1'!BR108,'OPINI Rinci v1'!BS108)</f>
        <v>WDP</v>
      </c>
      <c r="W106" s="163" t="str">
        <f>CONCATENATE('OPINI Rinci v1'!BU108,'OPINI Rinci v1'!BV108,'OPINI Rinci v1'!BW108,'OPINI Rinci v1'!BX108)</f>
        <v>WDP</v>
      </c>
      <c r="X106" s="163" t="str">
        <f>CONCATENATE('OPINI Rinci v1'!BZ108,'OPINI Rinci v1'!CA108,'OPINI Rinci v1'!CB108,'OPINI Rinci v1'!CC108)</f>
        <v>WDP</v>
      </c>
      <c r="Y106" s="397"/>
    </row>
    <row r="107" spans="1:25" s="408" customFormat="1" ht="14.1" customHeight="1" x14ac:dyDescent="0.2">
      <c r="A107" s="409">
        <f t="shared" ref="A107:A115" si="4">IF(C107="","",A106+1)</f>
        <v>93</v>
      </c>
      <c r="B107" s="410" t="s">
        <v>18</v>
      </c>
      <c r="C107" s="411" t="s">
        <v>12</v>
      </c>
      <c r="D107" s="412"/>
      <c r="E107" s="413" t="s">
        <v>135</v>
      </c>
      <c r="F107" s="404" t="str">
        <f>CONCATENATE('OPINI Rinci v1'!H109,'OPINI Rinci v1'!I109,'OPINI Rinci v1'!J109,'OPINI Rinci v1'!K109)</f>
        <v>WTP</v>
      </c>
      <c r="G107" s="404" t="str">
        <f>CONCATENATE('OPINI Rinci v1'!M109,'OPINI Rinci v1'!N109,'OPINI Rinci v1'!O109,'OPINI Rinci v1'!P109)</f>
        <v>WTP</v>
      </c>
      <c r="H107" s="404" t="str">
        <f>CONCATENATE('OPINI Rinci v1'!R109,'OPINI Rinci v1'!S109,'OPINI Rinci v1'!T109,'OPINI Rinci v1'!U109)</f>
        <v>WTP</v>
      </c>
      <c r="I107" s="404" t="str">
        <f>CONCATENATE('OPINI Rinci v1'!W109,'OPINI Rinci v1'!X109,'OPINI Rinci v1'!Y109,'OPINI Rinci v1'!Z109)</f>
        <v>WTP</v>
      </c>
      <c r="J107" s="404" t="str">
        <f>CONCATENATE('OPINI Rinci v1'!AB109,'OPINI Rinci v1'!AC109,'OPINI Rinci v1'!AD109,'OPINI Rinci v1'!AE109)</f>
        <v>WTP</v>
      </c>
      <c r="K107" s="414" t="str">
        <f>CONCATENATE('OPINI Rinci v1'!AG109,'OPINI Rinci v1'!AH109,'OPINI Rinci v1'!AI109,'OPINI Rinci v1'!AJ109)</f>
        <v>WTP</v>
      </c>
      <c r="L107" s="415" t="s">
        <v>634</v>
      </c>
      <c r="M107" s="416"/>
      <c r="N107" s="416"/>
      <c r="O107" s="414" t="str">
        <f>CONCATENATE('OPINI Rinci v1'!AL109,'OPINI Rinci v1'!AM109,'OPINI Rinci v1'!AO109,'OPINI Rinci v1'!AN109)</f>
        <v>WTP</v>
      </c>
      <c r="P107" s="417" t="s">
        <v>634</v>
      </c>
      <c r="Q107" s="418" t="str">
        <f>CONCATENATE('OPINI Rinci v1'!AQ109,'OPINI Rinci v1'!AR109,'OPINI Rinci v1'!AT109,'OPINI Rinci v1'!AS109)</f>
        <v>WTP</v>
      </c>
      <c r="R107" s="419" t="str">
        <f>CONCATENATE('OPINI Rinci v1'!AV109,'OPINI Rinci v1'!AW109,'OPINI Rinci v1'!AX109,'OPINI Rinci v1'!AY109)</f>
        <v>WTP</v>
      </c>
      <c r="S107" s="419" t="str">
        <f>CONCATENATE('OPINI Rinci v1'!BA109,'OPINI Rinci v1'!BB109,'OPINI Rinci v1'!BC109,'OPINI Rinci v1'!BD109)</f>
        <v>WDP</v>
      </c>
      <c r="T107" s="419" t="str">
        <f>CONCATENATE('OPINI Rinci v1'!BF109,'OPINI Rinci v1'!BG109,'OPINI Rinci v1'!BH109,'OPINI Rinci v1'!BI109)</f>
        <v>WDP</v>
      </c>
      <c r="U107" s="419" t="str">
        <f>CONCATENATE('OPINI Rinci v1'!BK109,'OPINI Rinci v1'!BL109,'OPINI Rinci v1'!BM109,'OPINI Rinci v1'!BN109)</f>
        <v>WDP</v>
      </c>
      <c r="V107" s="419" t="str">
        <f>CONCATENATE('OPINI Rinci v1'!BP109,'OPINI Rinci v1'!BQ109,'OPINI Rinci v1'!BR109,'OPINI Rinci v1'!BS109)</f>
        <v>WDP</v>
      </c>
      <c r="W107" s="419" t="str">
        <f>CONCATENATE('OPINI Rinci v1'!BU109,'OPINI Rinci v1'!BV109,'OPINI Rinci v1'!BW109,'OPINI Rinci v1'!BX109)</f>
        <v>TMP</v>
      </c>
      <c r="X107" s="419" t="str">
        <f>CONCATENATE('OPINI Rinci v1'!BZ109,'OPINI Rinci v1'!CA109,'OPINI Rinci v1'!CB109,'OPINI Rinci v1'!CC109)</f>
        <v/>
      </c>
      <c r="Y107" s="420"/>
    </row>
    <row r="108" spans="1:25" s="408" customFormat="1" ht="14.1" customHeight="1" x14ac:dyDescent="0.2">
      <c r="A108" s="409">
        <f t="shared" si="4"/>
        <v>94</v>
      </c>
      <c r="B108" s="410" t="s">
        <v>18</v>
      </c>
      <c r="C108" s="411" t="s">
        <v>14</v>
      </c>
      <c r="D108" s="412"/>
      <c r="E108" s="413" t="s">
        <v>136</v>
      </c>
      <c r="F108" s="404" t="str">
        <f>CONCATENATE('OPINI Rinci v1'!H110,'OPINI Rinci v1'!I110,'OPINI Rinci v1'!J110,'OPINI Rinci v1'!K110)</f>
        <v>WTP</v>
      </c>
      <c r="G108" s="404" t="str">
        <f>CONCATENATE('OPINI Rinci v1'!M110,'OPINI Rinci v1'!N110,'OPINI Rinci v1'!O110,'OPINI Rinci v1'!P110)</f>
        <v>WTP</v>
      </c>
      <c r="H108" s="404" t="str">
        <f>CONCATENATE('OPINI Rinci v1'!R110,'OPINI Rinci v1'!S110,'OPINI Rinci v1'!T110,'OPINI Rinci v1'!U110)</f>
        <v>WTP</v>
      </c>
      <c r="I108" s="404" t="str">
        <f>CONCATENATE('OPINI Rinci v1'!W110,'OPINI Rinci v1'!X110,'OPINI Rinci v1'!Y110,'OPINI Rinci v1'!Z110)</f>
        <v>WDP</v>
      </c>
      <c r="J108" s="404" t="str">
        <f>CONCATENATE('OPINI Rinci v1'!AB110,'OPINI Rinci v1'!AC110,'OPINI Rinci v1'!AD110,'OPINI Rinci v1'!AE110)</f>
        <v>WDP</v>
      </c>
      <c r="K108" s="414" t="str">
        <f>CONCATENATE('OPINI Rinci v1'!AG110,'OPINI Rinci v1'!AH110,'OPINI Rinci v1'!AI110,'OPINI Rinci v1'!AJ110)</f>
        <v>WTP</v>
      </c>
      <c r="L108" s="425" t="s">
        <v>632</v>
      </c>
      <c r="M108" s="426"/>
      <c r="N108" s="426"/>
      <c r="O108" s="414" t="str">
        <f>CONCATENATE('OPINI Rinci v1'!AL110,'OPINI Rinci v1'!AM110,'OPINI Rinci v1'!AO110,'OPINI Rinci v1'!AN110)</f>
        <v>WTP</v>
      </c>
      <c r="P108" s="427" t="s">
        <v>632</v>
      </c>
      <c r="Q108" s="418" t="str">
        <f>CONCATENATE('OPINI Rinci v1'!AQ110,'OPINI Rinci v1'!AR110,'OPINI Rinci v1'!AT110,'OPINI Rinci v1'!AS110)</f>
        <v>WTP</v>
      </c>
      <c r="R108" s="419" t="str">
        <f>CONCATENATE('OPINI Rinci v1'!AV110,'OPINI Rinci v1'!AW110,'OPINI Rinci v1'!AX110,'OPINI Rinci v1'!AY110)</f>
        <v>WDP</v>
      </c>
      <c r="S108" s="419" t="str">
        <f>CONCATENATE('OPINI Rinci v1'!BA110,'OPINI Rinci v1'!BB110,'OPINI Rinci v1'!BC110,'OPINI Rinci v1'!BD110)</f>
        <v>WDP</v>
      </c>
      <c r="T108" s="419" t="str">
        <f>CONCATENATE('OPINI Rinci v1'!BF110,'OPINI Rinci v1'!BG110,'OPINI Rinci v1'!BH110,'OPINI Rinci v1'!BI110)</f>
        <v>WDP</v>
      </c>
      <c r="U108" s="419" t="str">
        <f>CONCATENATE('OPINI Rinci v1'!BK110,'OPINI Rinci v1'!BL110,'OPINI Rinci v1'!BM110,'OPINI Rinci v1'!BN110)</f>
        <v>WDP</v>
      </c>
      <c r="V108" s="419" t="str">
        <f>CONCATENATE('OPINI Rinci v1'!BP110,'OPINI Rinci v1'!BQ110,'OPINI Rinci v1'!BR110,'OPINI Rinci v1'!BS110)</f>
        <v>WDP</v>
      </c>
      <c r="W108" s="419" t="str">
        <f>CONCATENATE('OPINI Rinci v1'!BU110,'OPINI Rinci v1'!BV110,'OPINI Rinci v1'!BW110,'OPINI Rinci v1'!BX110)</f>
        <v>TMP</v>
      </c>
      <c r="X108" s="419" t="str">
        <f>CONCATENATE('OPINI Rinci v1'!BZ110,'OPINI Rinci v1'!CA110,'OPINI Rinci v1'!CB110,'OPINI Rinci v1'!CC110)</f>
        <v>WDP</v>
      </c>
      <c r="Y108" s="420"/>
    </row>
    <row r="109" spans="1:25" s="408" customFormat="1" ht="14.1" customHeight="1" x14ac:dyDescent="0.2">
      <c r="A109" s="409">
        <f t="shared" si="4"/>
        <v>95</v>
      </c>
      <c r="B109" s="410" t="s">
        <v>18</v>
      </c>
      <c r="C109" s="411" t="s">
        <v>16</v>
      </c>
      <c r="D109" s="412"/>
      <c r="E109" s="413" t="s">
        <v>137</v>
      </c>
      <c r="F109" s="404" t="str">
        <f>CONCATENATE('OPINI Rinci v1'!H111,'OPINI Rinci v1'!I111,'OPINI Rinci v1'!J111,'OPINI Rinci v1'!K111)</f>
        <v>WTP</v>
      </c>
      <c r="G109" s="404" t="str">
        <f>CONCATENATE('OPINI Rinci v1'!M111,'OPINI Rinci v1'!N111,'OPINI Rinci v1'!O111,'OPINI Rinci v1'!P111)</f>
        <v>WTP</v>
      </c>
      <c r="H109" s="404" t="str">
        <f>CONCATENATE('OPINI Rinci v1'!R111,'OPINI Rinci v1'!S111,'OPINI Rinci v1'!T111,'OPINI Rinci v1'!U111)</f>
        <v>WTP</v>
      </c>
      <c r="I109" s="404" t="str">
        <f>CONCATENATE('OPINI Rinci v1'!W111,'OPINI Rinci v1'!X111,'OPINI Rinci v1'!Y111,'OPINI Rinci v1'!Z111)</f>
        <v>WTP</v>
      </c>
      <c r="J109" s="404" t="str">
        <f>CONCATENATE('OPINI Rinci v1'!AB111,'OPINI Rinci v1'!AC111,'OPINI Rinci v1'!AD111,'OPINI Rinci v1'!AE111)</f>
        <v>WTP</v>
      </c>
      <c r="K109" s="414" t="str">
        <f>CONCATENATE('OPINI Rinci v1'!AG111,'OPINI Rinci v1'!AH111,'OPINI Rinci v1'!AI111,'OPINI Rinci v1'!AJ111)</f>
        <v>WTP</v>
      </c>
      <c r="L109" s="415" t="s">
        <v>634</v>
      </c>
      <c r="M109" s="416"/>
      <c r="N109" s="416"/>
      <c r="O109" s="414" t="str">
        <f>CONCATENATE('OPINI Rinci v1'!AL111,'OPINI Rinci v1'!AM111,'OPINI Rinci v1'!AO111,'OPINI Rinci v1'!AN111)</f>
        <v>WTP</v>
      </c>
      <c r="P109" s="417" t="s">
        <v>634</v>
      </c>
      <c r="Q109" s="418" t="str">
        <f>CONCATENATE('OPINI Rinci v1'!AQ111,'OPINI Rinci v1'!AR111,'OPINI Rinci v1'!AT111,'OPINI Rinci v1'!AS111)</f>
        <v>WTP</v>
      </c>
      <c r="R109" s="419" t="str">
        <f>CONCATENATE('OPINI Rinci v1'!AV111,'OPINI Rinci v1'!AW111,'OPINI Rinci v1'!AX111,'OPINI Rinci v1'!AY111)</f>
        <v>WDP</v>
      </c>
      <c r="S109" s="419" t="str">
        <f>CONCATENATE('OPINI Rinci v1'!BA111,'OPINI Rinci v1'!BB111,'OPINI Rinci v1'!BC111,'OPINI Rinci v1'!BD111)</f>
        <v>WDP</v>
      </c>
      <c r="T109" s="419" t="str">
        <f>CONCATENATE('OPINI Rinci v1'!BF111,'OPINI Rinci v1'!BG111,'OPINI Rinci v1'!BH111,'OPINI Rinci v1'!BI111)</f>
        <v>WDP</v>
      </c>
      <c r="U109" s="419" t="str">
        <f>CONCATENATE('OPINI Rinci v1'!BK111,'OPINI Rinci v1'!BL111,'OPINI Rinci v1'!BM111,'OPINI Rinci v1'!BN111)</f>
        <v>WDP</v>
      </c>
      <c r="V109" s="419" t="str">
        <f>CONCATENATE('OPINI Rinci v1'!BP111,'OPINI Rinci v1'!BQ111,'OPINI Rinci v1'!BR111,'OPINI Rinci v1'!BS111)</f>
        <v>WDP</v>
      </c>
      <c r="W109" s="419" t="str">
        <f>CONCATENATE('OPINI Rinci v1'!BU111,'OPINI Rinci v1'!BV111,'OPINI Rinci v1'!BW111,'OPINI Rinci v1'!BX111)</f>
        <v>WDP</v>
      </c>
      <c r="X109" s="419" t="str">
        <f>CONCATENATE('OPINI Rinci v1'!BZ111,'OPINI Rinci v1'!CA111,'OPINI Rinci v1'!CB111,'OPINI Rinci v1'!CC111)</f>
        <v>WDP</v>
      </c>
      <c r="Y109" s="420"/>
    </row>
    <row r="110" spans="1:25" s="408" customFormat="1" ht="14.1" customHeight="1" x14ac:dyDescent="0.2">
      <c r="A110" s="409">
        <f t="shared" si="4"/>
        <v>96</v>
      </c>
      <c r="B110" s="410" t="s">
        <v>18</v>
      </c>
      <c r="C110" s="411" t="s">
        <v>18</v>
      </c>
      <c r="D110" s="412"/>
      <c r="E110" s="413" t="s">
        <v>138</v>
      </c>
      <c r="F110" s="404" t="str">
        <f>CONCATENATE('OPINI Rinci v1'!H112,'OPINI Rinci v1'!I112,'OPINI Rinci v1'!J112,'OPINI Rinci v1'!K112)</f>
        <v>WTP</v>
      </c>
      <c r="G110" s="404" t="str">
        <f>CONCATENATE('OPINI Rinci v1'!M112,'OPINI Rinci v1'!N112,'OPINI Rinci v1'!O112,'OPINI Rinci v1'!P112)</f>
        <v>WTP</v>
      </c>
      <c r="H110" s="404" t="str">
        <f>CONCATENATE('OPINI Rinci v1'!R112,'OPINI Rinci v1'!S112,'OPINI Rinci v1'!T112,'OPINI Rinci v1'!U112)</f>
        <v>WTP</v>
      </c>
      <c r="I110" s="404" t="str">
        <f>CONCATENATE('OPINI Rinci v1'!W112,'OPINI Rinci v1'!X112,'OPINI Rinci v1'!Y112,'OPINI Rinci v1'!Z112)</f>
        <v>WTP</v>
      </c>
      <c r="J110" s="404" t="str">
        <f>CONCATENATE('OPINI Rinci v1'!AB112,'OPINI Rinci v1'!AC112,'OPINI Rinci v1'!AD112,'OPINI Rinci v1'!AE112)</f>
        <v>WTP</v>
      </c>
      <c r="K110" s="414" t="str">
        <f>CONCATENATE('OPINI Rinci v1'!AG112,'OPINI Rinci v1'!AH112,'OPINI Rinci v1'!AI112,'OPINI Rinci v1'!AJ112)</f>
        <v>WTP</v>
      </c>
      <c r="L110" s="415" t="s">
        <v>634</v>
      </c>
      <c r="M110" s="416"/>
      <c r="N110" s="416"/>
      <c r="O110" s="414" t="str">
        <f>CONCATENATE('OPINI Rinci v1'!AL112,'OPINI Rinci v1'!AM112,'OPINI Rinci v1'!AO112,'OPINI Rinci v1'!AN112)</f>
        <v>WTP</v>
      </c>
      <c r="P110" s="427" t="s">
        <v>632</v>
      </c>
      <c r="Q110" s="418" t="str">
        <f>CONCATENATE('OPINI Rinci v1'!AQ112,'OPINI Rinci v1'!AR112,'OPINI Rinci v1'!AT112,'OPINI Rinci v1'!AS112)</f>
        <v>WTP</v>
      </c>
      <c r="R110" s="419" t="str">
        <f>CONCATENATE('OPINI Rinci v1'!AV112,'OPINI Rinci v1'!AW112,'OPINI Rinci v1'!AX112,'OPINI Rinci v1'!AY112)</f>
        <v>WDP</v>
      </c>
      <c r="S110" s="419" t="str">
        <f>CONCATENATE('OPINI Rinci v1'!BA112,'OPINI Rinci v1'!BB112,'OPINI Rinci v1'!BC112,'OPINI Rinci v1'!BD112)</f>
        <v>WDP</v>
      </c>
      <c r="T110" s="419" t="str">
        <f>CONCATENATE('OPINI Rinci v1'!BF112,'OPINI Rinci v1'!BG112,'OPINI Rinci v1'!BH112,'OPINI Rinci v1'!BI112)</f>
        <v>WDP</v>
      </c>
      <c r="U110" s="419" t="str">
        <f>CONCATENATE('OPINI Rinci v1'!BK112,'OPINI Rinci v1'!BL112,'OPINI Rinci v1'!BM112,'OPINI Rinci v1'!BN112)</f>
        <v>WDP</v>
      </c>
      <c r="V110" s="419" t="str">
        <f>CONCATENATE('OPINI Rinci v1'!BP112,'OPINI Rinci v1'!BQ112,'OPINI Rinci v1'!BR112,'OPINI Rinci v1'!BS112)</f>
        <v>WDP</v>
      </c>
      <c r="W110" s="419" t="str">
        <f>CONCATENATE('OPINI Rinci v1'!BU112,'OPINI Rinci v1'!BV112,'OPINI Rinci v1'!BW112,'OPINI Rinci v1'!BX112)</f>
        <v>WDP</v>
      </c>
      <c r="X110" s="419" t="str">
        <f>CONCATENATE('OPINI Rinci v1'!BZ112,'OPINI Rinci v1'!CA112,'OPINI Rinci v1'!CB112,'OPINI Rinci v1'!CC112)</f>
        <v>WDP</v>
      </c>
      <c r="Y110" s="420"/>
    </row>
    <row r="111" spans="1:25" s="408" customFormat="1" ht="14.1" customHeight="1" x14ac:dyDescent="0.2">
      <c r="A111" s="409">
        <f t="shared" si="4"/>
        <v>97</v>
      </c>
      <c r="B111" s="410" t="s">
        <v>18</v>
      </c>
      <c r="C111" s="411" t="s">
        <v>20</v>
      </c>
      <c r="D111" s="412"/>
      <c r="E111" s="413" t="s">
        <v>139</v>
      </c>
      <c r="F111" s="404" t="str">
        <f>CONCATENATE('OPINI Rinci v1'!H113,'OPINI Rinci v1'!I113,'OPINI Rinci v1'!J113,'OPINI Rinci v1'!K113)</f>
        <v>WTP</v>
      </c>
      <c r="G111" s="404" t="str">
        <f>CONCATENATE('OPINI Rinci v1'!M113,'OPINI Rinci v1'!N113,'OPINI Rinci v1'!O113,'OPINI Rinci v1'!P113)</f>
        <v>WTP</v>
      </c>
      <c r="H111" s="404" t="str">
        <f>CONCATENATE('OPINI Rinci v1'!R113,'OPINI Rinci v1'!S113,'OPINI Rinci v1'!T113,'OPINI Rinci v1'!U113)</f>
        <v>WTP</v>
      </c>
      <c r="I111" s="404" t="str">
        <f>CONCATENATE('OPINI Rinci v1'!W113,'OPINI Rinci v1'!X113,'OPINI Rinci v1'!Y113,'OPINI Rinci v1'!Z113)</f>
        <v>WTP</v>
      </c>
      <c r="J111" s="404" t="str">
        <f>CONCATENATE('OPINI Rinci v1'!AB113,'OPINI Rinci v1'!AC113,'OPINI Rinci v1'!AD113,'OPINI Rinci v1'!AE113)</f>
        <v>WTP</v>
      </c>
      <c r="K111" s="414" t="str">
        <f>CONCATENATE('OPINI Rinci v1'!AG113,'OPINI Rinci v1'!AH113,'OPINI Rinci v1'!AI113,'OPINI Rinci v1'!AJ113)</f>
        <v>WTP</v>
      </c>
      <c r="L111" s="415" t="s">
        <v>634</v>
      </c>
      <c r="M111" s="416"/>
      <c r="N111" s="416"/>
      <c r="O111" s="414" t="str">
        <f>CONCATENATE('OPINI Rinci v1'!AL113,'OPINI Rinci v1'!AM113,'OPINI Rinci v1'!AO113,'OPINI Rinci v1'!AN113)</f>
        <v>WDP</v>
      </c>
      <c r="P111" s="417" t="s">
        <v>634</v>
      </c>
      <c r="Q111" s="418" t="str">
        <f>CONCATENATE('OPINI Rinci v1'!AQ113,'OPINI Rinci v1'!AR113,'OPINI Rinci v1'!AT113,'OPINI Rinci v1'!AS113)</f>
        <v>WDP</v>
      </c>
      <c r="R111" s="419" t="str">
        <f>CONCATENATE('OPINI Rinci v1'!AV113,'OPINI Rinci v1'!AW113,'OPINI Rinci v1'!AX113,'OPINI Rinci v1'!AY113)</f>
        <v>WDP</v>
      </c>
      <c r="S111" s="419" t="str">
        <f>CONCATENATE('OPINI Rinci v1'!BA113,'OPINI Rinci v1'!BB113,'OPINI Rinci v1'!BC113,'OPINI Rinci v1'!BD113)</f>
        <v>WDP</v>
      </c>
      <c r="T111" s="419" t="str">
        <f>CONCATENATE('OPINI Rinci v1'!BF113,'OPINI Rinci v1'!BG113,'OPINI Rinci v1'!BH113,'OPINI Rinci v1'!BI113)</f>
        <v>WDP</v>
      </c>
      <c r="U111" s="419" t="str">
        <f>CONCATENATE('OPINI Rinci v1'!BK113,'OPINI Rinci v1'!BL113,'OPINI Rinci v1'!BM113,'OPINI Rinci v1'!BN113)</f>
        <v>WDP</v>
      </c>
      <c r="V111" s="419" t="str">
        <f>CONCATENATE('OPINI Rinci v1'!BP113,'OPINI Rinci v1'!BQ113,'OPINI Rinci v1'!BR113,'OPINI Rinci v1'!BS113)</f>
        <v>WDP</v>
      </c>
      <c r="W111" s="419" t="str">
        <f>CONCATENATE('OPINI Rinci v1'!BU113,'OPINI Rinci v1'!BV113,'OPINI Rinci v1'!BW113,'OPINI Rinci v1'!BX113)</f>
        <v>WDP</v>
      </c>
      <c r="X111" s="419" t="str">
        <f>CONCATENATE('OPINI Rinci v1'!BZ113,'OPINI Rinci v1'!CA113,'OPINI Rinci v1'!CB113,'OPINI Rinci v1'!CC113)</f>
        <v>WDP</v>
      </c>
      <c r="Y111" s="420"/>
    </row>
    <row r="112" spans="1:25" s="91" customFormat="1" ht="14.1" customHeight="1" x14ac:dyDescent="0.2">
      <c r="A112" s="76">
        <f t="shared" si="4"/>
        <v>98</v>
      </c>
      <c r="B112" s="157" t="s">
        <v>18</v>
      </c>
      <c r="C112" s="401" t="s">
        <v>22</v>
      </c>
      <c r="D112" s="421"/>
      <c r="E112" s="403" t="s">
        <v>140</v>
      </c>
      <c r="F112" s="404" t="str">
        <f>CONCATENATE('OPINI Rinci v1'!H114,'OPINI Rinci v1'!I114,'OPINI Rinci v1'!J114,'OPINI Rinci v1'!K114)</f>
        <v>WTP</v>
      </c>
      <c r="G112" s="404" t="str">
        <f>CONCATENATE('OPINI Rinci v1'!M114,'OPINI Rinci v1'!N114,'OPINI Rinci v1'!O114,'OPINI Rinci v1'!P114)</f>
        <v>WTP</v>
      </c>
      <c r="H112" s="404" t="str">
        <f>CONCATENATE('OPINI Rinci v1'!R114,'OPINI Rinci v1'!S114,'OPINI Rinci v1'!T114,'OPINI Rinci v1'!U114)</f>
        <v>WTP</v>
      </c>
      <c r="I112" s="404" t="str">
        <f>CONCATENATE('OPINI Rinci v1'!W114,'OPINI Rinci v1'!X114,'OPINI Rinci v1'!Y114,'OPINI Rinci v1'!Z114)</f>
        <v>WDP</v>
      </c>
      <c r="J112" s="404" t="str">
        <f>CONCATENATE('OPINI Rinci v1'!AB114,'OPINI Rinci v1'!AC114,'OPINI Rinci v1'!AD114,'OPINI Rinci v1'!AE114)</f>
        <v>WDP</v>
      </c>
      <c r="K112" s="404" t="str">
        <f>CONCATENATE('OPINI Rinci v1'!AG114,'OPINI Rinci v1'!AH114,'OPINI Rinci v1'!AI114,'OPINI Rinci v1'!AJ114)</f>
        <v>WDP</v>
      </c>
      <c r="L112" s="405" t="s">
        <v>632</v>
      </c>
      <c r="M112" s="406"/>
      <c r="N112" s="406"/>
      <c r="O112" s="404" t="str">
        <f>CONCATENATE('OPINI Rinci v1'!AL114,'OPINI Rinci v1'!AM114,'OPINI Rinci v1'!AO114,'OPINI Rinci v1'!AN114)</f>
        <v>WDP</v>
      </c>
      <c r="P112" s="407" t="s">
        <v>632</v>
      </c>
      <c r="Q112" s="399" t="str">
        <f>CONCATENATE('OPINI Rinci v1'!AQ114,'OPINI Rinci v1'!AR114,'OPINI Rinci v1'!AT114,'OPINI Rinci v1'!AS114)</f>
        <v>WDP</v>
      </c>
      <c r="R112" s="163" t="str">
        <f>CONCATENATE('OPINI Rinci v1'!AV114,'OPINI Rinci v1'!AW114,'OPINI Rinci v1'!AX114,'OPINI Rinci v1'!AY114)</f>
        <v>WDP</v>
      </c>
      <c r="S112" s="163" t="str">
        <f>CONCATENATE('OPINI Rinci v1'!BA114,'OPINI Rinci v1'!BB114,'OPINI Rinci v1'!BC114,'OPINI Rinci v1'!BD114)</f>
        <v>WDP</v>
      </c>
      <c r="T112" s="163" t="str">
        <f>CONCATENATE('OPINI Rinci v1'!BF114,'OPINI Rinci v1'!BG114,'OPINI Rinci v1'!BH114,'OPINI Rinci v1'!BI114)</f>
        <v>WDP</v>
      </c>
      <c r="U112" s="163" t="str">
        <f>CONCATENATE('OPINI Rinci v1'!BK114,'OPINI Rinci v1'!BL114,'OPINI Rinci v1'!BM114,'OPINI Rinci v1'!BN114)</f>
        <v>WDP</v>
      </c>
      <c r="V112" s="163" t="str">
        <f>CONCATENATE('OPINI Rinci v1'!BP114,'OPINI Rinci v1'!BQ114,'OPINI Rinci v1'!BR114,'OPINI Rinci v1'!BS114)</f>
        <v>WDP</v>
      </c>
      <c r="W112" s="163" t="str">
        <f>CONCATENATE('OPINI Rinci v1'!BU114,'OPINI Rinci v1'!BV114,'OPINI Rinci v1'!BW114,'OPINI Rinci v1'!BX114)</f>
        <v>TMP</v>
      </c>
      <c r="X112" s="163" t="str">
        <f>CONCATENATE('OPINI Rinci v1'!BZ114,'OPINI Rinci v1'!CA114,'OPINI Rinci v1'!CB114,'OPINI Rinci v1'!CC114)</f>
        <v/>
      </c>
      <c r="Y112" s="397"/>
    </row>
    <row r="113" spans="1:25" s="91" customFormat="1" ht="14.1" customHeight="1" x14ac:dyDescent="0.2">
      <c r="A113" s="76">
        <f t="shared" si="4"/>
        <v>99</v>
      </c>
      <c r="B113" s="157" t="s">
        <v>18</v>
      </c>
      <c r="C113" s="401" t="s">
        <v>24</v>
      </c>
      <c r="D113" s="421"/>
      <c r="E113" s="403" t="s">
        <v>141</v>
      </c>
      <c r="F113" s="404" t="str">
        <f>CONCATENATE('OPINI Rinci v1'!H115,'OPINI Rinci v1'!I115,'OPINI Rinci v1'!J115,'OPINI Rinci v1'!K115)</f>
        <v>WTP</v>
      </c>
      <c r="G113" s="404" t="str">
        <f>CONCATENATE('OPINI Rinci v1'!M115,'OPINI Rinci v1'!N115,'OPINI Rinci v1'!O115,'OPINI Rinci v1'!P115)</f>
        <v>WTP</v>
      </c>
      <c r="H113" s="404" t="str">
        <f>CONCATENATE('OPINI Rinci v1'!R115,'OPINI Rinci v1'!S115,'OPINI Rinci v1'!T115,'OPINI Rinci v1'!U115)</f>
        <v>WTP</v>
      </c>
      <c r="I113" s="404" t="str">
        <f>CONCATENATE('OPINI Rinci v1'!W115,'OPINI Rinci v1'!X115,'OPINI Rinci v1'!Y115,'OPINI Rinci v1'!Z115)</f>
        <v>WDP</v>
      </c>
      <c r="J113" s="404" t="str">
        <f>CONCATENATE('OPINI Rinci v1'!AB115,'OPINI Rinci v1'!AC115,'OPINI Rinci v1'!AD115,'OPINI Rinci v1'!AE115)</f>
        <v>WTP</v>
      </c>
      <c r="K113" s="404" t="str">
        <f>CONCATENATE('OPINI Rinci v1'!AG115,'OPINI Rinci v1'!AH115,'OPINI Rinci v1'!AI115,'OPINI Rinci v1'!AJ115)</f>
        <v>WDP</v>
      </c>
      <c r="L113" s="422" t="s">
        <v>634</v>
      </c>
      <c r="M113" s="423"/>
      <c r="N113" s="423"/>
      <c r="O113" s="404" t="str">
        <f>CONCATENATE('OPINI Rinci v1'!AL115,'OPINI Rinci v1'!AM115,'OPINI Rinci v1'!AO115,'OPINI Rinci v1'!AN115)</f>
        <v>WDP</v>
      </c>
      <c r="P113" s="424" t="s">
        <v>634</v>
      </c>
      <c r="Q113" s="399" t="str">
        <f>CONCATENATE('OPINI Rinci v1'!AQ115,'OPINI Rinci v1'!AR115,'OPINI Rinci v1'!AT115,'OPINI Rinci v1'!AS115)</f>
        <v>WDP</v>
      </c>
      <c r="R113" s="163" t="str">
        <f>CONCATENATE('OPINI Rinci v1'!AV115,'OPINI Rinci v1'!AW115,'OPINI Rinci v1'!AX115,'OPINI Rinci v1'!AY115)</f>
        <v>WDP</v>
      </c>
      <c r="S113" s="163" t="str">
        <f>CONCATENATE('OPINI Rinci v1'!BA115,'OPINI Rinci v1'!BB115,'OPINI Rinci v1'!BC115,'OPINI Rinci v1'!BD115)</f>
        <v>WDP</v>
      </c>
      <c r="T113" s="163" t="str">
        <f>CONCATENATE('OPINI Rinci v1'!BF115,'OPINI Rinci v1'!BG115,'OPINI Rinci v1'!BH115,'OPINI Rinci v1'!BI115)</f>
        <v>TMP</v>
      </c>
      <c r="U113" s="163" t="str">
        <f>CONCATENATE('OPINI Rinci v1'!BK115,'OPINI Rinci v1'!BL115,'OPINI Rinci v1'!BM115,'OPINI Rinci v1'!BN115)</f>
        <v/>
      </c>
      <c r="V113" s="163" t="str">
        <f>CONCATENATE('OPINI Rinci v1'!BP115,'OPINI Rinci v1'!BQ115,'OPINI Rinci v1'!BR115,'OPINI Rinci v1'!BS115)</f>
        <v/>
      </c>
      <c r="W113" s="163" t="str">
        <f>CONCATENATE('OPINI Rinci v1'!BU115,'OPINI Rinci v1'!BV115,'OPINI Rinci v1'!BW115,'OPINI Rinci v1'!BX115)</f>
        <v/>
      </c>
      <c r="X113" s="163" t="str">
        <f>CONCATENATE('OPINI Rinci v1'!BZ115,'OPINI Rinci v1'!CA115,'OPINI Rinci v1'!CB115,'OPINI Rinci v1'!CC115)</f>
        <v/>
      </c>
      <c r="Y113" s="397"/>
    </row>
    <row r="114" spans="1:25" s="59" customFormat="1" ht="14.1" customHeight="1" x14ac:dyDescent="0.2">
      <c r="A114" s="76" t="str">
        <f t="shared" si="4"/>
        <v/>
      </c>
      <c r="B114" s="180"/>
      <c r="C114" s="398"/>
      <c r="D114" s="62"/>
      <c r="E114" s="63"/>
      <c r="F114" s="63"/>
      <c r="G114" s="404" t="str">
        <f>CONCATENATE('OPINI Rinci v1'!M116,'OPINI Rinci v1'!N116,'OPINI Rinci v1'!O116,'OPINI Rinci v1'!P116)</f>
        <v/>
      </c>
      <c r="H114" s="63"/>
      <c r="I114" s="63"/>
      <c r="J114" s="63"/>
      <c r="K114" s="63"/>
      <c r="L114" s="428"/>
      <c r="M114" s="428"/>
      <c r="N114" s="428"/>
      <c r="O114" s="398"/>
      <c r="P114" s="63"/>
      <c r="Q114" s="399" t="str">
        <f>CONCATENATE('OPINI Rinci v1'!AQ116,'OPINI Rinci v1'!AR116,'OPINI Rinci v1'!AT116,'OPINI Rinci v1'!AS116)</f>
        <v/>
      </c>
      <c r="R114" s="147"/>
      <c r="S114" s="163"/>
      <c r="T114" s="163"/>
      <c r="U114" s="163"/>
      <c r="V114" s="163"/>
      <c r="W114" s="163"/>
      <c r="X114" s="163"/>
      <c r="Y114" s="400"/>
    </row>
    <row r="115" spans="1:25" s="59" customFormat="1" ht="14.1" customHeight="1" x14ac:dyDescent="0.2">
      <c r="A115" s="76" t="str">
        <f t="shared" si="4"/>
        <v/>
      </c>
      <c r="B115" s="79" t="s">
        <v>20</v>
      </c>
      <c r="C115" s="398"/>
      <c r="D115" s="62" t="s">
        <v>143</v>
      </c>
      <c r="E115" s="63"/>
      <c r="F115" s="63"/>
      <c r="G115" s="404" t="s">
        <v>657</v>
      </c>
      <c r="H115" s="63"/>
      <c r="I115" s="63"/>
      <c r="J115" s="63"/>
      <c r="K115" s="63"/>
      <c r="L115" s="428"/>
      <c r="M115" s="428"/>
      <c r="N115" s="428"/>
      <c r="O115" s="398"/>
      <c r="P115" s="63"/>
      <c r="Q115" s="399"/>
      <c r="R115" s="147"/>
      <c r="S115" s="163"/>
      <c r="T115" s="163"/>
      <c r="U115" s="163"/>
      <c r="V115" s="163"/>
      <c r="W115" s="163"/>
      <c r="X115" s="163"/>
      <c r="Y115" s="400"/>
    </row>
    <row r="116" spans="1:25" s="91" customFormat="1" ht="14.1" customHeight="1" x14ac:dyDescent="0.2">
      <c r="A116" s="76">
        <f>IF(C116="","",A113+1)</f>
        <v>100</v>
      </c>
      <c r="B116" s="157" t="s">
        <v>20</v>
      </c>
      <c r="C116" s="401" t="s">
        <v>8</v>
      </c>
      <c r="D116" s="402"/>
      <c r="E116" s="403" t="s">
        <v>144</v>
      </c>
      <c r="F116" s="404" t="str">
        <f>CONCATENATE('OPINI Rinci v1'!H118,'OPINI Rinci v1'!I118,'OPINI Rinci v1'!J118,'OPINI Rinci v1'!K118)</f>
        <v>WTP</v>
      </c>
      <c r="G116" s="404" t="str">
        <f>CONCATENATE('OPINI Rinci v1'!M118,'OPINI Rinci v1'!N118,'OPINI Rinci v1'!O118,'OPINI Rinci v1'!P118)</f>
        <v>WTP</v>
      </c>
      <c r="H116" s="404" t="str">
        <f>CONCATENATE('OPINI Rinci v1'!R118,'OPINI Rinci v1'!S118,'OPINI Rinci v1'!T118,'OPINI Rinci v1'!U118)</f>
        <v>WTP</v>
      </c>
      <c r="I116" s="404" t="str">
        <f>CONCATENATE('OPINI Rinci v1'!W118,'OPINI Rinci v1'!X118,'OPINI Rinci v1'!Y118,'OPINI Rinci v1'!Z118)</f>
        <v>WTP</v>
      </c>
      <c r="J116" s="404" t="str">
        <f>CONCATENATE('OPINI Rinci v1'!AB118,'OPINI Rinci v1'!AC118,'OPINI Rinci v1'!AD118,'OPINI Rinci v1'!AE118)</f>
        <v>WTP</v>
      </c>
      <c r="K116" s="404" t="str">
        <f>CONCATENATE('OPINI Rinci v1'!AG118,'OPINI Rinci v1'!AH118,'OPINI Rinci v1'!AI118,'OPINI Rinci v1'!AJ118)</f>
        <v>WTP</v>
      </c>
      <c r="L116" s="422" t="s">
        <v>634</v>
      </c>
      <c r="M116" s="423"/>
      <c r="N116" s="423"/>
      <c r="O116" s="404" t="str">
        <f>CONCATENATE('OPINI Rinci v1'!AL118,'OPINI Rinci v1'!AM118,'OPINI Rinci v1'!AO118,'OPINI Rinci v1'!AN118)</f>
        <v>WTP</v>
      </c>
      <c r="P116" s="424" t="s">
        <v>634</v>
      </c>
      <c r="Q116" s="399" t="str">
        <f>CONCATENATE('OPINI Rinci v1'!AQ118,'OPINI Rinci v1'!AR118,'OPINI Rinci v1'!AT118,'OPINI Rinci v1'!AS118)</f>
        <v>WTP</v>
      </c>
      <c r="R116" s="163" t="str">
        <f>CONCATENATE('OPINI Rinci v1'!AV118,'OPINI Rinci v1'!AW118,'OPINI Rinci v1'!AX118,'OPINI Rinci v1'!AY118)</f>
        <v>WDP</v>
      </c>
      <c r="S116" s="163" t="str">
        <f>CONCATENATE('OPINI Rinci v1'!BA118,'OPINI Rinci v1'!BB118,'OPINI Rinci v1'!BC118,'OPINI Rinci v1'!BD118)</f>
        <v>WDP</v>
      </c>
      <c r="T116" s="163" t="str">
        <f>CONCATENATE('OPINI Rinci v1'!BF118,'OPINI Rinci v1'!BG118,'OPINI Rinci v1'!BH118,'OPINI Rinci v1'!BI118)</f>
        <v>WDP</v>
      </c>
      <c r="U116" s="163" t="str">
        <f>CONCATENATE('OPINI Rinci v1'!BK118,'OPINI Rinci v1'!BL118,'OPINI Rinci v1'!BM118,'OPINI Rinci v1'!BN118)</f>
        <v>WDP</v>
      </c>
      <c r="V116" s="163" t="str">
        <f>CONCATENATE('OPINI Rinci v1'!BP118,'OPINI Rinci v1'!BQ118,'OPINI Rinci v1'!BR118,'OPINI Rinci v1'!BS118)</f>
        <v>WDP</v>
      </c>
      <c r="W116" s="163" t="str">
        <f>CONCATENATE('OPINI Rinci v1'!BU118,'OPINI Rinci v1'!BV118,'OPINI Rinci v1'!BW118,'OPINI Rinci v1'!BX118)</f>
        <v>WDP</v>
      </c>
      <c r="X116" s="163" t="str">
        <f>CONCATENATE('OPINI Rinci v1'!BZ118,'OPINI Rinci v1'!CA118,'OPINI Rinci v1'!CB118,'OPINI Rinci v1'!CC118)</f>
        <v>WDP</v>
      </c>
      <c r="Y116" s="397"/>
    </row>
    <row r="117" spans="1:25" s="91" customFormat="1" ht="14.1" customHeight="1" x14ac:dyDescent="0.2">
      <c r="A117" s="76">
        <f t="shared" ref="A117:A129" si="5">IF(C117="","",A116+1)</f>
        <v>101</v>
      </c>
      <c r="B117" s="157" t="s">
        <v>20</v>
      </c>
      <c r="C117" s="401" t="s">
        <v>12</v>
      </c>
      <c r="D117" s="421"/>
      <c r="E117" s="403" t="s">
        <v>145</v>
      </c>
      <c r="F117" s="404" t="str">
        <f>CONCATENATE('OPINI Rinci v1'!H119,'OPINI Rinci v1'!I119,'OPINI Rinci v1'!J119,'OPINI Rinci v1'!K119)</f>
        <v>WTP</v>
      </c>
      <c r="G117" s="404" t="str">
        <f>CONCATENATE('OPINI Rinci v1'!M119,'OPINI Rinci v1'!N119,'OPINI Rinci v1'!O119,'OPINI Rinci v1'!P119)</f>
        <v>WTP</v>
      </c>
      <c r="H117" s="404" t="str">
        <f>CONCATENATE('OPINI Rinci v1'!R119,'OPINI Rinci v1'!S119,'OPINI Rinci v1'!T119,'OPINI Rinci v1'!U119)</f>
        <v>WTP</v>
      </c>
      <c r="I117" s="404" t="str">
        <f>CONCATENATE('OPINI Rinci v1'!W119,'OPINI Rinci v1'!X119,'OPINI Rinci v1'!Y119,'OPINI Rinci v1'!Z119)</f>
        <v>WTP</v>
      </c>
      <c r="J117" s="404" t="str">
        <f>CONCATENATE('OPINI Rinci v1'!AB119,'OPINI Rinci v1'!AC119,'OPINI Rinci v1'!AD119,'OPINI Rinci v1'!AE119)</f>
        <v>WTP</v>
      </c>
      <c r="K117" s="404" t="str">
        <f>CONCATENATE('OPINI Rinci v1'!AG119,'OPINI Rinci v1'!AH119,'OPINI Rinci v1'!AI119,'OPINI Rinci v1'!AJ119)</f>
        <v>WDP</v>
      </c>
      <c r="L117" s="405" t="s">
        <v>633</v>
      </c>
      <c r="M117" s="406"/>
      <c r="N117" s="406"/>
      <c r="O117" s="404" t="str">
        <f>CONCATENATE('OPINI Rinci v1'!AL119,'OPINI Rinci v1'!AM119,'OPINI Rinci v1'!AO119,'OPINI Rinci v1'!AN119)</f>
        <v>WTP</v>
      </c>
      <c r="P117" s="407" t="s">
        <v>632</v>
      </c>
      <c r="Q117" s="399" t="str">
        <f>CONCATENATE('OPINI Rinci v1'!AQ119,'OPINI Rinci v1'!AR119,'OPINI Rinci v1'!AT119,'OPINI Rinci v1'!AS119)</f>
        <v>WTP</v>
      </c>
      <c r="R117" s="163" t="str">
        <f>CONCATENATE('OPINI Rinci v1'!AV119,'OPINI Rinci v1'!AW119,'OPINI Rinci v1'!AX119,'OPINI Rinci v1'!AY119)</f>
        <v>WDP</v>
      </c>
      <c r="S117" s="163" t="str">
        <f>CONCATENATE('OPINI Rinci v1'!BA119,'OPINI Rinci v1'!BB119,'OPINI Rinci v1'!BC119,'OPINI Rinci v1'!BD119)</f>
        <v>WDP</v>
      </c>
      <c r="T117" s="163" t="str">
        <f>CONCATENATE('OPINI Rinci v1'!BF119,'OPINI Rinci v1'!BG119,'OPINI Rinci v1'!BH119,'OPINI Rinci v1'!BI119)</f>
        <v>WDP</v>
      </c>
      <c r="U117" s="163" t="str">
        <f>CONCATENATE('OPINI Rinci v1'!BK119,'OPINI Rinci v1'!BL119,'OPINI Rinci v1'!BM119,'OPINI Rinci v1'!BN119)</f>
        <v>WDP</v>
      </c>
      <c r="V117" s="163" t="str">
        <f>CONCATENATE('OPINI Rinci v1'!BP119,'OPINI Rinci v1'!BQ119,'OPINI Rinci v1'!BR119,'OPINI Rinci v1'!BS119)</f>
        <v>WDP</v>
      </c>
      <c r="W117" s="163" t="str">
        <f>CONCATENATE('OPINI Rinci v1'!BU119,'OPINI Rinci v1'!BV119,'OPINI Rinci v1'!BW119,'OPINI Rinci v1'!BX119)</f>
        <v>WDP</v>
      </c>
      <c r="X117" s="163" t="str">
        <f>CONCATENATE('OPINI Rinci v1'!BZ119,'OPINI Rinci v1'!CA119,'OPINI Rinci v1'!CB119,'OPINI Rinci v1'!CC119)</f>
        <v>WDP</v>
      </c>
      <c r="Y117" s="397"/>
    </row>
    <row r="118" spans="1:25" s="91" customFormat="1" ht="14.1" customHeight="1" x14ac:dyDescent="0.2">
      <c r="A118" s="76">
        <f t="shared" si="5"/>
        <v>102</v>
      </c>
      <c r="B118" s="157" t="s">
        <v>20</v>
      </c>
      <c r="C118" s="401" t="s">
        <v>14</v>
      </c>
      <c r="D118" s="421"/>
      <c r="E118" s="403" t="s">
        <v>146</v>
      </c>
      <c r="F118" s="404" t="str">
        <f>CONCATENATE('OPINI Rinci v1'!H120,'OPINI Rinci v1'!I120,'OPINI Rinci v1'!J120,'OPINI Rinci v1'!K120)</f>
        <v>WTP</v>
      </c>
      <c r="G118" s="404" t="str">
        <f>CONCATENATE('OPINI Rinci v1'!M120,'OPINI Rinci v1'!N120,'OPINI Rinci v1'!O120,'OPINI Rinci v1'!P120)</f>
        <v>WTP</v>
      </c>
      <c r="H118" s="404" t="str">
        <f>CONCATENATE('OPINI Rinci v1'!R120,'OPINI Rinci v1'!S120,'OPINI Rinci v1'!T120,'OPINI Rinci v1'!U120)</f>
        <v>WDP</v>
      </c>
      <c r="I118" s="404" t="str">
        <f>CONCATENATE('OPINI Rinci v1'!W120,'OPINI Rinci v1'!X120,'OPINI Rinci v1'!Y120,'OPINI Rinci v1'!Z120)</f>
        <v>WDP</v>
      </c>
      <c r="J118" s="404" t="str">
        <f>CONCATENATE('OPINI Rinci v1'!AB120,'OPINI Rinci v1'!AC120,'OPINI Rinci v1'!AD120,'OPINI Rinci v1'!AE120)</f>
        <v>WDP</v>
      </c>
      <c r="K118" s="404" t="str">
        <f>CONCATENATE('OPINI Rinci v1'!AG120,'OPINI Rinci v1'!AH120,'OPINI Rinci v1'!AI120,'OPINI Rinci v1'!AJ120)</f>
        <v>WDP</v>
      </c>
      <c r="L118" s="422" t="s">
        <v>634</v>
      </c>
      <c r="M118" s="423"/>
      <c r="N118" s="423"/>
      <c r="O118" s="404" t="str">
        <f>CONCATENATE('OPINI Rinci v1'!AL120,'OPINI Rinci v1'!AM120,'OPINI Rinci v1'!AO120,'OPINI Rinci v1'!AN120)</f>
        <v>WDP</v>
      </c>
      <c r="P118" s="424" t="s">
        <v>634</v>
      </c>
      <c r="Q118" s="399" t="str">
        <f>CONCATENATE('OPINI Rinci v1'!AQ120,'OPINI Rinci v1'!AR120,'OPINI Rinci v1'!AT120,'OPINI Rinci v1'!AS120)</f>
        <v>WDP</v>
      </c>
      <c r="R118" s="163" t="str">
        <f>CONCATENATE('OPINI Rinci v1'!AV120,'OPINI Rinci v1'!AW120,'OPINI Rinci v1'!AX120,'OPINI Rinci v1'!AY120)</f>
        <v>WDP</v>
      </c>
      <c r="S118" s="163" t="str">
        <f>CONCATENATE('OPINI Rinci v1'!BA120,'OPINI Rinci v1'!BB120,'OPINI Rinci v1'!BC120,'OPINI Rinci v1'!BD120)</f>
        <v>WDP</v>
      </c>
      <c r="T118" s="163" t="str">
        <f>CONCATENATE('OPINI Rinci v1'!BF120,'OPINI Rinci v1'!BG120,'OPINI Rinci v1'!BH120,'OPINI Rinci v1'!BI120)</f>
        <v>WDP</v>
      </c>
      <c r="U118" s="163" t="str">
        <f>CONCATENATE('OPINI Rinci v1'!BK120,'OPINI Rinci v1'!BL120,'OPINI Rinci v1'!BM120,'OPINI Rinci v1'!BN120)</f>
        <v>WDP</v>
      </c>
      <c r="V118" s="163" t="str">
        <f>CONCATENATE('OPINI Rinci v1'!BP120,'OPINI Rinci v1'!BQ120,'OPINI Rinci v1'!BR120,'OPINI Rinci v1'!BS120)</f>
        <v>WDP</v>
      </c>
      <c r="W118" s="163" t="str">
        <f>CONCATENATE('OPINI Rinci v1'!BU120,'OPINI Rinci v1'!BV120,'OPINI Rinci v1'!BW120,'OPINI Rinci v1'!BX120)</f>
        <v>WDP</v>
      </c>
      <c r="X118" s="163" t="str">
        <f>CONCATENATE('OPINI Rinci v1'!BZ120,'OPINI Rinci v1'!CA120,'OPINI Rinci v1'!CB120,'OPINI Rinci v1'!CC120)</f>
        <v>TMP</v>
      </c>
      <c r="Y118" s="397"/>
    </row>
    <row r="119" spans="1:25" s="408" customFormat="1" ht="14.1" customHeight="1" x14ac:dyDescent="0.2">
      <c r="A119" s="409">
        <f t="shared" si="5"/>
        <v>103</v>
      </c>
      <c r="B119" s="410" t="s">
        <v>20</v>
      </c>
      <c r="C119" s="411" t="s">
        <v>16</v>
      </c>
      <c r="D119" s="412"/>
      <c r="E119" s="413" t="s">
        <v>147</v>
      </c>
      <c r="F119" s="404" t="str">
        <f>CONCATENATE('OPINI Rinci v1'!H121,'OPINI Rinci v1'!I121,'OPINI Rinci v1'!J121,'OPINI Rinci v1'!K121)</f>
        <v>WTP</v>
      </c>
      <c r="G119" s="404" t="str">
        <f>CONCATENATE('OPINI Rinci v1'!M121,'OPINI Rinci v1'!N121,'OPINI Rinci v1'!O121,'OPINI Rinci v1'!P121)</f>
        <v>WTP</v>
      </c>
      <c r="H119" s="404" t="str">
        <f>CONCATENATE('OPINI Rinci v1'!R121,'OPINI Rinci v1'!S121,'OPINI Rinci v1'!T121,'OPINI Rinci v1'!U121)</f>
        <v>WTP</v>
      </c>
      <c r="I119" s="404" t="str">
        <f>CONCATENATE('OPINI Rinci v1'!W121,'OPINI Rinci v1'!X121,'OPINI Rinci v1'!Y121,'OPINI Rinci v1'!Z121)</f>
        <v>WTP</v>
      </c>
      <c r="J119" s="404" t="str">
        <f>CONCATENATE('OPINI Rinci v1'!AB121,'OPINI Rinci v1'!AC121,'OPINI Rinci v1'!AD121,'OPINI Rinci v1'!AE121)</f>
        <v>WTP</v>
      </c>
      <c r="K119" s="414" t="str">
        <f>CONCATENATE('OPINI Rinci v1'!AG121,'OPINI Rinci v1'!AH121,'OPINI Rinci v1'!AI121,'OPINI Rinci v1'!AJ121)</f>
        <v>WTP</v>
      </c>
      <c r="L119" s="415" t="s">
        <v>634</v>
      </c>
      <c r="M119" s="416"/>
      <c r="N119" s="416"/>
      <c r="O119" s="414" t="str">
        <f>CONCATENATE('OPINI Rinci v1'!AL121,'OPINI Rinci v1'!AM121,'OPINI Rinci v1'!AO121,'OPINI Rinci v1'!AN121)</f>
        <v>WDP</v>
      </c>
      <c r="P119" s="417" t="s">
        <v>634</v>
      </c>
      <c r="Q119" s="418" t="str">
        <f>CONCATENATE('OPINI Rinci v1'!AQ121,'OPINI Rinci v1'!AR121,'OPINI Rinci v1'!AT121,'OPINI Rinci v1'!AS121)</f>
        <v>WDP</v>
      </c>
      <c r="R119" s="419" t="str">
        <f>CONCATENATE('OPINI Rinci v1'!AV121,'OPINI Rinci v1'!AW121,'OPINI Rinci v1'!AX121,'OPINI Rinci v1'!AY121)</f>
        <v>WDP</v>
      </c>
      <c r="S119" s="419" t="str">
        <f>CONCATENATE('OPINI Rinci v1'!BA121,'OPINI Rinci v1'!BB121,'OPINI Rinci v1'!BC121,'OPINI Rinci v1'!BD121)</f>
        <v>WDP</v>
      </c>
      <c r="T119" s="419" t="str">
        <f>CONCATENATE('OPINI Rinci v1'!BF121,'OPINI Rinci v1'!BG121,'OPINI Rinci v1'!BH121,'OPINI Rinci v1'!BI121)</f>
        <v>TMP</v>
      </c>
      <c r="U119" s="419" t="str">
        <f>CONCATENATE('OPINI Rinci v1'!BK121,'OPINI Rinci v1'!BL121,'OPINI Rinci v1'!BM121,'OPINI Rinci v1'!BN121)</f>
        <v>TMP</v>
      </c>
      <c r="V119" s="419" t="str">
        <f>CONCATENATE('OPINI Rinci v1'!BP121,'OPINI Rinci v1'!BQ121,'OPINI Rinci v1'!BR121,'OPINI Rinci v1'!BS121)</f>
        <v>WDP</v>
      </c>
      <c r="W119" s="419" t="str">
        <f>CONCATENATE('OPINI Rinci v1'!BU121,'OPINI Rinci v1'!BV121,'OPINI Rinci v1'!BW121,'OPINI Rinci v1'!BX121)</f>
        <v>WDP</v>
      </c>
      <c r="X119" s="419" t="str">
        <f>CONCATENATE('OPINI Rinci v1'!BZ121,'OPINI Rinci v1'!CA121,'OPINI Rinci v1'!CB121,'OPINI Rinci v1'!CC121)</f>
        <v/>
      </c>
      <c r="Y119" s="420"/>
    </row>
    <row r="120" spans="1:25" s="91" customFormat="1" ht="14.1" customHeight="1" x14ac:dyDescent="0.2">
      <c r="A120" s="76">
        <f t="shared" si="5"/>
        <v>104</v>
      </c>
      <c r="B120" s="157" t="s">
        <v>20</v>
      </c>
      <c r="C120" s="401" t="s">
        <v>18</v>
      </c>
      <c r="D120" s="421"/>
      <c r="E120" s="403" t="s">
        <v>148</v>
      </c>
      <c r="F120" s="404" t="str">
        <f>CONCATENATE('OPINI Rinci v1'!H122,'OPINI Rinci v1'!I122,'OPINI Rinci v1'!J122,'OPINI Rinci v1'!K122)</f>
        <v>WTP</v>
      </c>
      <c r="G120" s="404" t="str">
        <f>CONCATENATE('OPINI Rinci v1'!M122,'OPINI Rinci v1'!N122,'OPINI Rinci v1'!O122,'OPINI Rinci v1'!P122)</f>
        <v>WTP</v>
      </c>
      <c r="H120" s="404" t="str">
        <f>CONCATENATE('OPINI Rinci v1'!R122,'OPINI Rinci v1'!S122,'OPINI Rinci v1'!T122,'OPINI Rinci v1'!U122)</f>
        <v>WTP</v>
      </c>
      <c r="I120" s="404" t="str">
        <f>CONCATENATE('OPINI Rinci v1'!W122,'OPINI Rinci v1'!X122,'OPINI Rinci v1'!Y122,'OPINI Rinci v1'!Z122)</f>
        <v>WTP</v>
      </c>
      <c r="J120" s="404" t="str">
        <f>CONCATENATE('OPINI Rinci v1'!AB122,'OPINI Rinci v1'!AC122,'OPINI Rinci v1'!AD122,'OPINI Rinci v1'!AE122)</f>
        <v>WDP</v>
      </c>
      <c r="K120" s="404" t="str">
        <f>CONCATENATE('OPINI Rinci v1'!AG122,'OPINI Rinci v1'!AH122,'OPINI Rinci v1'!AI122,'OPINI Rinci v1'!AJ122)</f>
        <v>WDP</v>
      </c>
      <c r="L120" s="405" t="s">
        <v>633</v>
      </c>
      <c r="M120" s="406"/>
      <c r="N120" s="406"/>
      <c r="O120" s="404" t="str">
        <f>CONCATENATE('OPINI Rinci v1'!AL122,'OPINI Rinci v1'!AM122,'OPINI Rinci v1'!AO122,'OPINI Rinci v1'!AN122)</f>
        <v>WDP</v>
      </c>
      <c r="P120" s="407" t="s">
        <v>632</v>
      </c>
      <c r="Q120" s="399" t="str">
        <f>CONCATENATE('OPINI Rinci v1'!AQ122,'OPINI Rinci v1'!AR122,'OPINI Rinci v1'!AT122,'OPINI Rinci v1'!AS122)</f>
        <v>WDP</v>
      </c>
      <c r="R120" s="163" t="str">
        <f>CONCATENATE('OPINI Rinci v1'!AV122,'OPINI Rinci v1'!AW122,'OPINI Rinci v1'!AX122,'OPINI Rinci v1'!AY122)</f>
        <v>WDP</v>
      </c>
      <c r="S120" s="163" t="str">
        <f>CONCATENATE('OPINI Rinci v1'!BA122,'OPINI Rinci v1'!BB122,'OPINI Rinci v1'!BC122,'OPINI Rinci v1'!BD122)</f>
        <v>WDP</v>
      </c>
      <c r="T120" s="163" t="str">
        <f>CONCATENATE('OPINI Rinci v1'!BF122,'OPINI Rinci v1'!BG122,'OPINI Rinci v1'!BH122,'OPINI Rinci v1'!BI122)</f>
        <v>WDP</v>
      </c>
      <c r="U120" s="163" t="str">
        <f>CONCATENATE('OPINI Rinci v1'!BK122,'OPINI Rinci v1'!BL122,'OPINI Rinci v1'!BM122,'OPINI Rinci v1'!BN122)</f>
        <v>WDP</v>
      </c>
      <c r="V120" s="163" t="str">
        <f>CONCATENATE('OPINI Rinci v1'!BP122,'OPINI Rinci v1'!BQ122,'OPINI Rinci v1'!BR122,'OPINI Rinci v1'!BS122)</f>
        <v>WDP</v>
      </c>
      <c r="W120" s="163" t="str">
        <f>CONCATENATE('OPINI Rinci v1'!BU122,'OPINI Rinci v1'!BV122,'OPINI Rinci v1'!BW122,'OPINI Rinci v1'!BX122)</f>
        <v>WDP</v>
      </c>
      <c r="X120" s="163" t="str">
        <f>CONCATENATE('OPINI Rinci v1'!BZ122,'OPINI Rinci v1'!CA122,'OPINI Rinci v1'!CB122,'OPINI Rinci v1'!CC122)</f>
        <v>WDP</v>
      </c>
      <c r="Y120" s="397"/>
    </row>
    <row r="121" spans="1:25" s="91" customFormat="1" ht="14.1" customHeight="1" x14ac:dyDescent="0.2">
      <c r="A121" s="76">
        <f t="shared" si="5"/>
        <v>105</v>
      </c>
      <c r="B121" s="157" t="s">
        <v>20</v>
      </c>
      <c r="C121" s="401" t="s">
        <v>20</v>
      </c>
      <c r="D121" s="421"/>
      <c r="E121" s="403" t="s">
        <v>149</v>
      </c>
      <c r="F121" s="404" t="str">
        <f>CONCATENATE('OPINI Rinci v1'!H123,'OPINI Rinci v1'!I123,'OPINI Rinci v1'!J123,'OPINI Rinci v1'!K123)</f>
        <v>WTP</v>
      </c>
      <c r="G121" s="404" t="str">
        <f>CONCATENATE('OPINI Rinci v1'!M123,'OPINI Rinci v1'!N123,'OPINI Rinci v1'!O123,'OPINI Rinci v1'!P123)</f>
        <v>WTP</v>
      </c>
      <c r="H121" s="404" t="str">
        <f>CONCATENATE('OPINI Rinci v1'!R123,'OPINI Rinci v1'!S123,'OPINI Rinci v1'!T123,'OPINI Rinci v1'!U123)</f>
        <v>WTP</v>
      </c>
      <c r="I121" s="404" t="str">
        <f>CONCATENATE('OPINI Rinci v1'!W123,'OPINI Rinci v1'!X123,'OPINI Rinci v1'!Y123,'OPINI Rinci v1'!Z123)</f>
        <v>WTP</v>
      </c>
      <c r="J121" s="404" t="str">
        <f>CONCATENATE('OPINI Rinci v1'!AB123,'OPINI Rinci v1'!AC123,'OPINI Rinci v1'!AD123,'OPINI Rinci v1'!AE123)</f>
        <v>WDP</v>
      </c>
      <c r="K121" s="404" t="str">
        <f>CONCATENATE('OPINI Rinci v1'!AG123,'OPINI Rinci v1'!AH123,'OPINI Rinci v1'!AI123,'OPINI Rinci v1'!AJ123)</f>
        <v>WDP</v>
      </c>
      <c r="L121" s="405" t="s">
        <v>633</v>
      </c>
      <c r="M121" s="406"/>
      <c r="N121" s="406"/>
      <c r="O121" s="404" t="str">
        <f>CONCATENATE('OPINI Rinci v1'!AL123,'OPINI Rinci v1'!AM123,'OPINI Rinci v1'!AO123,'OPINI Rinci v1'!AN123)</f>
        <v>WTP</v>
      </c>
      <c r="P121" s="440" t="s">
        <v>632</v>
      </c>
      <c r="Q121" s="399" t="str">
        <f>CONCATENATE('OPINI Rinci v1'!AQ123,'OPINI Rinci v1'!AR123,'OPINI Rinci v1'!AT123,'OPINI Rinci v1'!AS123)</f>
        <v>WTP</v>
      </c>
      <c r="R121" s="163" t="str">
        <f>CONCATENATE('OPINI Rinci v1'!AV123,'OPINI Rinci v1'!AW123,'OPINI Rinci v1'!AX123,'OPINI Rinci v1'!AY123)</f>
        <v>WDP</v>
      </c>
      <c r="S121" s="163" t="str">
        <f>CONCATENATE('OPINI Rinci v1'!BA123,'OPINI Rinci v1'!BB123,'OPINI Rinci v1'!BC123,'OPINI Rinci v1'!BD123)</f>
        <v>WDP</v>
      </c>
      <c r="T121" s="163" t="str">
        <f>CONCATENATE('OPINI Rinci v1'!BF123,'OPINI Rinci v1'!BG123,'OPINI Rinci v1'!BH123,'OPINI Rinci v1'!BI123)</f>
        <v>WDP</v>
      </c>
      <c r="U121" s="163" t="str">
        <f>CONCATENATE('OPINI Rinci v1'!BK123,'OPINI Rinci v1'!BL123,'OPINI Rinci v1'!BM123,'OPINI Rinci v1'!BN123)</f>
        <v>WDP</v>
      </c>
      <c r="V121" s="163" t="str">
        <f>CONCATENATE('OPINI Rinci v1'!BP123,'OPINI Rinci v1'!BQ123,'OPINI Rinci v1'!BR123,'OPINI Rinci v1'!BS123)</f>
        <v>WDP</v>
      </c>
      <c r="W121" s="163" t="str">
        <f>CONCATENATE('OPINI Rinci v1'!BU123,'OPINI Rinci v1'!BV123,'OPINI Rinci v1'!BW123,'OPINI Rinci v1'!BX123)</f>
        <v>TMP</v>
      </c>
      <c r="X121" s="163" t="str">
        <f>CONCATENATE('OPINI Rinci v1'!BZ123,'OPINI Rinci v1'!CA123,'OPINI Rinci v1'!CB123,'OPINI Rinci v1'!CC123)</f>
        <v>WDP</v>
      </c>
      <c r="Y121" s="397"/>
    </row>
    <row r="122" spans="1:25" s="91" customFormat="1" ht="14.1" customHeight="1" x14ac:dyDescent="0.2">
      <c r="A122" s="76">
        <f t="shared" si="5"/>
        <v>106</v>
      </c>
      <c r="B122" s="157" t="s">
        <v>20</v>
      </c>
      <c r="C122" s="401" t="s">
        <v>22</v>
      </c>
      <c r="D122" s="421"/>
      <c r="E122" s="403" t="s">
        <v>150</v>
      </c>
      <c r="F122" s="404" t="str">
        <f>CONCATENATE('OPINI Rinci v1'!H124,'OPINI Rinci v1'!I124,'OPINI Rinci v1'!J124,'OPINI Rinci v1'!K124)</f>
        <v>WTP</v>
      </c>
      <c r="G122" s="404" t="str">
        <f>CONCATENATE('OPINI Rinci v1'!M124,'OPINI Rinci v1'!N124,'OPINI Rinci v1'!O124,'OPINI Rinci v1'!P124)</f>
        <v>WTP</v>
      </c>
      <c r="H122" s="404" t="str">
        <f>CONCATENATE('OPINI Rinci v1'!R124,'OPINI Rinci v1'!S124,'OPINI Rinci v1'!T124,'OPINI Rinci v1'!U124)</f>
        <v>WTP</v>
      </c>
      <c r="I122" s="404" t="str">
        <f>CONCATENATE('OPINI Rinci v1'!W124,'OPINI Rinci v1'!X124,'OPINI Rinci v1'!Y124,'OPINI Rinci v1'!Z124)</f>
        <v>WTP</v>
      </c>
      <c r="J122" s="404" t="str">
        <f>CONCATENATE('OPINI Rinci v1'!AB124,'OPINI Rinci v1'!AC124,'OPINI Rinci v1'!AD124,'OPINI Rinci v1'!AE124)</f>
        <v>WDP</v>
      </c>
      <c r="K122" s="404" t="str">
        <f>CONCATENATE('OPINI Rinci v1'!AG124,'OPINI Rinci v1'!AH124,'OPINI Rinci v1'!AI124,'OPINI Rinci v1'!AJ124)</f>
        <v>WDP</v>
      </c>
      <c r="L122" s="422" t="s">
        <v>634</v>
      </c>
      <c r="M122" s="423"/>
      <c r="N122" s="423"/>
      <c r="O122" s="404" t="str">
        <f>CONCATENATE('OPINI Rinci v1'!AL124,'OPINI Rinci v1'!AM124,'OPINI Rinci v1'!AO124,'OPINI Rinci v1'!AN124)</f>
        <v>WDP</v>
      </c>
      <c r="P122" s="424" t="s">
        <v>634</v>
      </c>
      <c r="Q122" s="399" t="str">
        <f>CONCATENATE('OPINI Rinci v1'!AQ124,'OPINI Rinci v1'!AR124,'OPINI Rinci v1'!AT124,'OPINI Rinci v1'!AS124)</f>
        <v>WDP</v>
      </c>
      <c r="R122" s="163" t="str">
        <f>CONCATENATE('OPINI Rinci v1'!AV124,'OPINI Rinci v1'!AW124,'OPINI Rinci v1'!AX124,'OPINI Rinci v1'!AY124)</f>
        <v>WDP</v>
      </c>
      <c r="S122" s="163" t="str">
        <f>CONCATENATE('OPINI Rinci v1'!BA124,'OPINI Rinci v1'!BB124,'OPINI Rinci v1'!BC124,'OPINI Rinci v1'!BD124)</f>
        <v>WDP</v>
      </c>
      <c r="T122" s="163" t="str">
        <f>CONCATENATE('OPINI Rinci v1'!BF124,'OPINI Rinci v1'!BG124,'OPINI Rinci v1'!BH124,'OPINI Rinci v1'!BI124)</f>
        <v>WDP</v>
      </c>
      <c r="U122" s="163" t="str">
        <f>CONCATENATE('OPINI Rinci v1'!BK124,'OPINI Rinci v1'!BL124,'OPINI Rinci v1'!BM124,'OPINI Rinci v1'!BN124)</f>
        <v>WDP</v>
      </c>
      <c r="V122" s="163" t="str">
        <f>CONCATENATE('OPINI Rinci v1'!BP124,'OPINI Rinci v1'!BQ124,'OPINI Rinci v1'!BR124,'OPINI Rinci v1'!BS124)</f>
        <v>WDP</v>
      </c>
      <c r="W122" s="163" t="str">
        <f>CONCATENATE('OPINI Rinci v1'!BU124,'OPINI Rinci v1'!BV124,'OPINI Rinci v1'!BW124,'OPINI Rinci v1'!BX124)</f>
        <v>WDP</v>
      </c>
      <c r="X122" s="163" t="str">
        <f>CONCATENATE('OPINI Rinci v1'!BZ124,'OPINI Rinci v1'!CA124,'OPINI Rinci v1'!CB124,'OPINI Rinci v1'!CC124)</f>
        <v>WDP</v>
      </c>
      <c r="Y122" s="397"/>
    </row>
    <row r="123" spans="1:25" s="91" customFormat="1" ht="14.1" customHeight="1" x14ac:dyDescent="0.2">
      <c r="A123" s="76">
        <f t="shared" si="5"/>
        <v>107</v>
      </c>
      <c r="B123" s="157" t="s">
        <v>20</v>
      </c>
      <c r="C123" s="401" t="s">
        <v>24</v>
      </c>
      <c r="D123" s="421"/>
      <c r="E123" s="403" t="s">
        <v>151</v>
      </c>
      <c r="F123" s="404" t="str">
        <f>CONCATENATE('OPINI Rinci v1'!H125,'OPINI Rinci v1'!I125,'OPINI Rinci v1'!J125,'OPINI Rinci v1'!K125)</f>
        <v>WTP</v>
      </c>
      <c r="G123" s="404" t="str">
        <f>CONCATENATE('OPINI Rinci v1'!M125,'OPINI Rinci v1'!N125,'OPINI Rinci v1'!O125,'OPINI Rinci v1'!P125)</f>
        <v>WTP</v>
      </c>
      <c r="H123" s="404" t="str">
        <f>CONCATENATE('OPINI Rinci v1'!R125,'OPINI Rinci v1'!S125,'OPINI Rinci v1'!T125,'OPINI Rinci v1'!U125)</f>
        <v>WDP</v>
      </c>
      <c r="I123" s="404" t="str">
        <f>CONCATENATE('OPINI Rinci v1'!W125,'OPINI Rinci v1'!X125,'OPINI Rinci v1'!Y125,'OPINI Rinci v1'!Z125)</f>
        <v>TMP</v>
      </c>
      <c r="J123" s="404" t="str">
        <f>CONCATENATE('OPINI Rinci v1'!AB125,'OPINI Rinci v1'!AC125,'OPINI Rinci v1'!AD125,'OPINI Rinci v1'!AE125)</f>
        <v>TMP</v>
      </c>
      <c r="K123" s="404" t="str">
        <f>CONCATENATE('OPINI Rinci v1'!AG125,'OPINI Rinci v1'!AH125,'OPINI Rinci v1'!AI125,'OPINI Rinci v1'!AJ125)</f>
        <v>WDP</v>
      </c>
      <c r="L123" s="405" t="s">
        <v>633</v>
      </c>
      <c r="M123" s="406"/>
      <c r="N123" s="406"/>
      <c r="O123" s="404" t="str">
        <f>CONCATENATE('OPINI Rinci v1'!AL125,'OPINI Rinci v1'!AM125,'OPINI Rinci v1'!AO125,'OPINI Rinci v1'!AN125)</f>
        <v>WDP</v>
      </c>
      <c r="P123" s="407" t="s">
        <v>632</v>
      </c>
      <c r="Q123" s="399" t="str">
        <f>CONCATENATE('OPINI Rinci v1'!AQ125,'OPINI Rinci v1'!AR125,'OPINI Rinci v1'!AT125,'OPINI Rinci v1'!AS125)</f>
        <v>WDP</v>
      </c>
      <c r="R123" s="163" t="str">
        <f>CONCATENATE('OPINI Rinci v1'!AV125,'OPINI Rinci v1'!AW125,'OPINI Rinci v1'!AX125,'OPINI Rinci v1'!AY125)</f>
        <v>WDP</v>
      </c>
      <c r="S123" s="163" t="str">
        <f>CONCATENATE('OPINI Rinci v1'!BA125,'OPINI Rinci v1'!BB125,'OPINI Rinci v1'!BC125,'OPINI Rinci v1'!BD125)</f>
        <v>WDP</v>
      </c>
      <c r="T123" s="163" t="str">
        <f>CONCATENATE('OPINI Rinci v1'!BF125,'OPINI Rinci v1'!BG125,'OPINI Rinci v1'!BH125,'OPINI Rinci v1'!BI125)</f>
        <v>WDP</v>
      </c>
      <c r="U123" s="163" t="str">
        <f>CONCATENATE('OPINI Rinci v1'!BK125,'OPINI Rinci v1'!BL125,'OPINI Rinci v1'!BM125,'OPINI Rinci v1'!BN125)</f>
        <v>WDP</v>
      </c>
      <c r="V123" s="163" t="str">
        <f>CONCATENATE('OPINI Rinci v1'!BP125,'OPINI Rinci v1'!BQ125,'OPINI Rinci v1'!BR125,'OPINI Rinci v1'!BS125)</f>
        <v>WDP</v>
      </c>
      <c r="W123" s="163" t="str">
        <f>CONCATENATE('OPINI Rinci v1'!BU125,'OPINI Rinci v1'!BV125,'OPINI Rinci v1'!BW125,'OPINI Rinci v1'!BX125)</f>
        <v>WDP</v>
      </c>
      <c r="X123" s="163" t="str">
        <f>CONCATENATE('OPINI Rinci v1'!BZ125,'OPINI Rinci v1'!CA125,'OPINI Rinci v1'!CB125,'OPINI Rinci v1'!CC125)</f>
        <v/>
      </c>
      <c r="Y123" s="397"/>
    </row>
    <row r="124" spans="1:25" s="91" customFormat="1" ht="14.1" customHeight="1" x14ac:dyDescent="0.2">
      <c r="A124" s="76">
        <f t="shared" si="5"/>
        <v>108</v>
      </c>
      <c r="B124" s="157" t="s">
        <v>20</v>
      </c>
      <c r="C124" s="401" t="s">
        <v>26</v>
      </c>
      <c r="D124" s="421"/>
      <c r="E124" s="403" t="s">
        <v>152</v>
      </c>
      <c r="F124" s="404" t="str">
        <f>CONCATENATE('OPINI Rinci v1'!H126,'OPINI Rinci v1'!I126,'OPINI Rinci v1'!J126,'OPINI Rinci v1'!K126)</f>
        <v>WTP</v>
      </c>
      <c r="G124" s="404" t="str">
        <f>CONCATENATE('OPINI Rinci v1'!M126,'OPINI Rinci v1'!N126,'OPINI Rinci v1'!O126,'OPINI Rinci v1'!P126)</f>
        <v>WTP</v>
      </c>
      <c r="H124" s="404" t="str">
        <f>CONCATENATE('OPINI Rinci v1'!R126,'OPINI Rinci v1'!S126,'OPINI Rinci v1'!T126,'OPINI Rinci v1'!U126)</f>
        <v>WTP</v>
      </c>
      <c r="I124" s="404" t="str">
        <f>CONCATENATE('OPINI Rinci v1'!W126,'OPINI Rinci v1'!X126,'OPINI Rinci v1'!Y126,'OPINI Rinci v1'!Z126)</f>
        <v>WDP</v>
      </c>
      <c r="J124" s="404" t="str">
        <f>CONCATENATE('OPINI Rinci v1'!AB126,'OPINI Rinci v1'!AC126,'OPINI Rinci v1'!AD126,'OPINI Rinci v1'!AE126)</f>
        <v>WDP</v>
      </c>
      <c r="K124" s="404" t="str">
        <f>CONCATENATE('OPINI Rinci v1'!AG126,'OPINI Rinci v1'!AH126,'OPINI Rinci v1'!AI126,'OPINI Rinci v1'!AJ126)</f>
        <v>WDP</v>
      </c>
      <c r="L124" s="405" t="s">
        <v>633</v>
      </c>
      <c r="M124" s="406"/>
      <c r="N124" s="406"/>
      <c r="O124" s="404" t="str">
        <f>CONCATENATE('OPINI Rinci v1'!AL126,'OPINI Rinci v1'!AM126,'OPINI Rinci v1'!AO126,'OPINI Rinci v1'!AN126)</f>
        <v>WTP</v>
      </c>
      <c r="P124" s="407" t="s">
        <v>632</v>
      </c>
      <c r="Q124" s="399" t="str">
        <f>CONCATENATE('OPINI Rinci v1'!AQ126,'OPINI Rinci v1'!AR126,'OPINI Rinci v1'!AT126,'OPINI Rinci v1'!AS126)</f>
        <v>WTP</v>
      </c>
      <c r="R124" s="163" t="str">
        <f>CONCATENATE('OPINI Rinci v1'!AV126,'OPINI Rinci v1'!AW126,'OPINI Rinci v1'!AX126,'OPINI Rinci v1'!AY126)</f>
        <v>WDP</v>
      </c>
      <c r="S124" s="163" t="str">
        <f>CONCATENATE('OPINI Rinci v1'!BA126,'OPINI Rinci v1'!BB126,'OPINI Rinci v1'!BC126,'OPINI Rinci v1'!BD126)</f>
        <v>WDP</v>
      </c>
      <c r="T124" s="163" t="str">
        <f>CONCATENATE('OPINI Rinci v1'!BF126,'OPINI Rinci v1'!BG126,'OPINI Rinci v1'!BH126,'OPINI Rinci v1'!BI126)</f>
        <v>WDP</v>
      </c>
      <c r="U124" s="163" t="str">
        <f>CONCATENATE('OPINI Rinci v1'!BK126,'OPINI Rinci v1'!BL126,'OPINI Rinci v1'!BM126,'OPINI Rinci v1'!BN126)</f>
        <v>WDP</v>
      </c>
      <c r="V124" s="163" t="str">
        <f>CONCATENATE('OPINI Rinci v1'!BP126,'OPINI Rinci v1'!BQ126,'OPINI Rinci v1'!BR126,'OPINI Rinci v1'!BS126)</f>
        <v>WDP</v>
      </c>
      <c r="W124" s="163" t="str">
        <f>CONCATENATE('OPINI Rinci v1'!BU126,'OPINI Rinci v1'!BV126,'OPINI Rinci v1'!BW126,'OPINI Rinci v1'!BX126)</f>
        <v>WDP</v>
      </c>
      <c r="X124" s="163" t="str">
        <f>CONCATENATE('OPINI Rinci v1'!BZ126,'OPINI Rinci v1'!CA126,'OPINI Rinci v1'!CB126,'OPINI Rinci v1'!CC126)</f>
        <v>WDP</v>
      </c>
      <c r="Y124" s="397"/>
    </row>
    <row r="125" spans="1:25" s="91" customFormat="1" ht="14.1" customHeight="1" x14ac:dyDescent="0.2">
      <c r="A125" s="76">
        <f t="shared" si="5"/>
        <v>109</v>
      </c>
      <c r="B125" s="157" t="s">
        <v>20</v>
      </c>
      <c r="C125" s="401" t="s">
        <v>28</v>
      </c>
      <c r="D125" s="421"/>
      <c r="E125" s="403" t="s">
        <v>153</v>
      </c>
      <c r="F125" s="404" t="str">
        <f>CONCATENATE('OPINI Rinci v1'!H127,'OPINI Rinci v1'!I127,'OPINI Rinci v1'!J127,'OPINI Rinci v1'!K127)</f>
        <v>WTP</v>
      </c>
      <c r="G125" s="404" t="str">
        <f>CONCATENATE('OPINI Rinci v1'!M127,'OPINI Rinci v1'!N127,'OPINI Rinci v1'!O127,'OPINI Rinci v1'!P127)</f>
        <v>WTP</v>
      </c>
      <c r="H125" s="404" t="str">
        <f>CONCATENATE('OPINI Rinci v1'!R127,'OPINI Rinci v1'!S127,'OPINI Rinci v1'!T127,'OPINI Rinci v1'!U127)</f>
        <v>WTP</v>
      </c>
      <c r="I125" s="404" t="str">
        <f>CONCATENATE('OPINI Rinci v1'!W127,'OPINI Rinci v1'!X127,'OPINI Rinci v1'!Y127,'OPINI Rinci v1'!Z127)</f>
        <v>WTP</v>
      </c>
      <c r="J125" s="404" t="str">
        <f>CONCATENATE('OPINI Rinci v1'!AB127,'OPINI Rinci v1'!AC127,'OPINI Rinci v1'!AD127,'OPINI Rinci v1'!AE127)</f>
        <v>WTP</v>
      </c>
      <c r="K125" s="404" t="str">
        <f>CONCATENATE('OPINI Rinci v1'!AG127,'OPINI Rinci v1'!AH127,'OPINI Rinci v1'!AI127,'OPINI Rinci v1'!AJ127)</f>
        <v>WDP</v>
      </c>
      <c r="L125" s="422" t="s">
        <v>634</v>
      </c>
      <c r="M125" s="423"/>
      <c r="N125" s="423"/>
      <c r="O125" s="404" t="str">
        <f>CONCATENATE('OPINI Rinci v1'!AL127,'OPINI Rinci v1'!AM127,'OPINI Rinci v1'!AO127,'OPINI Rinci v1'!AN127)</f>
        <v>WDP</v>
      </c>
      <c r="P125" s="424" t="s">
        <v>634</v>
      </c>
      <c r="Q125" s="399" t="str">
        <f>CONCATENATE('OPINI Rinci v1'!AQ127,'OPINI Rinci v1'!AR127,'OPINI Rinci v1'!AT127,'OPINI Rinci v1'!AS127)</f>
        <v>WDP</v>
      </c>
      <c r="R125" s="163" t="str">
        <f>CONCATENATE('OPINI Rinci v1'!AV127,'OPINI Rinci v1'!AW127,'OPINI Rinci v1'!AX127,'OPINI Rinci v1'!AY127)</f>
        <v>WDP</v>
      </c>
      <c r="S125" s="163" t="str">
        <f>CONCATENATE('OPINI Rinci v1'!BA127,'OPINI Rinci v1'!BB127,'OPINI Rinci v1'!BC127,'OPINI Rinci v1'!BD127)</f>
        <v>WDP</v>
      </c>
      <c r="T125" s="163" t="str">
        <f>CONCATENATE('OPINI Rinci v1'!BF127,'OPINI Rinci v1'!BG127,'OPINI Rinci v1'!BH127,'OPINI Rinci v1'!BI127)</f>
        <v>WDP</v>
      </c>
      <c r="U125" s="163" t="str">
        <f>CONCATENATE('OPINI Rinci v1'!BK127,'OPINI Rinci v1'!BL127,'OPINI Rinci v1'!BM127,'OPINI Rinci v1'!BN127)</f>
        <v>WDP</v>
      </c>
      <c r="V125" s="163" t="str">
        <f>CONCATENATE('OPINI Rinci v1'!BP127,'OPINI Rinci v1'!BQ127,'OPINI Rinci v1'!BR127,'OPINI Rinci v1'!BS127)</f>
        <v>TMP</v>
      </c>
      <c r="W125" s="163" t="str">
        <f>CONCATENATE('OPINI Rinci v1'!BU127,'OPINI Rinci v1'!BV127,'OPINI Rinci v1'!BW127,'OPINI Rinci v1'!BX127)</f>
        <v>TMP</v>
      </c>
      <c r="X125" s="163" t="str">
        <f>CONCATENATE('OPINI Rinci v1'!BZ127,'OPINI Rinci v1'!CA127,'OPINI Rinci v1'!CB127,'OPINI Rinci v1'!CC127)</f>
        <v/>
      </c>
      <c r="Y125" s="397"/>
    </row>
    <row r="126" spans="1:25" s="91" customFormat="1" ht="14.1" customHeight="1" x14ac:dyDescent="0.2">
      <c r="A126" s="76">
        <f t="shared" si="5"/>
        <v>110</v>
      </c>
      <c r="B126" s="157" t="s">
        <v>20</v>
      </c>
      <c r="C126" s="401" t="s">
        <v>30</v>
      </c>
      <c r="D126" s="421"/>
      <c r="E126" s="403" t="s">
        <v>154</v>
      </c>
      <c r="F126" s="404" t="str">
        <f>CONCATENATE('OPINI Rinci v1'!H128,'OPINI Rinci v1'!I128,'OPINI Rinci v1'!J128,'OPINI Rinci v1'!K128)</f>
        <v>WTP</v>
      </c>
      <c r="G126" s="404" t="str">
        <f>CONCATENATE('OPINI Rinci v1'!M128,'OPINI Rinci v1'!N128,'OPINI Rinci v1'!O128,'OPINI Rinci v1'!P128)</f>
        <v>WTP</v>
      </c>
      <c r="H126" s="404" t="str">
        <f>CONCATENATE('OPINI Rinci v1'!R128,'OPINI Rinci v1'!S128,'OPINI Rinci v1'!T128,'OPINI Rinci v1'!U128)</f>
        <v>WTP</v>
      </c>
      <c r="I126" s="404" t="str">
        <f>CONCATENATE('OPINI Rinci v1'!W128,'OPINI Rinci v1'!X128,'OPINI Rinci v1'!Y128,'OPINI Rinci v1'!Z128)</f>
        <v>WTP</v>
      </c>
      <c r="J126" s="404" t="str">
        <f>CONCATENATE('OPINI Rinci v1'!AB128,'OPINI Rinci v1'!AC128,'OPINI Rinci v1'!AD128,'OPINI Rinci v1'!AE128)</f>
        <v>TMP</v>
      </c>
      <c r="K126" s="404" t="str">
        <f>CONCATENATE('OPINI Rinci v1'!AG128,'OPINI Rinci v1'!AH128,'OPINI Rinci v1'!AI128,'OPINI Rinci v1'!AJ128)</f>
        <v>WDP</v>
      </c>
      <c r="L126" s="405" t="s">
        <v>633</v>
      </c>
      <c r="M126" s="406"/>
      <c r="N126" s="406"/>
      <c r="O126" s="404" t="str">
        <f>CONCATENATE('OPINI Rinci v1'!AL128,'OPINI Rinci v1'!AM128,'OPINI Rinci v1'!AO128,'OPINI Rinci v1'!AN128)</f>
        <v>WDP</v>
      </c>
      <c r="P126" s="407" t="s">
        <v>632</v>
      </c>
      <c r="Q126" s="399" t="str">
        <f>CONCATENATE('OPINI Rinci v1'!AQ128,'OPINI Rinci v1'!AR128,'OPINI Rinci v1'!AT128,'OPINI Rinci v1'!AS128)</f>
        <v>WDP</v>
      </c>
      <c r="R126" s="163" t="str">
        <f>CONCATENATE('OPINI Rinci v1'!AV128,'OPINI Rinci v1'!AW128,'OPINI Rinci v1'!AX128,'OPINI Rinci v1'!AY128)</f>
        <v>WDP</v>
      </c>
      <c r="S126" s="163" t="str">
        <f>CONCATENATE('OPINI Rinci v1'!BA128,'OPINI Rinci v1'!BB128,'OPINI Rinci v1'!BC128,'OPINI Rinci v1'!BD128)</f>
        <v>WDP</v>
      </c>
      <c r="T126" s="163" t="str">
        <f>CONCATENATE('OPINI Rinci v1'!BF128,'OPINI Rinci v1'!BG128,'OPINI Rinci v1'!BH128,'OPINI Rinci v1'!BI128)</f>
        <v>WDP</v>
      </c>
      <c r="U126" s="163" t="str">
        <f>CONCATENATE('OPINI Rinci v1'!BK128,'OPINI Rinci v1'!BL128,'OPINI Rinci v1'!BM128,'OPINI Rinci v1'!BN128)</f>
        <v>WDP</v>
      </c>
      <c r="V126" s="163" t="str">
        <f>CONCATENATE('OPINI Rinci v1'!BP128,'OPINI Rinci v1'!BQ128,'OPINI Rinci v1'!BR128,'OPINI Rinci v1'!BS128)</f>
        <v>WDP</v>
      </c>
      <c r="W126" s="163" t="str">
        <f>CONCATENATE('OPINI Rinci v1'!BU128,'OPINI Rinci v1'!BV128,'OPINI Rinci v1'!BW128,'OPINI Rinci v1'!BX128)</f>
        <v>WDP</v>
      </c>
      <c r="X126" s="163" t="str">
        <f>CONCATENATE('OPINI Rinci v1'!BZ128,'OPINI Rinci v1'!CA128,'OPINI Rinci v1'!CB128,'OPINI Rinci v1'!CC128)</f>
        <v>WDP</v>
      </c>
      <c r="Y126" s="397"/>
    </row>
    <row r="127" spans="1:25" s="408" customFormat="1" ht="14.1" customHeight="1" x14ac:dyDescent="0.2">
      <c r="A127" s="409">
        <f t="shared" si="5"/>
        <v>111</v>
      </c>
      <c r="B127" s="410" t="s">
        <v>20</v>
      </c>
      <c r="C127" s="411">
        <v>12</v>
      </c>
      <c r="D127" s="412"/>
      <c r="E127" s="413" t="s">
        <v>155</v>
      </c>
      <c r="F127" s="404" t="str">
        <f>CONCATENATE('OPINI Rinci v1'!H129,'OPINI Rinci v1'!I129,'OPINI Rinci v1'!J129,'OPINI Rinci v1'!K129)</f>
        <v>WTP</v>
      </c>
      <c r="G127" s="404" t="str">
        <f>CONCATENATE('OPINI Rinci v1'!M129,'OPINI Rinci v1'!N129,'OPINI Rinci v1'!O129,'OPINI Rinci v1'!P129)</f>
        <v>WTP</v>
      </c>
      <c r="H127" s="404" t="str">
        <f>CONCATENATE('OPINI Rinci v1'!R129,'OPINI Rinci v1'!S129,'OPINI Rinci v1'!T129,'OPINI Rinci v1'!U129)</f>
        <v>WTP</v>
      </c>
      <c r="I127" s="404" t="str">
        <f>CONCATENATE('OPINI Rinci v1'!W129,'OPINI Rinci v1'!X129,'OPINI Rinci v1'!Y129,'OPINI Rinci v1'!Z129)</f>
        <v>WTP</v>
      </c>
      <c r="J127" s="404" t="str">
        <f>CONCATENATE('OPINI Rinci v1'!AB129,'OPINI Rinci v1'!AC129,'OPINI Rinci v1'!AD129,'OPINI Rinci v1'!AE129)</f>
        <v>WTP</v>
      </c>
      <c r="K127" s="414" t="str">
        <f>CONCATENATE('OPINI Rinci v1'!AG129,'OPINI Rinci v1'!AH129,'OPINI Rinci v1'!AI129,'OPINI Rinci v1'!AJ129)</f>
        <v>WTP</v>
      </c>
      <c r="L127" s="415" t="s">
        <v>634</v>
      </c>
      <c r="M127" s="416"/>
      <c r="N127" s="416"/>
      <c r="O127" s="414" t="str">
        <f>CONCATENATE('OPINI Rinci v1'!AL129,'OPINI Rinci v1'!AM129,'OPINI Rinci v1'!AO129,'OPINI Rinci v1'!AN129)</f>
        <v>WDP</v>
      </c>
      <c r="P127" s="417" t="s">
        <v>634</v>
      </c>
      <c r="Q127" s="418" t="str">
        <f>CONCATENATE('OPINI Rinci v1'!AQ129,'OPINI Rinci v1'!AR129,'OPINI Rinci v1'!AT129,'OPINI Rinci v1'!AS129)</f>
        <v>WTP</v>
      </c>
      <c r="R127" s="419" t="str">
        <f>CONCATENATE('OPINI Rinci v1'!AV129,'OPINI Rinci v1'!AW129,'OPINI Rinci v1'!AX129,'OPINI Rinci v1'!AY129)</f>
        <v>WDP</v>
      </c>
      <c r="S127" s="419" t="str">
        <f>CONCATENATE('OPINI Rinci v1'!BA129,'OPINI Rinci v1'!BB129,'OPINI Rinci v1'!BC129,'OPINI Rinci v1'!BD129)</f>
        <v>WDP</v>
      </c>
      <c r="T127" s="419" t="str">
        <f>CONCATENATE('OPINI Rinci v1'!BF129,'OPINI Rinci v1'!BG129,'OPINI Rinci v1'!BH129,'OPINI Rinci v1'!BI129)</f>
        <v>WTP</v>
      </c>
      <c r="U127" s="419" t="str">
        <f>CONCATENATE('OPINI Rinci v1'!BK129,'OPINI Rinci v1'!BL129,'OPINI Rinci v1'!BM129,'OPINI Rinci v1'!BN129)</f>
        <v/>
      </c>
      <c r="V127" s="419" t="str">
        <f>CONCATENATE('OPINI Rinci v1'!BP129,'OPINI Rinci v1'!BQ129,'OPINI Rinci v1'!BR129,'OPINI Rinci v1'!BS129)</f>
        <v/>
      </c>
      <c r="W127" s="419" t="str">
        <f>CONCATENATE('OPINI Rinci v1'!BU129,'OPINI Rinci v1'!BV129,'OPINI Rinci v1'!BW129,'OPINI Rinci v1'!BX129)</f>
        <v/>
      </c>
      <c r="X127" s="419" t="str">
        <f>CONCATENATE('OPINI Rinci v1'!BZ129,'OPINI Rinci v1'!CA129,'OPINI Rinci v1'!CB129,'OPINI Rinci v1'!CC129)</f>
        <v/>
      </c>
      <c r="Y127" s="420"/>
    </row>
    <row r="128" spans="1:25" s="59" customFormat="1" ht="14.1" customHeight="1" x14ac:dyDescent="0.2">
      <c r="A128" s="76" t="str">
        <f t="shared" si="5"/>
        <v/>
      </c>
      <c r="B128" s="180"/>
      <c r="C128" s="398"/>
      <c r="D128" s="62"/>
      <c r="E128" s="63"/>
      <c r="F128" s="63"/>
      <c r="G128" s="404" t="str">
        <f>CONCATENATE('OPINI Rinci v1'!M130,'OPINI Rinci v1'!N130,'OPINI Rinci v1'!O130,'OPINI Rinci v1'!P130)</f>
        <v/>
      </c>
      <c r="H128" s="63"/>
      <c r="I128" s="63"/>
      <c r="J128" s="63"/>
      <c r="K128" s="63"/>
      <c r="L128" s="428"/>
      <c r="M128" s="428"/>
      <c r="N128" s="428"/>
      <c r="O128" s="398"/>
      <c r="P128" s="63"/>
      <c r="Q128" s="399" t="str">
        <f>CONCATENATE('OPINI Rinci v1'!AQ130,'OPINI Rinci v1'!AR130,'OPINI Rinci v1'!AT130,'OPINI Rinci v1'!AS130)</f>
        <v/>
      </c>
      <c r="R128" s="147"/>
      <c r="S128" s="163"/>
      <c r="T128" s="163"/>
      <c r="U128" s="163"/>
      <c r="V128" s="163"/>
      <c r="W128" s="163"/>
      <c r="X128" s="163"/>
      <c r="Y128" s="400"/>
    </row>
    <row r="129" spans="1:25" s="59" customFormat="1" ht="14.1" customHeight="1" x14ac:dyDescent="0.2">
      <c r="A129" s="76" t="str">
        <f t="shared" si="5"/>
        <v/>
      </c>
      <c r="B129" s="79" t="s">
        <v>22</v>
      </c>
      <c r="C129" s="398"/>
      <c r="D129" s="62" t="s">
        <v>157</v>
      </c>
      <c r="E129" s="63"/>
      <c r="F129" s="63"/>
      <c r="G129" s="404" t="s">
        <v>657</v>
      </c>
      <c r="H129" s="63"/>
      <c r="I129" s="63"/>
      <c r="J129" s="63"/>
      <c r="K129" s="63"/>
      <c r="L129" s="428"/>
      <c r="M129" s="428"/>
      <c r="N129" s="428"/>
      <c r="O129" s="398"/>
      <c r="P129" s="63"/>
      <c r="Q129" s="399"/>
      <c r="R129" s="147"/>
      <c r="S129" s="163"/>
      <c r="T129" s="163"/>
      <c r="U129" s="163"/>
      <c r="V129" s="163"/>
      <c r="W129" s="163"/>
      <c r="X129" s="163"/>
      <c r="Y129" s="400"/>
    </row>
    <row r="130" spans="1:25" s="91" customFormat="1" ht="14.1" customHeight="1" x14ac:dyDescent="0.2">
      <c r="A130" s="76">
        <f>IF(C130="","",A127+1)</f>
        <v>112</v>
      </c>
      <c r="B130" s="157" t="s">
        <v>22</v>
      </c>
      <c r="C130" s="401" t="s">
        <v>8</v>
      </c>
      <c r="D130" s="402"/>
      <c r="E130" s="403" t="s">
        <v>158</v>
      </c>
      <c r="F130" s="404" t="str">
        <f>CONCATENATE('OPINI Rinci v1'!H132,'OPINI Rinci v1'!I132,'OPINI Rinci v1'!J132,'OPINI Rinci v1'!K132)</f>
        <v/>
      </c>
      <c r="G130" s="404" t="str">
        <f>CONCATENATE('OPINI Rinci v1'!M132,'OPINI Rinci v1'!N132,'OPINI Rinci v1'!O132,'OPINI Rinci v1'!P132)</f>
        <v>WTP</v>
      </c>
      <c r="H130" s="404" t="str">
        <f>CONCATENATE('OPINI Rinci v1'!R132,'OPINI Rinci v1'!S132,'OPINI Rinci v1'!T132,'OPINI Rinci v1'!U132)</f>
        <v>WTP</v>
      </c>
      <c r="I130" s="404" t="str">
        <f>CONCATENATE('OPINI Rinci v1'!W132,'OPINI Rinci v1'!X132,'OPINI Rinci v1'!Y132,'OPINI Rinci v1'!Z132)</f>
        <v>WTP</v>
      </c>
      <c r="J130" s="404" t="str">
        <f>CONCATENATE('OPINI Rinci v1'!AB132,'OPINI Rinci v1'!AC132,'OPINI Rinci v1'!AD132,'OPINI Rinci v1'!AE132)</f>
        <v>WTP</v>
      </c>
      <c r="K130" s="404" t="str">
        <f>CONCATENATE('OPINI Rinci v1'!AG132,'OPINI Rinci v1'!AH132,'OPINI Rinci v1'!AI132,'OPINI Rinci v1'!AJ132)</f>
        <v>WTP</v>
      </c>
      <c r="L130" s="422" t="s">
        <v>634</v>
      </c>
      <c r="M130" s="423"/>
      <c r="N130" s="423"/>
      <c r="O130" s="404" t="str">
        <f>CONCATENATE('OPINI Rinci v1'!AL132,'OPINI Rinci v1'!AM132,'OPINI Rinci v1'!AO132,'OPINI Rinci v1'!AN132)</f>
        <v>WDP</v>
      </c>
      <c r="P130" s="424" t="s">
        <v>634</v>
      </c>
      <c r="Q130" s="399" t="str">
        <f>CONCATENATE('OPINI Rinci v1'!AQ132,'OPINI Rinci v1'!AR132,'OPINI Rinci v1'!AT132,'OPINI Rinci v1'!AS132)</f>
        <v>WDP</v>
      </c>
      <c r="R130" s="163" t="str">
        <f>CONCATENATE('OPINI Rinci v1'!AV132,'OPINI Rinci v1'!AW132,'OPINI Rinci v1'!AX132,'OPINI Rinci v1'!AY132)</f>
        <v>WDP</v>
      </c>
      <c r="S130" s="163" t="str">
        <f>CONCATENATE('OPINI Rinci v1'!BA132,'OPINI Rinci v1'!BB132,'OPINI Rinci v1'!BC132,'OPINI Rinci v1'!BD132)</f>
        <v>WDP</v>
      </c>
      <c r="T130" s="163" t="str">
        <f>CONCATENATE('OPINI Rinci v1'!BF132,'OPINI Rinci v1'!BG132,'OPINI Rinci v1'!BH132,'OPINI Rinci v1'!BI132)</f>
        <v>WDP</v>
      </c>
      <c r="U130" s="163" t="str">
        <f>CONCATENATE('OPINI Rinci v1'!BK132,'OPINI Rinci v1'!BL132,'OPINI Rinci v1'!BM132,'OPINI Rinci v1'!BN132)</f>
        <v>WDP</v>
      </c>
      <c r="V130" s="163" t="str">
        <f>CONCATENATE('OPINI Rinci v1'!BP132,'OPINI Rinci v1'!BQ132,'OPINI Rinci v1'!BR132,'OPINI Rinci v1'!BS132)</f>
        <v>WDP</v>
      </c>
      <c r="W130" s="163" t="str">
        <f>CONCATENATE('OPINI Rinci v1'!BU132,'OPINI Rinci v1'!BV132,'OPINI Rinci v1'!BW132,'OPINI Rinci v1'!BX132)</f>
        <v>WDP</v>
      </c>
      <c r="X130" s="163" t="str">
        <f>CONCATENATE('OPINI Rinci v1'!BZ132,'OPINI Rinci v1'!CA132,'OPINI Rinci v1'!CB132,'OPINI Rinci v1'!CC132)</f>
        <v>WDP</v>
      </c>
      <c r="Y130" s="397"/>
    </row>
    <row r="131" spans="1:25" s="408" customFormat="1" ht="14.1" customHeight="1" x14ac:dyDescent="0.2">
      <c r="A131" s="409">
        <f t="shared" ref="A131:A145" si="6">IF(C131="","",A130+1)</f>
        <v>113</v>
      </c>
      <c r="B131" s="410" t="s">
        <v>22</v>
      </c>
      <c r="C131" s="411" t="s">
        <v>12</v>
      </c>
      <c r="D131" s="412"/>
      <c r="E131" s="413" t="s">
        <v>159</v>
      </c>
      <c r="F131" s="404" t="str">
        <f>CONCATENATE('OPINI Rinci v1'!H133,'OPINI Rinci v1'!I133,'OPINI Rinci v1'!J133,'OPINI Rinci v1'!K133)</f>
        <v>WTP</v>
      </c>
      <c r="G131" s="404" t="str">
        <f>CONCATENATE('OPINI Rinci v1'!M133,'OPINI Rinci v1'!N133,'OPINI Rinci v1'!O133,'OPINI Rinci v1'!P133)</f>
        <v>WTP</v>
      </c>
      <c r="H131" s="404" t="str">
        <f>CONCATENATE('OPINI Rinci v1'!R133,'OPINI Rinci v1'!S133,'OPINI Rinci v1'!T133,'OPINI Rinci v1'!U133)</f>
        <v>WTP</v>
      </c>
      <c r="I131" s="404" t="str">
        <f>CONCATENATE('OPINI Rinci v1'!W133,'OPINI Rinci v1'!X133,'OPINI Rinci v1'!Y133,'OPINI Rinci v1'!Z133)</f>
        <v>WTP</v>
      </c>
      <c r="J131" s="404" t="str">
        <f>CONCATENATE('OPINI Rinci v1'!AB133,'OPINI Rinci v1'!AC133,'OPINI Rinci v1'!AD133,'OPINI Rinci v1'!AE133)</f>
        <v>WTP</v>
      </c>
      <c r="K131" s="414" t="str">
        <f>CONCATENATE('OPINI Rinci v1'!AG133,'OPINI Rinci v1'!AH133,'OPINI Rinci v1'!AI133,'OPINI Rinci v1'!AJ133)</f>
        <v>WTP</v>
      </c>
      <c r="L131" s="415" t="s">
        <v>634</v>
      </c>
      <c r="M131" s="416"/>
      <c r="N131" s="416"/>
      <c r="O131" s="414" t="str">
        <f>CONCATENATE('OPINI Rinci v1'!AL133,'OPINI Rinci v1'!AM133,'OPINI Rinci v1'!AO133,'OPINI Rinci v1'!AN133)</f>
        <v>WDP</v>
      </c>
      <c r="P131" s="417" t="s">
        <v>634</v>
      </c>
      <c r="Q131" s="418" t="str">
        <f>CONCATENATE('OPINI Rinci v1'!AQ133,'OPINI Rinci v1'!AR133,'OPINI Rinci v1'!AT133,'OPINI Rinci v1'!AS133)</f>
        <v>WDP</v>
      </c>
      <c r="R131" s="419" t="str">
        <f>CONCATENATE('OPINI Rinci v1'!AV133,'OPINI Rinci v1'!AW133,'OPINI Rinci v1'!AX133,'OPINI Rinci v1'!AY133)</f>
        <v>WDP</v>
      </c>
      <c r="S131" s="419" t="str">
        <f>CONCATENATE('OPINI Rinci v1'!BA133,'OPINI Rinci v1'!BB133,'OPINI Rinci v1'!BC133,'OPINI Rinci v1'!BD133)</f>
        <v>WDP</v>
      </c>
      <c r="T131" s="419" t="str">
        <f>CONCATENATE('OPINI Rinci v1'!BF133,'OPINI Rinci v1'!BG133,'OPINI Rinci v1'!BH133,'OPINI Rinci v1'!BI133)</f>
        <v>WDP</v>
      </c>
      <c r="U131" s="419" t="str">
        <f>CONCATENATE('OPINI Rinci v1'!BK133,'OPINI Rinci v1'!BL133,'OPINI Rinci v1'!BM133,'OPINI Rinci v1'!BN133)</f>
        <v>WDP</v>
      </c>
      <c r="V131" s="419" t="str">
        <f>CONCATENATE('OPINI Rinci v1'!BP133,'OPINI Rinci v1'!BQ133,'OPINI Rinci v1'!BR133,'OPINI Rinci v1'!BS133)</f>
        <v>WDP</v>
      </c>
      <c r="W131" s="419" t="str">
        <f>CONCATENATE('OPINI Rinci v1'!BU133,'OPINI Rinci v1'!BV133,'OPINI Rinci v1'!BW133,'OPINI Rinci v1'!BX133)</f>
        <v>WDP</v>
      </c>
      <c r="X131" s="419" t="str">
        <f>CONCATENATE('OPINI Rinci v1'!BZ133,'OPINI Rinci v1'!CA133,'OPINI Rinci v1'!CB133,'OPINI Rinci v1'!CC133)</f>
        <v>WDP</v>
      </c>
      <c r="Y131" s="420"/>
    </row>
    <row r="132" spans="1:25" s="408" customFormat="1" ht="14.1" customHeight="1" x14ac:dyDescent="0.2">
      <c r="A132" s="409">
        <f t="shared" si="6"/>
        <v>114</v>
      </c>
      <c r="B132" s="410" t="s">
        <v>22</v>
      </c>
      <c r="C132" s="411" t="s">
        <v>14</v>
      </c>
      <c r="D132" s="412"/>
      <c r="E132" s="413" t="s">
        <v>160</v>
      </c>
      <c r="F132" s="404" t="str">
        <f>CONCATENATE('OPINI Rinci v1'!H134,'OPINI Rinci v1'!I134,'OPINI Rinci v1'!J134,'OPINI Rinci v1'!K134)</f>
        <v>WTP</v>
      </c>
      <c r="G132" s="404" t="str">
        <f>CONCATENATE('OPINI Rinci v1'!M134,'OPINI Rinci v1'!N134,'OPINI Rinci v1'!O134,'OPINI Rinci v1'!P134)</f>
        <v>WTP</v>
      </c>
      <c r="H132" s="404" t="str">
        <f>CONCATENATE('OPINI Rinci v1'!R134,'OPINI Rinci v1'!S134,'OPINI Rinci v1'!T134,'OPINI Rinci v1'!U134)</f>
        <v>WTP</v>
      </c>
      <c r="I132" s="404" t="str">
        <f>CONCATENATE('OPINI Rinci v1'!W134,'OPINI Rinci v1'!X134,'OPINI Rinci v1'!Y134,'OPINI Rinci v1'!Z134)</f>
        <v>WTP</v>
      </c>
      <c r="J132" s="404" t="str">
        <f>CONCATENATE('OPINI Rinci v1'!AB134,'OPINI Rinci v1'!AC134,'OPINI Rinci v1'!AD134,'OPINI Rinci v1'!AE134)</f>
        <v>WTP</v>
      </c>
      <c r="K132" s="414" t="str">
        <f>CONCATENATE('OPINI Rinci v1'!AG134,'OPINI Rinci v1'!AH134,'OPINI Rinci v1'!AI134,'OPINI Rinci v1'!AJ134)</f>
        <v>WTP</v>
      </c>
      <c r="L132" s="415" t="s">
        <v>634</v>
      </c>
      <c r="M132" s="416"/>
      <c r="N132" s="416"/>
      <c r="O132" s="414" t="str">
        <f>CONCATENATE('OPINI Rinci v1'!AL134,'OPINI Rinci v1'!AM134,'OPINI Rinci v1'!AO134,'OPINI Rinci v1'!AN134)</f>
        <v>WTP</v>
      </c>
      <c r="P132" s="417" t="s">
        <v>634</v>
      </c>
      <c r="Q132" s="418" t="str">
        <f>CONCATENATE('OPINI Rinci v1'!AQ134,'OPINI Rinci v1'!AR134,'OPINI Rinci v1'!AT134,'OPINI Rinci v1'!AS134)</f>
        <v>WDP</v>
      </c>
      <c r="R132" s="419" t="str">
        <f>CONCATENATE('OPINI Rinci v1'!AV134,'OPINI Rinci v1'!AW134,'OPINI Rinci v1'!AX134,'OPINI Rinci v1'!AY134)</f>
        <v>WDP</v>
      </c>
      <c r="S132" s="419" t="str">
        <f>CONCATENATE('OPINI Rinci v1'!BA134,'OPINI Rinci v1'!BB134,'OPINI Rinci v1'!BC134,'OPINI Rinci v1'!BD134)</f>
        <v>WDP</v>
      </c>
      <c r="T132" s="419" t="str">
        <f>CONCATENATE('OPINI Rinci v1'!BF134,'OPINI Rinci v1'!BG134,'OPINI Rinci v1'!BH134,'OPINI Rinci v1'!BI134)</f>
        <v>WDP</v>
      </c>
      <c r="U132" s="419" t="str">
        <f>CONCATENATE('OPINI Rinci v1'!BK134,'OPINI Rinci v1'!BL134,'OPINI Rinci v1'!BM134,'OPINI Rinci v1'!BN134)</f>
        <v>WDP</v>
      </c>
      <c r="V132" s="419" t="str">
        <f>CONCATENATE('OPINI Rinci v1'!BP134,'OPINI Rinci v1'!BQ134,'OPINI Rinci v1'!BR134,'OPINI Rinci v1'!BS134)</f>
        <v>WDP</v>
      </c>
      <c r="W132" s="419" t="str">
        <f>CONCATENATE('OPINI Rinci v1'!BU134,'OPINI Rinci v1'!BV134,'OPINI Rinci v1'!BW134,'OPINI Rinci v1'!BX134)</f>
        <v>WDP</v>
      </c>
      <c r="X132" s="419" t="str">
        <f>CONCATENATE('OPINI Rinci v1'!BZ134,'OPINI Rinci v1'!CA134,'OPINI Rinci v1'!CB134,'OPINI Rinci v1'!CC134)</f>
        <v>TMP</v>
      </c>
      <c r="Y132" s="420"/>
    </row>
    <row r="133" spans="1:25" s="408" customFormat="1" ht="14.1" customHeight="1" x14ac:dyDescent="0.2">
      <c r="A133" s="409">
        <f t="shared" si="6"/>
        <v>115</v>
      </c>
      <c r="B133" s="410" t="s">
        <v>22</v>
      </c>
      <c r="C133" s="411" t="s">
        <v>16</v>
      </c>
      <c r="D133" s="412"/>
      <c r="E133" s="413" t="s">
        <v>161</v>
      </c>
      <c r="F133" s="404" t="str">
        <f>CONCATENATE('OPINI Rinci v1'!H135,'OPINI Rinci v1'!I135,'OPINI Rinci v1'!J135,'OPINI Rinci v1'!K135)</f>
        <v>WTP</v>
      </c>
      <c r="G133" s="404" t="str">
        <f>CONCATENATE('OPINI Rinci v1'!M135,'OPINI Rinci v1'!N135,'OPINI Rinci v1'!O135,'OPINI Rinci v1'!P135)</f>
        <v>WTP</v>
      </c>
      <c r="H133" s="404" t="str">
        <f>CONCATENATE('OPINI Rinci v1'!R135,'OPINI Rinci v1'!S135,'OPINI Rinci v1'!T135,'OPINI Rinci v1'!U135)</f>
        <v>WTP</v>
      </c>
      <c r="I133" s="404" t="str">
        <f>CONCATENATE('OPINI Rinci v1'!W135,'OPINI Rinci v1'!X135,'OPINI Rinci v1'!Y135,'OPINI Rinci v1'!Z135)</f>
        <v>WTP</v>
      </c>
      <c r="J133" s="404" t="str">
        <f>CONCATENATE('OPINI Rinci v1'!AB135,'OPINI Rinci v1'!AC135,'OPINI Rinci v1'!AD135,'OPINI Rinci v1'!AE135)</f>
        <v>WDP</v>
      </c>
      <c r="K133" s="414" t="str">
        <f>CONCATENATE('OPINI Rinci v1'!AG135,'OPINI Rinci v1'!AH135,'OPINI Rinci v1'!AI135,'OPINI Rinci v1'!AJ135)</f>
        <v>WTP</v>
      </c>
      <c r="L133" s="415" t="s">
        <v>634</v>
      </c>
      <c r="M133" s="416"/>
      <c r="N133" s="416"/>
      <c r="O133" s="414" t="str">
        <f>CONCATENATE('OPINI Rinci v1'!AL135,'OPINI Rinci v1'!AM135,'OPINI Rinci v1'!AO135,'OPINI Rinci v1'!AN135)</f>
        <v>WDP</v>
      </c>
      <c r="P133" s="427" t="s">
        <v>632</v>
      </c>
      <c r="Q133" s="418" t="str">
        <f>CONCATENATE('OPINI Rinci v1'!AQ135,'OPINI Rinci v1'!AR135,'OPINI Rinci v1'!AT135,'OPINI Rinci v1'!AS135)</f>
        <v>WDP</v>
      </c>
      <c r="R133" s="419" t="str">
        <f>CONCATENATE('OPINI Rinci v1'!AV135,'OPINI Rinci v1'!AW135,'OPINI Rinci v1'!AX135,'OPINI Rinci v1'!AY135)</f>
        <v>WDP</v>
      </c>
      <c r="S133" s="419" t="str">
        <f>CONCATENATE('OPINI Rinci v1'!BA135,'OPINI Rinci v1'!BB135,'OPINI Rinci v1'!BC135,'OPINI Rinci v1'!BD135)</f>
        <v>WDP</v>
      </c>
      <c r="T133" s="419" t="str">
        <f>CONCATENATE('OPINI Rinci v1'!BF135,'OPINI Rinci v1'!BG135,'OPINI Rinci v1'!BH135,'OPINI Rinci v1'!BI135)</f>
        <v>WDP</v>
      </c>
      <c r="U133" s="419" t="str">
        <f>CONCATENATE('OPINI Rinci v1'!BK135,'OPINI Rinci v1'!BL135,'OPINI Rinci v1'!BM135,'OPINI Rinci v1'!BN135)</f>
        <v>WDP</v>
      </c>
      <c r="V133" s="419" t="str">
        <f>CONCATENATE('OPINI Rinci v1'!BP135,'OPINI Rinci v1'!BQ135,'OPINI Rinci v1'!BR135,'OPINI Rinci v1'!BS135)</f>
        <v>WDP</v>
      </c>
      <c r="W133" s="419" t="str">
        <f>CONCATENATE('OPINI Rinci v1'!BU135,'OPINI Rinci v1'!BV135,'OPINI Rinci v1'!BW135,'OPINI Rinci v1'!BX135)</f>
        <v>WDP</v>
      </c>
      <c r="X133" s="419" t="str">
        <f>CONCATENATE('OPINI Rinci v1'!BZ135,'OPINI Rinci v1'!CA135,'OPINI Rinci v1'!CB135,'OPINI Rinci v1'!CC135)</f>
        <v>TMP</v>
      </c>
      <c r="Y133" s="420"/>
    </row>
    <row r="134" spans="1:25" s="408" customFormat="1" ht="14.1" customHeight="1" x14ac:dyDescent="0.2">
      <c r="A134" s="409">
        <f t="shared" si="6"/>
        <v>116</v>
      </c>
      <c r="B134" s="410" t="s">
        <v>22</v>
      </c>
      <c r="C134" s="411" t="s">
        <v>18</v>
      </c>
      <c r="D134" s="412"/>
      <c r="E134" s="413" t="s">
        <v>162</v>
      </c>
      <c r="F134" s="404" t="str">
        <f>CONCATENATE('OPINI Rinci v1'!H136,'OPINI Rinci v1'!I136,'OPINI Rinci v1'!J136,'OPINI Rinci v1'!K136)</f>
        <v>WTP</v>
      </c>
      <c r="G134" s="404" t="str">
        <f>CONCATENATE('OPINI Rinci v1'!M136,'OPINI Rinci v1'!N136,'OPINI Rinci v1'!O136,'OPINI Rinci v1'!P136)</f>
        <v>WTP</v>
      </c>
      <c r="H134" s="404" t="str">
        <f>CONCATENATE('OPINI Rinci v1'!R136,'OPINI Rinci v1'!S136,'OPINI Rinci v1'!T136,'OPINI Rinci v1'!U136)</f>
        <v>WTP</v>
      </c>
      <c r="I134" s="404" t="str">
        <f>CONCATENATE('OPINI Rinci v1'!W136,'OPINI Rinci v1'!X136,'OPINI Rinci v1'!Y136,'OPINI Rinci v1'!Z136)</f>
        <v>WTP</v>
      </c>
      <c r="J134" s="404" t="str">
        <f>CONCATENATE('OPINI Rinci v1'!AB136,'OPINI Rinci v1'!AC136,'OPINI Rinci v1'!AD136,'OPINI Rinci v1'!AE136)</f>
        <v>WTP</v>
      </c>
      <c r="K134" s="414" t="str">
        <f>CONCATENATE('OPINI Rinci v1'!AG136,'OPINI Rinci v1'!AH136,'OPINI Rinci v1'!AI136,'OPINI Rinci v1'!AJ136)</f>
        <v>WTP</v>
      </c>
      <c r="L134" s="415" t="s">
        <v>634</v>
      </c>
      <c r="M134" s="416"/>
      <c r="N134" s="416"/>
      <c r="O134" s="414" t="str">
        <f>CONCATENATE('OPINI Rinci v1'!AL136,'OPINI Rinci v1'!AM136,'OPINI Rinci v1'!AO136,'OPINI Rinci v1'!AN136)</f>
        <v>WTP</v>
      </c>
      <c r="P134" s="417" t="s">
        <v>634</v>
      </c>
      <c r="Q134" s="418" t="str">
        <f>CONCATENATE('OPINI Rinci v1'!AQ136,'OPINI Rinci v1'!AR136,'OPINI Rinci v1'!AT136,'OPINI Rinci v1'!AS136)</f>
        <v>WDP</v>
      </c>
      <c r="R134" s="419" t="str">
        <f>CONCATENATE('OPINI Rinci v1'!AV136,'OPINI Rinci v1'!AW136,'OPINI Rinci v1'!AX136,'OPINI Rinci v1'!AY136)</f>
        <v>WDP</v>
      </c>
      <c r="S134" s="419" t="str">
        <f>CONCATENATE('OPINI Rinci v1'!BA136,'OPINI Rinci v1'!BB136,'OPINI Rinci v1'!BC136,'OPINI Rinci v1'!BD136)</f>
        <v>WDP</v>
      </c>
      <c r="T134" s="419" t="str">
        <f>CONCATENATE('OPINI Rinci v1'!BF136,'OPINI Rinci v1'!BG136,'OPINI Rinci v1'!BH136,'OPINI Rinci v1'!BI136)</f>
        <v>WDP</v>
      </c>
      <c r="U134" s="419" t="str">
        <f>CONCATENATE('OPINI Rinci v1'!BK136,'OPINI Rinci v1'!BL136,'OPINI Rinci v1'!BM136,'OPINI Rinci v1'!BN136)</f>
        <v>WDP</v>
      </c>
      <c r="V134" s="419" t="str">
        <f>CONCATENATE('OPINI Rinci v1'!BP136,'OPINI Rinci v1'!BQ136,'OPINI Rinci v1'!BR136,'OPINI Rinci v1'!BS136)</f>
        <v>WDP</v>
      </c>
      <c r="W134" s="419" t="str">
        <f>CONCATENATE('OPINI Rinci v1'!BU136,'OPINI Rinci v1'!BV136,'OPINI Rinci v1'!BW136,'OPINI Rinci v1'!BX136)</f>
        <v>WDP</v>
      </c>
      <c r="X134" s="419" t="str">
        <f>CONCATENATE('OPINI Rinci v1'!BZ136,'OPINI Rinci v1'!CA136,'OPINI Rinci v1'!CB136,'OPINI Rinci v1'!CC136)</f>
        <v>WDP</v>
      </c>
      <c r="Y134" s="420"/>
    </row>
    <row r="135" spans="1:25" s="408" customFormat="1" ht="14.1" customHeight="1" x14ac:dyDescent="0.2">
      <c r="A135" s="409">
        <f t="shared" si="6"/>
        <v>117</v>
      </c>
      <c r="B135" s="410" t="s">
        <v>22</v>
      </c>
      <c r="C135" s="411" t="s">
        <v>20</v>
      </c>
      <c r="D135" s="412"/>
      <c r="E135" s="413" t="s">
        <v>163</v>
      </c>
      <c r="F135" s="404" t="str">
        <f>CONCATENATE('OPINI Rinci v1'!H137,'OPINI Rinci v1'!I137,'OPINI Rinci v1'!J137,'OPINI Rinci v1'!K137)</f>
        <v>WTP</v>
      </c>
      <c r="G135" s="404" t="str">
        <f>CONCATENATE('OPINI Rinci v1'!M137,'OPINI Rinci v1'!N137,'OPINI Rinci v1'!O137,'OPINI Rinci v1'!P137)</f>
        <v>WTP</v>
      </c>
      <c r="H135" s="404" t="str">
        <f>CONCATENATE('OPINI Rinci v1'!R137,'OPINI Rinci v1'!S137,'OPINI Rinci v1'!T137,'OPINI Rinci v1'!U137)</f>
        <v>WTP</v>
      </c>
      <c r="I135" s="404" t="str">
        <f>CONCATENATE('OPINI Rinci v1'!W137,'OPINI Rinci v1'!X137,'OPINI Rinci v1'!Y137,'OPINI Rinci v1'!Z137)</f>
        <v>WTP</v>
      </c>
      <c r="J135" s="404" t="str">
        <f>CONCATENATE('OPINI Rinci v1'!AB137,'OPINI Rinci v1'!AC137,'OPINI Rinci v1'!AD137,'OPINI Rinci v1'!AE137)</f>
        <v>WTP</v>
      </c>
      <c r="K135" s="414" t="str">
        <f>CONCATENATE('OPINI Rinci v1'!AG137,'OPINI Rinci v1'!AH137,'OPINI Rinci v1'!AI137,'OPINI Rinci v1'!AJ137)</f>
        <v>WTP</v>
      </c>
      <c r="L135" s="415" t="s">
        <v>634</v>
      </c>
      <c r="M135" s="416"/>
      <c r="N135" s="416"/>
      <c r="O135" s="414" t="str">
        <f>CONCATENATE('OPINI Rinci v1'!AL137,'OPINI Rinci v1'!AM137,'OPINI Rinci v1'!AO137,'OPINI Rinci v1'!AN137)</f>
        <v>WTP</v>
      </c>
      <c r="P135" s="417" t="s">
        <v>634</v>
      </c>
      <c r="Q135" s="418" t="str">
        <f>CONCATENATE('OPINI Rinci v1'!AQ137,'OPINI Rinci v1'!AR137,'OPINI Rinci v1'!AT137,'OPINI Rinci v1'!AS137)</f>
        <v>WTP</v>
      </c>
      <c r="R135" s="419" t="str">
        <f>CONCATENATE('OPINI Rinci v1'!AV137,'OPINI Rinci v1'!AW137,'OPINI Rinci v1'!AX137,'OPINI Rinci v1'!AY137)</f>
        <v>WTP</v>
      </c>
      <c r="S135" s="419" t="str">
        <f>CONCATENATE('OPINI Rinci v1'!BA137,'OPINI Rinci v1'!BB137,'OPINI Rinci v1'!BC137,'OPINI Rinci v1'!BD137)</f>
        <v>WDP</v>
      </c>
      <c r="T135" s="419" t="str">
        <f>CONCATENATE('OPINI Rinci v1'!BF137,'OPINI Rinci v1'!BG137,'OPINI Rinci v1'!BH137,'OPINI Rinci v1'!BI137)</f>
        <v>WDP</v>
      </c>
      <c r="U135" s="419" t="str">
        <f>CONCATENATE('OPINI Rinci v1'!BK137,'OPINI Rinci v1'!BL137,'OPINI Rinci v1'!BM137,'OPINI Rinci v1'!BN137)</f>
        <v>WDP</v>
      </c>
      <c r="V135" s="419" t="str">
        <f>CONCATENATE('OPINI Rinci v1'!BP137,'OPINI Rinci v1'!BQ137,'OPINI Rinci v1'!BR137,'OPINI Rinci v1'!BS137)</f>
        <v>WDP</v>
      </c>
      <c r="W135" s="419" t="str">
        <f>CONCATENATE('OPINI Rinci v1'!BU137,'OPINI Rinci v1'!BV137,'OPINI Rinci v1'!BW137,'OPINI Rinci v1'!BX137)</f>
        <v>WDP</v>
      </c>
      <c r="X135" s="419" t="str">
        <f>CONCATENATE('OPINI Rinci v1'!BZ137,'OPINI Rinci v1'!CA137,'OPINI Rinci v1'!CB137,'OPINI Rinci v1'!CC137)</f>
        <v>WDP</v>
      </c>
      <c r="Y135" s="420"/>
    </row>
    <row r="136" spans="1:25" s="91" customFormat="1" ht="14.1" customHeight="1" x14ac:dyDescent="0.2">
      <c r="A136" s="76">
        <f t="shared" si="6"/>
        <v>118</v>
      </c>
      <c r="B136" s="157" t="s">
        <v>22</v>
      </c>
      <c r="C136" s="401" t="s">
        <v>22</v>
      </c>
      <c r="D136" s="421"/>
      <c r="E136" s="403" t="s">
        <v>164</v>
      </c>
      <c r="F136" s="404" t="str">
        <f>CONCATENATE('OPINI Rinci v1'!H138,'OPINI Rinci v1'!I138,'OPINI Rinci v1'!J138,'OPINI Rinci v1'!K138)</f>
        <v>WTP</v>
      </c>
      <c r="G136" s="404" t="str">
        <f>CONCATENATE('OPINI Rinci v1'!M138,'OPINI Rinci v1'!N138,'OPINI Rinci v1'!O138,'OPINI Rinci v1'!P138)</f>
        <v>WTP</v>
      </c>
      <c r="H136" s="404" t="str">
        <f>CONCATENATE('OPINI Rinci v1'!R138,'OPINI Rinci v1'!S138,'OPINI Rinci v1'!T138,'OPINI Rinci v1'!U138)</f>
        <v>WTP</v>
      </c>
      <c r="I136" s="404" t="str">
        <f>CONCATENATE('OPINI Rinci v1'!W138,'OPINI Rinci v1'!X138,'OPINI Rinci v1'!Y138,'OPINI Rinci v1'!Z138)</f>
        <v>WTP</v>
      </c>
      <c r="J136" s="404" t="str">
        <f>CONCATENATE('OPINI Rinci v1'!AB138,'OPINI Rinci v1'!AC138,'OPINI Rinci v1'!AD138,'OPINI Rinci v1'!AE138)</f>
        <v>WTP</v>
      </c>
      <c r="K136" s="404" t="str">
        <f>CONCATENATE('OPINI Rinci v1'!AG138,'OPINI Rinci v1'!AH138,'OPINI Rinci v1'!AI138,'OPINI Rinci v1'!AJ138)</f>
        <v>WDP</v>
      </c>
      <c r="L136" s="422" t="s">
        <v>634</v>
      </c>
      <c r="M136" s="423"/>
      <c r="N136" s="423"/>
      <c r="O136" s="404" t="str">
        <f>CONCATENATE('OPINI Rinci v1'!AL138,'OPINI Rinci v1'!AM138,'OPINI Rinci v1'!AO138,'OPINI Rinci v1'!AN138)</f>
        <v>WDP</v>
      </c>
      <c r="P136" s="424" t="s">
        <v>634</v>
      </c>
      <c r="Q136" s="399" t="str">
        <f>CONCATENATE('OPINI Rinci v1'!AQ138,'OPINI Rinci v1'!AR138,'OPINI Rinci v1'!AT138,'OPINI Rinci v1'!AS138)</f>
        <v>WDP</v>
      </c>
      <c r="R136" s="163" t="str">
        <f>CONCATENATE('OPINI Rinci v1'!AV138,'OPINI Rinci v1'!AW138,'OPINI Rinci v1'!AX138,'OPINI Rinci v1'!AY138)</f>
        <v>WDP</v>
      </c>
      <c r="S136" s="163" t="str">
        <f>CONCATENATE('OPINI Rinci v1'!BA138,'OPINI Rinci v1'!BB138,'OPINI Rinci v1'!BC138,'OPINI Rinci v1'!BD138)</f>
        <v>WDP</v>
      </c>
      <c r="T136" s="163" t="str">
        <f>CONCATENATE('OPINI Rinci v1'!BF138,'OPINI Rinci v1'!BG138,'OPINI Rinci v1'!BH138,'OPINI Rinci v1'!BI138)</f>
        <v>TW</v>
      </c>
      <c r="U136" s="163" t="str">
        <f>CONCATENATE('OPINI Rinci v1'!BK138,'OPINI Rinci v1'!BL138,'OPINI Rinci v1'!BM138,'OPINI Rinci v1'!BN138)</f>
        <v>WDP</v>
      </c>
      <c r="V136" s="163" t="str">
        <f>CONCATENATE('OPINI Rinci v1'!BP138,'OPINI Rinci v1'!BQ138,'OPINI Rinci v1'!BR138,'OPINI Rinci v1'!BS138)</f>
        <v>WDP</v>
      </c>
      <c r="W136" s="163" t="str">
        <f>CONCATENATE('OPINI Rinci v1'!BU138,'OPINI Rinci v1'!BV138,'OPINI Rinci v1'!BW138,'OPINI Rinci v1'!BX138)</f>
        <v>WDP</v>
      </c>
      <c r="X136" s="163" t="str">
        <f>CONCATENATE('OPINI Rinci v1'!BZ138,'OPINI Rinci v1'!CA138,'OPINI Rinci v1'!CB138,'OPINI Rinci v1'!CC138)</f>
        <v>WDP</v>
      </c>
      <c r="Y136" s="397"/>
    </row>
    <row r="137" spans="1:25" s="408" customFormat="1" ht="14.1" customHeight="1" x14ac:dyDescent="0.2">
      <c r="A137" s="409">
        <f t="shared" si="6"/>
        <v>119</v>
      </c>
      <c r="B137" s="410" t="s">
        <v>22</v>
      </c>
      <c r="C137" s="411" t="s">
        <v>24</v>
      </c>
      <c r="D137" s="412"/>
      <c r="E137" s="413" t="s">
        <v>165</v>
      </c>
      <c r="F137" s="404" t="str">
        <f>CONCATENATE('OPINI Rinci v1'!H139,'OPINI Rinci v1'!I139,'OPINI Rinci v1'!J139,'OPINI Rinci v1'!K139)</f>
        <v>WTP</v>
      </c>
      <c r="G137" s="404" t="str">
        <f>CONCATENATE('OPINI Rinci v1'!M139,'OPINI Rinci v1'!N139,'OPINI Rinci v1'!O139,'OPINI Rinci v1'!P139)</f>
        <v>WTP</v>
      </c>
      <c r="H137" s="404" t="str">
        <f>CONCATENATE('OPINI Rinci v1'!R139,'OPINI Rinci v1'!S139,'OPINI Rinci v1'!T139,'OPINI Rinci v1'!U139)</f>
        <v>WTP</v>
      </c>
      <c r="I137" s="404" t="str">
        <f>CONCATENATE('OPINI Rinci v1'!W139,'OPINI Rinci v1'!X139,'OPINI Rinci v1'!Y139,'OPINI Rinci v1'!Z139)</f>
        <v>WTP</v>
      </c>
      <c r="J137" s="404" t="str">
        <f>CONCATENATE('OPINI Rinci v1'!AB139,'OPINI Rinci v1'!AC139,'OPINI Rinci v1'!AD139,'OPINI Rinci v1'!AE139)</f>
        <v>WTP</v>
      </c>
      <c r="K137" s="414" t="str">
        <f>CONCATENATE('OPINI Rinci v1'!AG139,'OPINI Rinci v1'!AH139,'OPINI Rinci v1'!AI139,'OPINI Rinci v1'!AJ139)</f>
        <v>WTP</v>
      </c>
      <c r="L137" s="415" t="s">
        <v>634</v>
      </c>
      <c r="M137" s="416"/>
      <c r="N137" s="416"/>
      <c r="O137" s="414" t="str">
        <f>CONCATENATE('OPINI Rinci v1'!AL139,'OPINI Rinci v1'!AM139,'OPINI Rinci v1'!AO139,'OPINI Rinci v1'!AN139)</f>
        <v>WTP</v>
      </c>
      <c r="P137" s="427" t="s">
        <v>632</v>
      </c>
      <c r="Q137" s="418" t="str">
        <f>CONCATENATE('OPINI Rinci v1'!AQ139,'OPINI Rinci v1'!AR139,'OPINI Rinci v1'!AT139,'OPINI Rinci v1'!AS139)</f>
        <v>WTP</v>
      </c>
      <c r="R137" s="419" t="str">
        <f>CONCATENATE('OPINI Rinci v1'!AV139,'OPINI Rinci v1'!AW139,'OPINI Rinci v1'!AX139,'OPINI Rinci v1'!AY139)</f>
        <v>WTP</v>
      </c>
      <c r="S137" s="419" t="str">
        <f>CONCATENATE('OPINI Rinci v1'!BA139,'OPINI Rinci v1'!BB139,'OPINI Rinci v1'!BC139,'OPINI Rinci v1'!BD139)</f>
        <v>WTP</v>
      </c>
      <c r="T137" s="419" t="str">
        <f>CONCATENATE('OPINI Rinci v1'!BF139,'OPINI Rinci v1'!BG139,'OPINI Rinci v1'!BH139,'OPINI Rinci v1'!BI139)</f>
        <v>WDP</v>
      </c>
      <c r="U137" s="419" t="str">
        <f>CONCATENATE('OPINI Rinci v1'!BK139,'OPINI Rinci v1'!BL139,'OPINI Rinci v1'!BM139,'OPINI Rinci v1'!BN139)</f>
        <v>WDP</v>
      </c>
      <c r="V137" s="419" t="str">
        <f>CONCATENATE('OPINI Rinci v1'!BP139,'OPINI Rinci v1'!BQ139,'OPINI Rinci v1'!BR139,'OPINI Rinci v1'!BS139)</f>
        <v>WDP</v>
      </c>
      <c r="W137" s="419" t="str">
        <f>CONCATENATE('OPINI Rinci v1'!BU139,'OPINI Rinci v1'!BV139,'OPINI Rinci v1'!BW139,'OPINI Rinci v1'!BX139)</f>
        <v>TMP</v>
      </c>
      <c r="X137" s="419" t="str">
        <f>CONCATENATE('OPINI Rinci v1'!BZ139,'OPINI Rinci v1'!CA139,'OPINI Rinci v1'!CB139,'OPINI Rinci v1'!CC139)</f>
        <v>WDP</v>
      </c>
      <c r="Y137" s="420"/>
    </row>
    <row r="138" spans="1:25" s="408" customFormat="1" ht="14.1" customHeight="1" x14ac:dyDescent="0.2">
      <c r="A138" s="409">
        <f t="shared" si="6"/>
        <v>120</v>
      </c>
      <c r="B138" s="410" t="s">
        <v>22</v>
      </c>
      <c r="C138" s="411" t="s">
        <v>26</v>
      </c>
      <c r="D138" s="412"/>
      <c r="E138" s="413" t="s">
        <v>166</v>
      </c>
      <c r="F138" s="404" t="str">
        <f>CONCATENATE('OPINI Rinci v1'!H140,'OPINI Rinci v1'!I140,'OPINI Rinci v1'!J140,'OPINI Rinci v1'!K140)</f>
        <v/>
      </c>
      <c r="G138" s="404" t="str">
        <f>CONCATENATE('OPINI Rinci v1'!M140,'OPINI Rinci v1'!N140,'OPINI Rinci v1'!O140,'OPINI Rinci v1'!P140)</f>
        <v>WTP</v>
      </c>
      <c r="H138" s="404" t="str">
        <f>CONCATENATE('OPINI Rinci v1'!R140,'OPINI Rinci v1'!S140,'OPINI Rinci v1'!T140,'OPINI Rinci v1'!U140)</f>
        <v>WTP</v>
      </c>
      <c r="I138" s="404" t="str">
        <f>CONCATENATE('OPINI Rinci v1'!W140,'OPINI Rinci v1'!X140,'OPINI Rinci v1'!Y140,'OPINI Rinci v1'!Z140)</f>
        <v>WTP</v>
      </c>
      <c r="J138" s="404" t="str">
        <f>CONCATENATE('OPINI Rinci v1'!AB140,'OPINI Rinci v1'!AC140,'OPINI Rinci v1'!AD140,'OPINI Rinci v1'!AE140)</f>
        <v>WTP</v>
      </c>
      <c r="K138" s="414" t="str">
        <f>CONCATENATE('OPINI Rinci v1'!AG140,'OPINI Rinci v1'!AH140,'OPINI Rinci v1'!AI140,'OPINI Rinci v1'!AJ140)</f>
        <v>WTP</v>
      </c>
      <c r="L138" s="415" t="s">
        <v>634</v>
      </c>
      <c r="M138" s="416"/>
      <c r="N138" s="416"/>
      <c r="O138" s="414" t="str">
        <f>CONCATENATE('OPINI Rinci v1'!AL140,'OPINI Rinci v1'!AM140,'OPINI Rinci v1'!AO140,'OPINI Rinci v1'!AN140)</f>
        <v>WDP</v>
      </c>
      <c r="P138" s="417" t="s">
        <v>634</v>
      </c>
      <c r="Q138" s="418" t="str">
        <f>CONCATENATE('OPINI Rinci v1'!AQ140,'OPINI Rinci v1'!AR140,'OPINI Rinci v1'!AT140,'OPINI Rinci v1'!AS140)</f>
        <v>WDP</v>
      </c>
      <c r="R138" s="419" t="str">
        <f>CONCATENATE('OPINI Rinci v1'!AV140,'OPINI Rinci v1'!AW140,'OPINI Rinci v1'!AX140,'OPINI Rinci v1'!AY140)</f>
        <v>WDP</v>
      </c>
      <c r="S138" s="419" t="str">
        <f>CONCATENATE('OPINI Rinci v1'!BA140,'OPINI Rinci v1'!BB140,'OPINI Rinci v1'!BC140,'OPINI Rinci v1'!BD140)</f>
        <v>WDP</v>
      </c>
      <c r="T138" s="419" t="str">
        <f>CONCATENATE('OPINI Rinci v1'!BF140,'OPINI Rinci v1'!BG140,'OPINI Rinci v1'!BH140,'OPINI Rinci v1'!BI140)</f>
        <v>WDP</v>
      </c>
      <c r="U138" s="419" t="str">
        <f>CONCATENATE('OPINI Rinci v1'!BK140,'OPINI Rinci v1'!BL140,'OPINI Rinci v1'!BM140,'OPINI Rinci v1'!BN140)</f>
        <v>WDP</v>
      </c>
      <c r="V138" s="419" t="str">
        <f>CONCATENATE('OPINI Rinci v1'!BP140,'OPINI Rinci v1'!BQ140,'OPINI Rinci v1'!BR140,'OPINI Rinci v1'!BS140)</f>
        <v>WDP</v>
      </c>
      <c r="W138" s="419" t="str">
        <f>CONCATENATE('OPINI Rinci v1'!BU140,'OPINI Rinci v1'!BV140,'OPINI Rinci v1'!BW140,'OPINI Rinci v1'!BX140)</f>
        <v>WDP</v>
      </c>
      <c r="X138" s="419" t="str">
        <f>CONCATENATE('OPINI Rinci v1'!BZ140,'OPINI Rinci v1'!CA140,'OPINI Rinci v1'!CB140,'OPINI Rinci v1'!CC140)</f>
        <v>TMP</v>
      </c>
      <c r="Y138" s="420"/>
    </row>
    <row r="139" spans="1:25" s="408" customFormat="1" ht="14.1" customHeight="1" x14ac:dyDescent="0.2">
      <c r="A139" s="409">
        <f t="shared" si="6"/>
        <v>121</v>
      </c>
      <c r="B139" s="410" t="s">
        <v>22</v>
      </c>
      <c r="C139" s="411" t="s">
        <v>28</v>
      </c>
      <c r="D139" s="412"/>
      <c r="E139" s="413" t="s">
        <v>167</v>
      </c>
      <c r="F139" s="404" t="str">
        <f>CONCATENATE('OPINI Rinci v1'!H141,'OPINI Rinci v1'!I141,'OPINI Rinci v1'!J141,'OPINI Rinci v1'!K141)</f>
        <v>WTP</v>
      </c>
      <c r="G139" s="404" t="str">
        <f>CONCATENATE('OPINI Rinci v1'!M141,'OPINI Rinci v1'!N141,'OPINI Rinci v1'!O141,'OPINI Rinci v1'!P141)</f>
        <v>WTP</v>
      </c>
      <c r="H139" s="404" t="str">
        <f>CONCATENATE('OPINI Rinci v1'!R141,'OPINI Rinci v1'!S141,'OPINI Rinci v1'!T141,'OPINI Rinci v1'!U141)</f>
        <v>WTP</v>
      </c>
      <c r="I139" s="404" t="str">
        <f>CONCATENATE('OPINI Rinci v1'!W141,'OPINI Rinci v1'!X141,'OPINI Rinci v1'!Y141,'OPINI Rinci v1'!Z141)</f>
        <v>WTP</v>
      </c>
      <c r="J139" s="404" t="str">
        <f>CONCATENATE('OPINI Rinci v1'!AB141,'OPINI Rinci v1'!AC141,'OPINI Rinci v1'!AD141,'OPINI Rinci v1'!AE141)</f>
        <v>WTP</v>
      </c>
      <c r="K139" s="414" t="str">
        <f>CONCATENATE('OPINI Rinci v1'!AG141,'OPINI Rinci v1'!AH141,'OPINI Rinci v1'!AI141,'OPINI Rinci v1'!AJ141)</f>
        <v>WTP</v>
      </c>
      <c r="L139" s="415" t="s">
        <v>634</v>
      </c>
      <c r="M139" s="416"/>
      <c r="N139" s="416"/>
      <c r="O139" s="414" t="str">
        <f>CONCATENATE('OPINI Rinci v1'!AL141,'OPINI Rinci v1'!AM141,'OPINI Rinci v1'!AO141,'OPINI Rinci v1'!AN141)</f>
        <v>WTP</v>
      </c>
      <c r="P139" s="417" t="s">
        <v>634</v>
      </c>
      <c r="Q139" s="418" t="str">
        <f>CONCATENATE('OPINI Rinci v1'!AQ141,'OPINI Rinci v1'!AR141,'OPINI Rinci v1'!AT141,'OPINI Rinci v1'!AS141)</f>
        <v>WTP</v>
      </c>
      <c r="R139" s="419" t="str">
        <f>CONCATENATE('OPINI Rinci v1'!AV141,'OPINI Rinci v1'!AW141,'OPINI Rinci v1'!AX141,'OPINI Rinci v1'!AY141)</f>
        <v>WTP</v>
      </c>
      <c r="S139" s="419" t="str">
        <f>CONCATENATE('OPINI Rinci v1'!BA141,'OPINI Rinci v1'!BB141,'OPINI Rinci v1'!BC141,'OPINI Rinci v1'!BD141)</f>
        <v>WDP</v>
      </c>
      <c r="T139" s="419" t="str">
        <f>CONCATENATE('OPINI Rinci v1'!BF141,'OPINI Rinci v1'!BG141,'OPINI Rinci v1'!BH141,'OPINI Rinci v1'!BI141)</f>
        <v>WDP</v>
      </c>
      <c r="U139" s="419" t="str">
        <f>CONCATENATE('OPINI Rinci v1'!BK141,'OPINI Rinci v1'!BL141,'OPINI Rinci v1'!BM141,'OPINI Rinci v1'!BN141)</f>
        <v>WDP</v>
      </c>
      <c r="V139" s="419" t="str">
        <f>CONCATENATE('OPINI Rinci v1'!BP141,'OPINI Rinci v1'!BQ141,'OPINI Rinci v1'!BR141,'OPINI Rinci v1'!BS141)</f>
        <v>WDP</v>
      </c>
      <c r="W139" s="419" t="str">
        <f>CONCATENATE('OPINI Rinci v1'!BU141,'OPINI Rinci v1'!BV141,'OPINI Rinci v1'!BW141,'OPINI Rinci v1'!BX141)</f>
        <v>WDP</v>
      </c>
      <c r="X139" s="419" t="str">
        <f>CONCATENATE('OPINI Rinci v1'!BZ141,'OPINI Rinci v1'!CA141,'OPINI Rinci v1'!CB141,'OPINI Rinci v1'!CC141)</f>
        <v>WDP</v>
      </c>
      <c r="Y139" s="420"/>
    </row>
    <row r="140" spans="1:25" s="408" customFormat="1" ht="14.1" customHeight="1" x14ac:dyDescent="0.2">
      <c r="A140" s="409">
        <f t="shared" si="6"/>
        <v>122</v>
      </c>
      <c r="B140" s="410" t="s">
        <v>22</v>
      </c>
      <c r="C140" s="411" t="s">
        <v>30</v>
      </c>
      <c r="D140" s="412"/>
      <c r="E140" s="413" t="s">
        <v>168</v>
      </c>
      <c r="F140" s="404" t="str">
        <f>CONCATENATE('OPINI Rinci v1'!H142,'OPINI Rinci v1'!I142,'OPINI Rinci v1'!J142,'OPINI Rinci v1'!K142)</f>
        <v>WTP</v>
      </c>
      <c r="G140" s="404" t="str">
        <f>CONCATENATE('OPINI Rinci v1'!M142,'OPINI Rinci v1'!N142,'OPINI Rinci v1'!O142,'OPINI Rinci v1'!P142)</f>
        <v>WTP</v>
      </c>
      <c r="H140" s="404" t="str">
        <f>CONCATENATE('OPINI Rinci v1'!R142,'OPINI Rinci v1'!S142,'OPINI Rinci v1'!T142,'OPINI Rinci v1'!U142)</f>
        <v>WTP</v>
      </c>
      <c r="I140" s="404" t="str">
        <f>CONCATENATE('OPINI Rinci v1'!W142,'OPINI Rinci v1'!X142,'OPINI Rinci v1'!Y142,'OPINI Rinci v1'!Z142)</f>
        <v>WTP</v>
      </c>
      <c r="J140" s="404" t="str">
        <f>CONCATENATE('OPINI Rinci v1'!AB142,'OPINI Rinci v1'!AC142,'OPINI Rinci v1'!AD142,'OPINI Rinci v1'!AE142)</f>
        <v>WTP</v>
      </c>
      <c r="K140" s="414" t="str">
        <f>CONCATENATE('OPINI Rinci v1'!AG142,'OPINI Rinci v1'!AH142,'OPINI Rinci v1'!AI142,'OPINI Rinci v1'!AJ142)</f>
        <v>WTP</v>
      </c>
      <c r="L140" s="415" t="s">
        <v>634</v>
      </c>
      <c r="M140" s="416"/>
      <c r="N140" s="416"/>
      <c r="O140" s="414" t="str">
        <f>CONCATENATE('OPINI Rinci v1'!AL142,'OPINI Rinci v1'!AM142,'OPINI Rinci v1'!AO142,'OPINI Rinci v1'!AN142)</f>
        <v>WTP</v>
      </c>
      <c r="P140" s="417" t="s">
        <v>634</v>
      </c>
      <c r="Q140" s="418" t="str">
        <f>CONCATENATE('OPINI Rinci v1'!AQ142,'OPINI Rinci v1'!AR142,'OPINI Rinci v1'!AT142,'OPINI Rinci v1'!AS142)</f>
        <v>WDP</v>
      </c>
      <c r="R140" s="419" t="str">
        <f>CONCATENATE('OPINI Rinci v1'!AV142,'OPINI Rinci v1'!AW142,'OPINI Rinci v1'!AX142,'OPINI Rinci v1'!AY142)</f>
        <v>WDP</v>
      </c>
      <c r="S140" s="419" t="str">
        <f>CONCATENATE('OPINI Rinci v1'!BA142,'OPINI Rinci v1'!BB142,'OPINI Rinci v1'!BC142,'OPINI Rinci v1'!BD142)</f>
        <v>WDP</v>
      </c>
      <c r="T140" s="419" t="str">
        <f>CONCATENATE('OPINI Rinci v1'!BF142,'OPINI Rinci v1'!BG142,'OPINI Rinci v1'!BH142,'OPINI Rinci v1'!BI142)</f>
        <v>WDP</v>
      </c>
      <c r="U140" s="419" t="str">
        <f>CONCATENATE('OPINI Rinci v1'!BK142,'OPINI Rinci v1'!BL142,'OPINI Rinci v1'!BM142,'OPINI Rinci v1'!BN142)</f>
        <v>WDP</v>
      </c>
      <c r="V140" s="419" t="str">
        <f>CONCATENATE('OPINI Rinci v1'!BP142,'OPINI Rinci v1'!BQ142,'OPINI Rinci v1'!BR142,'OPINI Rinci v1'!BS142)</f>
        <v>WDP</v>
      </c>
      <c r="W140" s="419" t="str">
        <f>CONCATENATE('OPINI Rinci v1'!BU142,'OPINI Rinci v1'!BV142,'OPINI Rinci v1'!BW142,'OPINI Rinci v1'!BX142)</f>
        <v>WDP</v>
      </c>
      <c r="X140" s="419" t="str">
        <f>CONCATENATE('OPINI Rinci v1'!BZ142,'OPINI Rinci v1'!CA142,'OPINI Rinci v1'!CB142,'OPINI Rinci v1'!CC142)</f>
        <v>WDP</v>
      </c>
      <c r="Y140" s="420"/>
    </row>
    <row r="141" spans="1:25" s="408" customFormat="1" ht="14.1" customHeight="1" x14ac:dyDescent="0.2">
      <c r="A141" s="409">
        <f t="shared" si="6"/>
        <v>123</v>
      </c>
      <c r="B141" s="410" t="s">
        <v>22</v>
      </c>
      <c r="C141" s="411" t="s">
        <v>32</v>
      </c>
      <c r="D141" s="412"/>
      <c r="E141" s="413" t="s">
        <v>169</v>
      </c>
      <c r="F141" s="404" t="str">
        <f>CONCATENATE('OPINI Rinci v1'!H143,'OPINI Rinci v1'!I143,'OPINI Rinci v1'!J143,'OPINI Rinci v1'!K143)</f>
        <v>WTP</v>
      </c>
      <c r="G141" s="404" t="str">
        <f>CONCATENATE('OPINI Rinci v1'!M143,'OPINI Rinci v1'!N143,'OPINI Rinci v1'!O143,'OPINI Rinci v1'!P143)</f>
        <v>WTP</v>
      </c>
      <c r="H141" s="404" t="str">
        <f>CONCATENATE('OPINI Rinci v1'!R143,'OPINI Rinci v1'!S143,'OPINI Rinci v1'!T143,'OPINI Rinci v1'!U143)</f>
        <v>WTP</v>
      </c>
      <c r="I141" s="404" t="str">
        <f>CONCATENATE('OPINI Rinci v1'!W143,'OPINI Rinci v1'!X143,'OPINI Rinci v1'!Y143,'OPINI Rinci v1'!Z143)</f>
        <v>WTP</v>
      </c>
      <c r="J141" s="404" t="str">
        <f>CONCATENATE('OPINI Rinci v1'!AB143,'OPINI Rinci v1'!AC143,'OPINI Rinci v1'!AD143,'OPINI Rinci v1'!AE143)</f>
        <v>WTP</v>
      </c>
      <c r="K141" s="414" t="str">
        <f>CONCATENATE('OPINI Rinci v1'!AG143,'OPINI Rinci v1'!AH143,'OPINI Rinci v1'!AI143,'OPINI Rinci v1'!AJ143)</f>
        <v>WTP</v>
      </c>
      <c r="L141" s="415" t="s">
        <v>634</v>
      </c>
      <c r="M141" s="416"/>
      <c r="N141" s="416"/>
      <c r="O141" s="414" t="str">
        <f>CONCATENATE('OPINI Rinci v1'!AL143,'OPINI Rinci v1'!AM143,'OPINI Rinci v1'!AO143,'OPINI Rinci v1'!AN143)</f>
        <v>WTP</v>
      </c>
      <c r="P141" s="417" t="s">
        <v>634</v>
      </c>
      <c r="Q141" s="418" t="str">
        <f>CONCATENATE('OPINI Rinci v1'!AQ143,'OPINI Rinci v1'!AR143,'OPINI Rinci v1'!AT143,'OPINI Rinci v1'!AS143)</f>
        <v>WTP</v>
      </c>
      <c r="R141" s="419" t="str">
        <f>CONCATENATE('OPINI Rinci v1'!AV143,'OPINI Rinci v1'!AW143,'OPINI Rinci v1'!AX143,'OPINI Rinci v1'!AY143)</f>
        <v>WTP</v>
      </c>
      <c r="S141" s="419" t="str">
        <f>CONCATENATE('OPINI Rinci v1'!BA143,'OPINI Rinci v1'!BB143,'OPINI Rinci v1'!BC143,'OPINI Rinci v1'!BD143)</f>
        <v>WDP</v>
      </c>
      <c r="T141" s="419" t="str">
        <f>CONCATENATE('OPINI Rinci v1'!BF143,'OPINI Rinci v1'!BG143,'OPINI Rinci v1'!BH143,'OPINI Rinci v1'!BI143)</f>
        <v>TW</v>
      </c>
      <c r="U141" s="419" t="str">
        <f>CONCATENATE('OPINI Rinci v1'!BK143,'OPINI Rinci v1'!BL143,'OPINI Rinci v1'!BM143,'OPINI Rinci v1'!BN143)</f>
        <v>TMP</v>
      </c>
      <c r="V141" s="419" t="str">
        <f>CONCATENATE('OPINI Rinci v1'!BP143,'OPINI Rinci v1'!BQ143,'OPINI Rinci v1'!BR143,'OPINI Rinci v1'!BS143)</f>
        <v>WDP</v>
      </c>
      <c r="W141" s="419" t="str">
        <f>CONCATENATE('OPINI Rinci v1'!BU143,'OPINI Rinci v1'!BV143,'OPINI Rinci v1'!BW143,'OPINI Rinci v1'!BX143)</f>
        <v>WDP</v>
      </c>
      <c r="X141" s="419" t="str">
        <f>CONCATENATE('OPINI Rinci v1'!BZ143,'OPINI Rinci v1'!CA143,'OPINI Rinci v1'!CB143,'OPINI Rinci v1'!CC143)</f>
        <v>TMP</v>
      </c>
      <c r="Y141" s="420"/>
    </row>
    <row r="142" spans="1:25" s="408" customFormat="1" ht="14.1" customHeight="1" x14ac:dyDescent="0.2">
      <c r="A142" s="409">
        <f t="shared" si="6"/>
        <v>124</v>
      </c>
      <c r="B142" s="410" t="s">
        <v>22</v>
      </c>
      <c r="C142" s="411" t="s">
        <v>34</v>
      </c>
      <c r="D142" s="412"/>
      <c r="E142" s="413" t="s">
        <v>170</v>
      </c>
      <c r="F142" s="404" t="str">
        <f>CONCATENATE('OPINI Rinci v1'!H144,'OPINI Rinci v1'!I144,'OPINI Rinci v1'!J144,'OPINI Rinci v1'!K144)</f>
        <v xml:space="preserve">WTP </v>
      </c>
      <c r="G142" s="404" t="str">
        <f>CONCATENATE('OPINI Rinci v1'!M144,'OPINI Rinci v1'!N144,'OPINI Rinci v1'!O144,'OPINI Rinci v1'!P144)</f>
        <v>WTP</v>
      </c>
      <c r="H142" s="404" t="str">
        <f>CONCATENATE('OPINI Rinci v1'!R144,'OPINI Rinci v1'!S144,'OPINI Rinci v1'!T144,'OPINI Rinci v1'!U144)</f>
        <v>WTP</v>
      </c>
      <c r="I142" s="404" t="str">
        <f>CONCATENATE('OPINI Rinci v1'!W144,'OPINI Rinci v1'!X144,'OPINI Rinci v1'!Y144,'OPINI Rinci v1'!Z144)</f>
        <v>WTP</v>
      </c>
      <c r="J142" s="404" t="str">
        <f>CONCATENATE('OPINI Rinci v1'!AB144,'OPINI Rinci v1'!AC144,'OPINI Rinci v1'!AD144,'OPINI Rinci v1'!AE144)</f>
        <v>WDP</v>
      </c>
      <c r="K142" s="414" t="str">
        <f>CONCATENATE('OPINI Rinci v1'!AG144,'OPINI Rinci v1'!AH144,'OPINI Rinci v1'!AI144,'OPINI Rinci v1'!AJ144)</f>
        <v>WTP</v>
      </c>
      <c r="L142" s="415" t="s">
        <v>634</v>
      </c>
      <c r="M142" s="416"/>
      <c r="N142" s="416"/>
      <c r="O142" s="414" t="str">
        <f>CONCATENATE('OPINI Rinci v1'!AL144,'OPINI Rinci v1'!AM144,'OPINI Rinci v1'!AO144,'OPINI Rinci v1'!AN144)</f>
        <v>WDP</v>
      </c>
      <c r="P142" s="417" t="s">
        <v>634</v>
      </c>
      <c r="Q142" s="418" t="str">
        <f>CONCATENATE('OPINI Rinci v1'!AQ144,'OPINI Rinci v1'!AR144,'OPINI Rinci v1'!AT144,'OPINI Rinci v1'!AS144)</f>
        <v>WDP</v>
      </c>
      <c r="R142" s="419" t="str">
        <f>CONCATENATE('OPINI Rinci v1'!AV144,'OPINI Rinci v1'!AW144,'OPINI Rinci v1'!AX144,'OPINI Rinci v1'!AY144)</f>
        <v>WDP</v>
      </c>
      <c r="S142" s="419" t="str">
        <f>CONCATENATE('OPINI Rinci v1'!BA144,'OPINI Rinci v1'!BB144,'OPINI Rinci v1'!BC144,'OPINI Rinci v1'!BD144)</f>
        <v>WDP</v>
      </c>
      <c r="T142" s="419" t="str">
        <f>CONCATENATE('OPINI Rinci v1'!BF144,'OPINI Rinci v1'!BG144,'OPINI Rinci v1'!BH144,'OPINI Rinci v1'!BI144)</f>
        <v>WDP</v>
      </c>
      <c r="U142" s="419" t="str">
        <f>CONCATENATE('OPINI Rinci v1'!BK144,'OPINI Rinci v1'!BL144,'OPINI Rinci v1'!BM144,'OPINI Rinci v1'!BN144)</f>
        <v>WDP</v>
      </c>
      <c r="V142" s="419" t="str">
        <f>CONCATENATE('OPINI Rinci v1'!BP144,'OPINI Rinci v1'!BQ144,'OPINI Rinci v1'!BR144,'OPINI Rinci v1'!BS144)</f>
        <v>WDP</v>
      </c>
      <c r="W142" s="419" t="str">
        <f>CONCATENATE('OPINI Rinci v1'!BU144,'OPINI Rinci v1'!BV144,'OPINI Rinci v1'!BW144,'OPINI Rinci v1'!BX144)</f>
        <v>WDP</v>
      </c>
      <c r="X142" s="419" t="str">
        <f>CONCATENATE('OPINI Rinci v1'!BZ144,'OPINI Rinci v1'!CA144,'OPINI Rinci v1'!CB144,'OPINI Rinci v1'!CC144)</f>
        <v>WDP</v>
      </c>
      <c r="Y142" s="420"/>
    </row>
    <row r="143" spans="1:25" s="408" customFormat="1" ht="14.1" customHeight="1" x14ac:dyDescent="0.2">
      <c r="A143" s="409">
        <f t="shared" si="6"/>
        <v>125</v>
      </c>
      <c r="B143" s="410" t="s">
        <v>22</v>
      </c>
      <c r="C143" s="411" t="s">
        <v>36</v>
      </c>
      <c r="D143" s="412"/>
      <c r="E143" s="413" t="s">
        <v>171</v>
      </c>
      <c r="F143" s="404" t="str">
        <f>CONCATENATE('OPINI Rinci v1'!H145,'OPINI Rinci v1'!I145,'OPINI Rinci v1'!J145,'OPINI Rinci v1'!K145)</f>
        <v>WTP</v>
      </c>
      <c r="G143" s="404" t="str">
        <f>CONCATENATE('OPINI Rinci v1'!M145,'OPINI Rinci v1'!N145,'OPINI Rinci v1'!O145,'OPINI Rinci v1'!P145)</f>
        <v>WTP</v>
      </c>
      <c r="H143" s="404" t="str">
        <f>CONCATENATE('OPINI Rinci v1'!R145,'OPINI Rinci v1'!S145,'OPINI Rinci v1'!T145,'OPINI Rinci v1'!U145)</f>
        <v>WTP</v>
      </c>
      <c r="I143" s="404" t="str">
        <f>CONCATENATE('OPINI Rinci v1'!W145,'OPINI Rinci v1'!X145,'OPINI Rinci v1'!Y145,'OPINI Rinci v1'!Z145)</f>
        <v>WTP</v>
      </c>
      <c r="J143" s="404" t="str">
        <f>CONCATENATE('OPINI Rinci v1'!AB145,'OPINI Rinci v1'!AC145,'OPINI Rinci v1'!AD145,'OPINI Rinci v1'!AE145)</f>
        <v>WTP</v>
      </c>
      <c r="K143" s="414" t="str">
        <f>CONCATENATE('OPINI Rinci v1'!AG145,'OPINI Rinci v1'!AH145,'OPINI Rinci v1'!AI145,'OPINI Rinci v1'!AJ145)</f>
        <v>WTP</v>
      </c>
      <c r="L143" s="415" t="s">
        <v>634</v>
      </c>
      <c r="M143" s="416"/>
      <c r="N143" s="416"/>
      <c r="O143" s="414" t="str">
        <f>CONCATENATE('OPINI Rinci v1'!AL145,'OPINI Rinci v1'!AM145,'OPINI Rinci v1'!AO145,'OPINI Rinci v1'!AN145)</f>
        <v>WTP</v>
      </c>
      <c r="P143" s="417" t="s">
        <v>634</v>
      </c>
      <c r="Q143" s="418" t="str">
        <f>CONCATENATE('OPINI Rinci v1'!AQ145,'OPINI Rinci v1'!AR145,'OPINI Rinci v1'!AT145,'OPINI Rinci v1'!AS145)</f>
        <v>WTP</v>
      </c>
      <c r="R143" s="419" t="str">
        <f>CONCATENATE('OPINI Rinci v1'!AV145,'OPINI Rinci v1'!AW145,'OPINI Rinci v1'!AX145,'OPINI Rinci v1'!AY145)</f>
        <v>WDP</v>
      </c>
      <c r="S143" s="419" t="str">
        <f>CONCATENATE('OPINI Rinci v1'!BA145,'OPINI Rinci v1'!BB145,'OPINI Rinci v1'!BC145,'OPINI Rinci v1'!BD145)</f>
        <v>WDP</v>
      </c>
      <c r="T143" s="419" t="str">
        <f>CONCATENATE('OPINI Rinci v1'!BF145,'OPINI Rinci v1'!BG145,'OPINI Rinci v1'!BH145,'OPINI Rinci v1'!BI145)</f>
        <v>WDP</v>
      </c>
      <c r="U143" s="419" t="str">
        <f>CONCATENATE('OPINI Rinci v1'!BK145,'OPINI Rinci v1'!BL145,'OPINI Rinci v1'!BM145,'OPINI Rinci v1'!BN145)</f>
        <v>WDP</v>
      </c>
      <c r="V143" s="419" t="str">
        <f>CONCATENATE('OPINI Rinci v1'!BP145,'OPINI Rinci v1'!BQ145,'OPINI Rinci v1'!BR145,'OPINI Rinci v1'!BS145)</f>
        <v>WDP</v>
      </c>
      <c r="W143" s="419" t="str">
        <f>CONCATENATE('OPINI Rinci v1'!BU145,'OPINI Rinci v1'!BV145,'OPINI Rinci v1'!BW145,'OPINI Rinci v1'!BX145)</f>
        <v>WDP</v>
      </c>
      <c r="X143" s="419" t="str">
        <f>CONCATENATE('OPINI Rinci v1'!BZ145,'OPINI Rinci v1'!CA145,'OPINI Rinci v1'!CB145,'OPINI Rinci v1'!CC145)</f>
        <v>WDP</v>
      </c>
      <c r="Y143" s="420"/>
    </row>
    <row r="144" spans="1:25" s="408" customFormat="1" ht="14.1" customHeight="1" x14ac:dyDescent="0.2">
      <c r="A144" s="409">
        <f t="shared" si="6"/>
        <v>126</v>
      </c>
      <c r="B144" s="410" t="s">
        <v>22</v>
      </c>
      <c r="C144" s="411" t="s">
        <v>38</v>
      </c>
      <c r="D144" s="412"/>
      <c r="E144" s="413" t="s">
        <v>172</v>
      </c>
      <c r="F144" s="404" t="str">
        <f>CONCATENATE('OPINI Rinci v1'!H146,'OPINI Rinci v1'!I146,'OPINI Rinci v1'!J146,'OPINI Rinci v1'!K146)</f>
        <v>WTP</v>
      </c>
      <c r="G144" s="404" t="str">
        <f>CONCATENATE('OPINI Rinci v1'!M146,'OPINI Rinci v1'!N146,'OPINI Rinci v1'!O146,'OPINI Rinci v1'!P146)</f>
        <v>WTP</v>
      </c>
      <c r="H144" s="404" t="str">
        <f>CONCATENATE('OPINI Rinci v1'!R146,'OPINI Rinci v1'!S146,'OPINI Rinci v1'!T146,'OPINI Rinci v1'!U146)</f>
        <v>WTP</v>
      </c>
      <c r="I144" s="404" t="str">
        <f>CONCATENATE('OPINI Rinci v1'!W146,'OPINI Rinci v1'!X146,'OPINI Rinci v1'!Y146,'OPINI Rinci v1'!Z146)</f>
        <v>WTP</v>
      </c>
      <c r="J144" s="404" t="str">
        <f>CONCATENATE('OPINI Rinci v1'!AB146,'OPINI Rinci v1'!AC146,'OPINI Rinci v1'!AD146,'OPINI Rinci v1'!AE146)</f>
        <v>WTP</v>
      </c>
      <c r="K144" s="414" t="str">
        <f>CONCATENATE('OPINI Rinci v1'!AG146,'OPINI Rinci v1'!AH146,'OPINI Rinci v1'!AI146,'OPINI Rinci v1'!AJ146)</f>
        <v>WTP</v>
      </c>
      <c r="L144" s="415" t="s">
        <v>634</v>
      </c>
      <c r="M144" s="416"/>
      <c r="N144" s="416"/>
      <c r="O144" s="414" t="str">
        <f>CONCATENATE('OPINI Rinci v1'!AL146,'OPINI Rinci v1'!AM146,'OPINI Rinci v1'!AO146,'OPINI Rinci v1'!AN146)</f>
        <v>WDP</v>
      </c>
      <c r="P144" s="417" t="s">
        <v>634</v>
      </c>
      <c r="Q144" s="418" t="str">
        <f>CONCATENATE('OPINI Rinci v1'!AQ146,'OPINI Rinci v1'!AR146,'OPINI Rinci v1'!AT146,'OPINI Rinci v1'!AS146)</f>
        <v>WDP</v>
      </c>
      <c r="R144" s="419" t="str">
        <f>CONCATENATE('OPINI Rinci v1'!AV146,'OPINI Rinci v1'!AW146,'OPINI Rinci v1'!AX146,'OPINI Rinci v1'!AY146)</f>
        <v>WDP</v>
      </c>
      <c r="S144" s="419" t="str">
        <f>CONCATENATE('OPINI Rinci v1'!BA146,'OPINI Rinci v1'!BB146,'OPINI Rinci v1'!BC146,'OPINI Rinci v1'!BD146)</f>
        <v>WDP</v>
      </c>
      <c r="T144" s="419" t="str">
        <f>CONCATENATE('OPINI Rinci v1'!BF146,'OPINI Rinci v1'!BG146,'OPINI Rinci v1'!BH146,'OPINI Rinci v1'!BI146)</f>
        <v>WDP</v>
      </c>
      <c r="U144" s="419" t="str">
        <f>CONCATENATE('OPINI Rinci v1'!BK146,'OPINI Rinci v1'!BL146,'OPINI Rinci v1'!BM146,'OPINI Rinci v1'!BN146)</f>
        <v>WDP</v>
      </c>
      <c r="V144" s="419" t="str">
        <f>CONCATENATE('OPINI Rinci v1'!BP146,'OPINI Rinci v1'!BQ146,'OPINI Rinci v1'!BR146,'OPINI Rinci v1'!BS146)</f>
        <v>WDP</v>
      </c>
      <c r="W144" s="419" t="str">
        <f>CONCATENATE('OPINI Rinci v1'!BU146,'OPINI Rinci v1'!BV146,'OPINI Rinci v1'!BW146,'OPINI Rinci v1'!BX146)</f>
        <v>WDP</v>
      </c>
      <c r="X144" s="419" t="str">
        <f>CONCATENATE('OPINI Rinci v1'!BZ146,'OPINI Rinci v1'!CA146,'OPINI Rinci v1'!CB146,'OPINI Rinci v1'!CC146)</f>
        <v>TMP</v>
      </c>
      <c r="Y144" s="420"/>
    </row>
    <row r="145" spans="1:25" s="91" customFormat="1" ht="14.1" customHeight="1" x14ac:dyDescent="0.2">
      <c r="A145" s="76">
        <f t="shared" si="6"/>
        <v>127</v>
      </c>
      <c r="B145" s="157" t="s">
        <v>22</v>
      </c>
      <c r="C145" s="401" t="s">
        <v>40</v>
      </c>
      <c r="D145" s="421"/>
      <c r="E145" s="403" t="s">
        <v>173</v>
      </c>
      <c r="F145" s="404" t="str">
        <f>CONCATENATE('OPINI Rinci v1'!H147,'OPINI Rinci v1'!I147,'OPINI Rinci v1'!J147,'OPINI Rinci v1'!K147)</f>
        <v>WTP</v>
      </c>
      <c r="G145" s="404" t="str">
        <f>CONCATENATE('OPINI Rinci v1'!M147,'OPINI Rinci v1'!N147,'OPINI Rinci v1'!O147,'OPINI Rinci v1'!P147)</f>
        <v>WTP</v>
      </c>
      <c r="H145" s="404" t="str">
        <f>CONCATENATE('OPINI Rinci v1'!R147,'OPINI Rinci v1'!S147,'OPINI Rinci v1'!T147,'OPINI Rinci v1'!U147)</f>
        <v>WTP</v>
      </c>
      <c r="I145" s="404" t="str">
        <f>CONCATENATE('OPINI Rinci v1'!W147,'OPINI Rinci v1'!X147,'OPINI Rinci v1'!Y147,'OPINI Rinci v1'!Z147)</f>
        <v>WTP</v>
      </c>
      <c r="J145" s="404" t="str">
        <f>CONCATENATE('OPINI Rinci v1'!AB147,'OPINI Rinci v1'!AC147,'OPINI Rinci v1'!AD147,'OPINI Rinci v1'!AE147)</f>
        <v>WDP</v>
      </c>
      <c r="K145" s="404" t="str">
        <f>CONCATENATE('OPINI Rinci v1'!AG147,'OPINI Rinci v1'!AH147,'OPINI Rinci v1'!AI147,'OPINI Rinci v1'!AJ147)</f>
        <v>WDP</v>
      </c>
      <c r="L145" s="405" t="s">
        <v>633</v>
      </c>
      <c r="M145" s="406"/>
      <c r="N145" s="406"/>
      <c r="O145" s="404" t="str">
        <f>CONCATENATE('OPINI Rinci v1'!AL147,'OPINI Rinci v1'!AM147,'OPINI Rinci v1'!AO147,'OPINI Rinci v1'!AN147)</f>
        <v>WDP</v>
      </c>
      <c r="P145" s="407" t="s">
        <v>632</v>
      </c>
      <c r="Q145" s="399" t="str">
        <f>CONCATENATE('OPINI Rinci v1'!AQ147,'OPINI Rinci v1'!AR147,'OPINI Rinci v1'!AT147,'OPINI Rinci v1'!AS147)</f>
        <v>TMP</v>
      </c>
      <c r="R145" s="163" t="str">
        <f>CONCATENATE('OPINI Rinci v1'!AV147,'OPINI Rinci v1'!AW147,'OPINI Rinci v1'!AX147,'OPINI Rinci v1'!AY147)</f>
        <v>WDP</v>
      </c>
      <c r="S145" s="163" t="str">
        <f>CONCATENATE('OPINI Rinci v1'!BA147,'OPINI Rinci v1'!BB147,'OPINI Rinci v1'!BC147,'OPINI Rinci v1'!BD147)</f>
        <v>WDP</v>
      </c>
      <c r="T145" s="163" t="str">
        <f>CONCATENATE('OPINI Rinci v1'!BF147,'OPINI Rinci v1'!BG147,'OPINI Rinci v1'!BH147,'OPINI Rinci v1'!BI147)</f>
        <v>TW</v>
      </c>
      <c r="U145" s="163" t="str">
        <f>CONCATENATE('OPINI Rinci v1'!BK147,'OPINI Rinci v1'!BL147,'OPINI Rinci v1'!BM147,'OPINI Rinci v1'!BN147)</f>
        <v>WDP</v>
      </c>
      <c r="V145" s="163" t="str">
        <f>CONCATENATE('OPINI Rinci v1'!BP147,'OPINI Rinci v1'!BQ147,'OPINI Rinci v1'!BR147,'OPINI Rinci v1'!BS147)</f>
        <v/>
      </c>
      <c r="W145" s="163" t="str">
        <f>CONCATENATE('OPINI Rinci v1'!BU147,'OPINI Rinci v1'!BV147,'OPINI Rinci v1'!BW147,'OPINI Rinci v1'!BX147)</f>
        <v/>
      </c>
      <c r="X145" s="163" t="str">
        <f>CONCATENATE('OPINI Rinci v1'!BZ147,'OPINI Rinci v1'!CA147,'OPINI Rinci v1'!CB147,'OPINI Rinci v1'!CC147)</f>
        <v/>
      </c>
      <c r="Y145" s="397"/>
    </row>
    <row r="146" spans="1:25" s="91" customFormat="1" ht="14.1" customHeight="1" x14ac:dyDescent="0.2">
      <c r="A146" s="76">
        <f t="shared" ref="A146:A147" si="7">IF(C146="","",A145+1)</f>
        <v>128</v>
      </c>
      <c r="B146" s="157"/>
      <c r="C146" s="401" t="s">
        <v>42</v>
      </c>
      <c r="D146" s="421"/>
      <c r="E146" s="438" t="s">
        <v>671</v>
      </c>
      <c r="F146" s="404" t="str">
        <f>CONCATENATE('OPINI Rinci v1'!H148,'OPINI Rinci v1'!I148,'OPINI Rinci v1'!J148,'OPINI Rinci v1'!K148)</f>
        <v/>
      </c>
      <c r="G146" s="404" t="str">
        <f>CONCATENATE('OPINI Rinci v1'!M148,'OPINI Rinci v1'!N148,'OPINI Rinci v1'!O148,'OPINI Rinci v1'!P148)</f>
        <v>WTP</v>
      </c>
      <c r="H146" s="404" t="str">
        <f>CONCATENATE('OPINI Rinci v1'!R148,'OPINI Rinci v1'!S148,'OPINI Rinci v1'!T148,'OPINI Rinci v1'!U148)</f>
        <v>WDP</v>
      </c>
      <c r="I146" s="404" t="str">
        <f>CONCATENATE('OPINI Rinci v1'!W148,'OPINI Rinci v1'!X148,'OPINI Rinci v1'!Y148,'OPINI Rinci v1'!Z148)</f>
        <v>WTP</v>
      </c>
      <c r="J146" s="404" t="str">
        <f>CONCATENATE('OPINI Rinci v1'!AB148,'OPINI Rinci v1'!AC148,'OPINI Rinci v1'!AD148,'OPINI Rinci v1'!AE148)</f>
        <v>WDP</v>
      </c>
      <c r="K146" s="404" t="str">
        <f>CONCATENATE('OPINI Rinci v1'!AG148,'OPINI Rinci v1'!AH148,'OPINI Rinci v1'!AI148,'OPINI Rinci v1'!AJ148)</f>
        <v>TMP</v>
      </c>
      <c r="L146" s="422" t="s">
        <v>634</v>
      </c>
      <c r="M146" s="423"/>
      <c r="N146" s="423"/>
      <c r="O146" s="404" t="str">
        <f>CONCATENATE('OPINI Rinci v1'!AL148,'OPINI Rinci v1'!AM148,'OPINI Rinci v1'!AO148,'OPINI Rinci v1'!AN148)</f>
        <v/>
      </c>
      <c r="P146" s="441"/>
      <c r="Q146" s="399" t="str">
        <f>CONCATENATE('OPINI Rinci v1'!AQ148,'OPINI Rinci v1'!AR148,'OPINI Rinci v1'!AT148,'OPINI Rinci v1'!AS148)</f>
        <v/>
      </c>
      <c r="R146" s="163" t="str">
        <f>CONCATENATE('OPINI Rinci v1'!AV148,'OPINI Rinci v1'!AW148,'OPINI Rinci v1'!AX148,'OPINI Rinci v1'!AY148)</f>
        <v/>
      </c>
      <c r="S146" s="163" t="str">
        <f>CONCATENATE('OPINI Rinci v1'!BA148,'OPINI Rinci v1'!BB148,'OPINI Rinci v1'!BC148,'OPINI Rinci v1'!BD148)</f>
        <v/>
      </c>
      <c r="T146" s="163" t="str">
        <f>CONCATENATE('OPINI Rinci v1'!BF148,'OPINI Rinci v1'!BG148,'OPINI Rinci v1'!BH148,'OPINI Rinci v1'!BI148)</f>
        <v/>
      </c>
      <c r="U146" s="163" t="str">
        <f>CONCATENATE('OPINI Rinci v1'!BK148,'OPINI Rinci v1'!BL148,'OPINI Rinci v1'!BM148,'OPINI Rinci v1'!BN148)</f>
        <v/>
      </c>
      <c r="V146" s="163" t="str">
        <f>CONCATENATE('OPINI Rinci v1'!BP148,'OPINI Rinci v1'!BQ148,'OPINI Rinci v1'!BR148,'OPINI Rinci v1'!BS148)</f>
        <v/>
      </c>
      <c r="W146" s="163" t="str">
        <f>CONCATENATE('OPINI Rinci v1'!BU148,'OPINI Rinci v1'!BV148,'OPINI Rinci v1'!BW148,'OPINI Rinci v1'!BX148)</f>
        <v/>
      </c>
      <c r="X146" s="163" t="str">
        <f>CONCATENATE('OPINI Rinci v1'!BZ148,'OPINI Rinci v1'!CA148,'OPINI Rinci v1'!CB148,'OPINI Rinci v1'!CC148)</f>
        <v/>
      </c>
      <c r="Y146" s="397"/>
    </row>
    <row r="147" spans="1:25" s="91" customFormat="1" ht="14.1" customHeight="1" x14ac:dyDescent="0.2">
      <c r="A147" s="76">
        <f t="shared" si="7"/>
        <v>129</v>
      </c>
      <c r="B147" s="157"/>
      <c r="C147" s="401" t="s">
        <v>44</v>
      </c>
      <c r="D147" s="421"/>
      <c r="E147" s="438" t="s">
        <v>672</v>
      </c>
      <c r="F147" s="404" t="str">
        <f>CONCATENATE('OPINI Rinci v1'!H149,'OPINI Rinci v1'!I149,'OPINI Rinci v1'!J149,'OPINI Rinci v1'!K149)</f>
        <v/>
      </c>
      <c r="G147" s="404" t="str">
        <f>CONCATENATE('OPINI Rinci v1'!M149,'OPINI Rinci v1'!N149,'OPINI Rinci v1'!O149,'OPINI Rinci v1'!P149)</f>
        <v>WTP</v>
      </c>
      <c r="H147" s="404" t="str">
        <f>CONCATENATE('OPINI Rinci v1'!R149,'OPINI Rinci v1'!S149,'OPINI Rinci v1'!T149,'OPINI Rinci v1'!U149)</f>
        <v>WTP</v>
      </c>
      <c r="I147" s="404" t="str">
        <f>CONCATENATE('OPINI Rinci v1'!W149,'OPINI Rinci v1'!X149,'OPINI Rinci v1'!Y149,'OPINI Rinci v1'!Z149)</f>
        <v>WDP</v>
      </c>
      <c r="J147" s="404" t="str">
        <f>CONCATENATE('OPINI Rinci v1'!AB149,'OPINI Rinci v1'!AC149,'OPINI Rinci v1'!AD149,'OPINI Rinci v1'!AE149)</f>
        <v>WDP</v>
      </c>
      <c r="K147" s="404" t="str">
        <f>CONCATENATE('OPINI Rinci v1'!AG149,'OPINI Rinci v1'!AH149,'OPINI Rinci v1'!AI149,'OPINI Rinci v1'!AJ149)</f>
        <v>TMP</v>
      </c>
      <c r="L147" s="405" t="s">
        <v>633</v>
      </c>
      <c r="M147" s="406"/>
      <c r="N147" s="406"/>
      <c r="O147" s="404" t="str">
        <f>CONCATENATE('OPINI Rinci v1'!AL149,'OPINI Rinci v1'!AM149,'OPINI Rinci v1'!AO149,'OPINI Rinci v1'!AN149)</f>
        <v/>
      </c>
      <c r="P147" s="441"/>
      <c r="Q147" s="399" t="str">
        <f>CONCATENATE('OPINI Rinci v1'!AQ149,'OPINI Rinci v1'!AR149,'OPINI Rinci v1'!AT149,'OPINI Rinci v1'!AS149)</f>
        <v/>
      </c>
      <c r="R147" s="163" t="str">
        <f>CONCATENATE('OPINI Rinci v1'!AV149,'OPINI Rinci v1'!AW149,'OPINI Rinci v1'!AX149,'OPINI Rinci v1'!AY149)</f>
        <v/>
      </c>
      <c r="S147" s="163" t="str">
        <f>CONCATENATE('OPINI Rinci v1'!BA149,'OPINI Rinci v1'!BB149,'OPINI Rinci v1'!BC149,'OPINI Rinci v1'!BD149)</f>
        <v/>
      </c>
      <c r="T147" s="163" t="str">
        <f>CONCATENATE('OPINI Rinci v1'!BF149,'OPINI Rinci v1'!BG149,'OPINI Rinci v1'!BH149,'OPINI Rinci v1'!BI149)</f>
        <v/>
      </c>
      <c r="U147" s="163" t="str">
        <f>CONCATENATE('OPINI Rinci v1'!BK149,'OPINI Rinci v1'!BL149,'OPINI Rinci v1'!BM149,'OPINI Rinci v1'!BN149)</f>
        <v/>
      </c>
      <c r="V147" s="163" t="str">
        <f>CONCATENATE('OPINI Rinci v1'!BP149,'OPINI Rinci v1'!BQ149,'OPINI Rinci v1'!BR149,'OPINI Rinci v1'!BS149)</f>
        <v/>
      </c>
      <c r="W147" s="163" t="str">
        <f>CONCATENATE('OPINI Rinci v1'!BU149,'OPINI Rinci v1'!BV149,'OPINI Rinci v1'!BW149,'OPINI Rinci v1'!BX149)</f>
        <v/>
      </c>
      <c r="X147" s="163" t="str">
        <f>CONCATENATE('OPINI Rinci v1'!BZ149,'OPINI Rinci v1'!CA149,'OPINI Rinci v1'!CB149,'OPINI Rinci v1'!CC149)</f>
        <v/>
      </c>
      <c r="Y147" s="397"/>
    </row>
    <row r="148" spans="1:25" s="91" customFormat="1" ht="14.1" customHeight="1" x14ac:dyDescent="0.2">
      <c r="A148" s="76"/>
      <c r="B148" s="157"/>
      <c r="C148" s="401"/>
      <c r="D148" s="421"/>
      <c r="E148" s="403"/>
      <c r="F148" s="403"/>
      <c r="G148" s="404" t="str">
        <f>CONCATENATE('OPINI Rinci v1'!M150,'OPINI Rinci v1'!N150,'OPINI Rinci v1'!O150,'OPINI Rinci v1'!P150)</f>
        <v/>
      </c>
      <c r="H148" s="403"/>
      <c r="I148" s="403"/>
      <c r="J148" s="403"/>
      <c r="K148" s="403"/>
      <c r="L148" s="438"/>
      <c r="M148" s="438"/>
      <c r="N148" s="438"/>
      <c r="O148" s="404"/>
      <c r="P148" s="403"/>
      <c r="Q148" s="399" t="str">
        <f>CONCATENATE('OPINI Rinci v1'!AQ150,'OPINI Rinci v1'!AR150,'OPINI Rinci v1'!AT150,'OPINI Rinci v1'!AS150)</f>
        <v/>
      </c>
      <c r="R148" s="439"/>
      <c r="S148" s="163"/>
      <c r="T148" s="163"/>
      <c r="U148" s="163"/>
      <c r="V148" s="163"/>
      <c r="W148" s="163"/>
      <c r="X148" s="163"/>
      <c r="Y148" s="397"/>
    </row>
    <row r="149" spans="1:25" s="59" customFormat="1" ht="14.1" customHeight="1" x14ac:dyDescent="0.2">
      <c r="A149" s="76" t="str">
        <f>IF(C149="","",A145+1)</f>
        <v/>
      </c>
      <c r="B149" s="79" t="s">
        <v>24</v>
      </c>
      <c r="C149" s="398"/>
      <c r="D149" s="62" t="s">
        <v>174</v>
      </c>
      <c r="E149" s="63"/>
      <c r="F149" s="63"/>
      <c r="G149" s="404" t="s">
        <v>657</v>
      </c>
      <c r="H149" s="63"/>
      <c r="I149" s="63"/>
      <c r="J149" s="63"/>
      <c r="K149" s="63"/>
      <c r="L149" s="428"/>
      <c r="M149" s="428"/>
      <c r="N149" s="428"/>
      <c r="O149" s="398"/>
      <c r="P149" s="63"/>
      <c r="Q149" s="399"/>
      <c r="R149" s="147"/>
      <c r="S149" s="163"/>
      <c r="T149" s="163"/>
      <c r="U149" s="163"/>
      <c r="V149" s="163"/>
      <c r="W149" s="163"/>
      <c r="X149" s="163"/>
      <c r="Y149" s="400"/>
    </row>
    <row r="150" spans="1:25" s="91" customFormat="1" ht="14.1" customHeight="1" x14ac:dyDescent="0.2">
      <c r="A150" s="76">
        <f>IF(C150="","",A147+1)</f>
        <v>130</v>
      </c>
      <c r="B150" s="157" t="s">
        <v>24</v>
      </c>
      <c r="C150" s="401" t="s">
        <v>8</v>
      </c>
      <c r="D150" s="402"/>
      <c r="E150" s="403" t="s">
        <v>175</v>
      </c>
      <c r="F150" s="404" t="str">
        <f>CONCATENATE('OPINI Rinci v1'!H152,'OPINI Rinci v1'!I152,'OPINI Rinci v1'!J152,'OPINI Rinci v1'!K152)</f>
        <v>WTP</v>
      </c>
      <c r="G150" s="404" t="str">
        <f>CONCATENATE('OPINI Rinci v1'!M152,'OPINI Rinci v1'!N152,'OPINI Rinci v1'!O152,'OPINI Rinci v1'!P152)</f>
        <v>WTP</v>
      </c>
      <c r="H150" s="404" t="str">
        <f>CONCATENATE('OPINI Rinci v1'!R152,'OPINI Rinci v1'!S152,'OPINI Rinci v1'!T152,'OPINI Rinci v1'!U152)</f>
        <v>WTP</v>
      </c>
      <c r="I150" s="404" t="str">
        <f>CONCATENATE('OPINI Rinci v1'!W152,'OPINI Rinci v1'!X152,'OPINI Rinci v1'!Y152,'OPINI Rinci v1'!Z152)</f>
        <v>WDP</v>
      </c>
      <c r="J150" s="404" t="str">
        <f>CONCATENATE('OPINI Rinci v1'!AB152,'OPINI Rinci v1'!AC152,'OPINI Rinci v1'!AD152,'OPINI Rinci v1'!AE152)</f>
        <v>WDP</v>
      </c>
      <c r="K150" s="404" t="str">
        <f>CONCATENATE('OPINI Rinci v1'!AG152,'OPINI Rinci v1'!AH152,'OPINI Rinci v1'!AI152,'OPINI Rinci v1'!AJ152)</f>
        <v>WDP</v>
      </c>
      <c r="L150" s="405" t="s">
        <v>633</v>
      </c>
      <c r="M150" s="406"/>
      <c r="N150" s="406"/>
      <c r="O150" s="404" t="str">
        <f>CONCATENATE('OPINI Rinci v1'!AL152,'OPINI Rinci v1'!AM152,'OPINI Rinci v1'!AO152,'OPINI Rinci v1'!AN152)</f>
        <v>WDP</v>
      </c>
      <c r="P150" s="407" t="s">
        <v>633</v>
      </c>
      <c r="Q150" s="399" t="str">
        <f>CONCATENATE('OPINI Rinci v1'!AQ152,'OPINI Rinci v1'!AR152,'OPINI Rinci v1'!AT152,'OPINI Rinci v1'!AS152)</f>
        <v>WDP</v>
      </c>
      <c r="R150" s="163" t="str">
        <f>CONCATENATE('OPINI Rinci v1'!AV152,'OPINI Rinci v1'!AW152,'OPINI Rinci v1'!AX152,'OPINI Rinci v1'!AY152)</f>
        <v>WDP</v>
      </c>
      <c r="S150" s="163" t="str">
        <f>CONCATENATE('OPINI Rinci v1'!BA152,'OPINI Rinci v1'!BB152,'OPINI Rinci v1'!BC152,'OPINI Rinci v1'!BD152)</f>
        <v>WDP</v>
      </c>
      <c r="T150" s="163" t="str">
        <f>CONCATENATE('OPINI Rinci v1'!BF152,'OPINI Rinci v1'!BG152,'OPINI Rinci v1'!BH152,'OPINI Rinci v1'!BI152)</f>
        <v>WDP</v>
      </c>
      <c r="U150" s="163" t="str">
        <f>CONCATENATE('OPINI Rinci v1'!BK152,'OPINI Rinci v1'!BL152,'OPINI Rinci v1'!BM152,'OPINI Rinci v1'!BN152)</f>
        <v>WDP</v>
      </c>
      <c r="V150" s="163" t="str">
        <f>CONCATENATE('OPINI Rinci v1'!BP152,'OPINI Rinci v1'!BQ152,'OPINI Rinci v1'!BR152,'OPINI Rinci v1'!BS152)</f>
        <v>WDP</v>
      </c>
      <c r="W150" s="163" t="str">
        <f>CONCATENATE('OPINI Rinci v1'!BU152,'OPINI Rinci v1'!BV152,'OPINI Rinci v1'!BW152,'OPINI Rinci v1'!BX152)</f>
        <v>WDP</v>
      </c>
      <c r="X150" s="163" t="str">
        <f>CONCATENATE('OPINI Rinci v1'!BZ152,'OPINI Rinci v1'!CA152,'OPINI Rinci v1'!CB152,'OPINI Rinci v1'!CC152)</f>
        <v>WDP</v>
      </c>
      <c r="Y150" s="397"/>
    </row>
    <row r="151" spans="1:25" s="91" customFormat="1" ht="14.1" customHeight="1" x14ac:dyDescent="0.2">
      <c r="A151" s="76">
        <f t="shared" ref="A151:A159" si="8">IF(C151="","",A150+1)</f>
        <v>131</v>
      </c>
      <c r="B151" s="157" t="s">
        <v>24</v>
      </c>
      <c r="C151" s="401" t="s">
        <v>12</v>
      </c>
      <c r="D151" s="421"/>
      <c r="E151" s="403" t="s">
        <v>176</v>
      </c>
      <c r="F151" s="404" t="str">
        <f>CONCATENATE('OPINI Rinci v1'!H153,'OPINI Rinci v1'!I153,'OPINI Rinci v1'!J153,'OPINI Rinci v1'!K153)</f>
        <v>WTP</v>
      </c>
      <c r="G151" s="404" t="str">
        <f>CONCATENATE('OPINI Rinci v1'!M153,'OPINI Rinci v1'!N153,'OPINI Rinci v1'!O153,'OPINI Rinci v1'!P153)</f>
        <v>WTP</v>
      </c>
      <c r="H151" s="404" t="str">
        <f>CONCATENATE('OPINI Rinci v1'!R153,'OPINI Rinci v1'!S153,'OPINI Rinci v1'!T153,'OPINI Rinci v1'!U153)</f>
        <v>WTP</v>
      </c>
      <c r="I151" s="404" t="str">
        <f>CONCATENATE('OPINI Rinci v1'!W153,'OPINI Rinci v1'!X153,'OPINI Rinci v1'!Y153,'OPINI Rinci v1'!Z153)</f>
        <v>WTP</v>
      </c>
      <c r="J151" s="404" t="str">
        <f>CONCATENATE('OPINI Rinci v1'!AB153,'OPINI Rinci v1'!AC153,'OPINI Rinci v1'!AD153,'OPINI Rinci v1'!AE153)</f>
        <v>WDP</v>
      </c>
      <c r="K151" s="404" t="str">
        <f>CONCATENATE('OPINI Rinci v1'!AG153,'OPINI Rinci v1'!AH153,'OPINI Rinci v1'!AI153,'OPINI Rinci v1'!AJ153)</f>
        <v>WDP</v>
      </c>
      <c r="L151" s="405" t="s">
        <v>633</v>
      </c>
      <c r="M151" s="406"/>
      <c r="N151" s="406"/>
      <c r="O151" s="404" t="str">
        <f>CONCATENATE('OPINI Rinci v1'!AL153,'OPINI Rinci v1'!AM153,'OPINI Rinci v1'!AO153,'OPINI Rinci v1'!AN153)</f>
        <v>WTP</v>
      </c>
      <c r="P151" s="407" t="s">
        <v>632</v>
      </c>
      <c r="Q151" s="399" t="str">
        <f>CONCATENATE('OPINI Rinci v1'!AQ153,'OPINI Rinci v1'!AR153,'OPINI Rinci v1'!AT153,'OPINI Rinci v1'!AS153)</f>
        <v>WTP</v>
      </c>
      <c r="R151" s="163" t="str">
        <f>CONCATENATE('OPINI Rinci v1'!AV153,'OPINI Rinci v1'!AW153,'OPINI Rinci v1'!AX153,'OPINI Rinci v1'!AY153)</f>
        <v>WTP</v>
      </c>
      <c r="S151" s="163" t="str">
        <f>CONCATENATE('OPINI Rinci v1'!BA153,'OPINI Rinci v1'!BB153,'OPINI Rinci v1'!BC153,'OPINI Rinci v1'!BD153)</f>
        <v>WDP</v>
      </c>
      <c r="T151" s="163" t="str">
        <f>CONCATENATE('OPINI Rinci v1'!BF153,'OPINI Rinci v1'!BG153,'OPINI Rinci v1'!BH153,'OPINI Rinci v1'!BI153)</f>
        <v>WDP</v>
      </c>
      <c r="U151" s="163" t="str">
        <f>CONCATENATE('OPINI Rinci v1'!BK153,'OPINI Rinci v1'!BL153,'OPINI Rinci v1'!BM153,'OPINI Rinci v1'!BN153)</f>
        <v>WDP</v>
      </c>
      <c r="V151" s="163" t="str">
        <f>CONCATENATE('OPINI Rinci v1'!BP153,'OPINI Rinci v1'!BQ153,'OPINI Rinci v1'!BR153,'OPINI Rinci v1'!BS153)</f>
        <v>WDP</v>
      </c>
      <c r="W151" s="163" t="str">
        <f>CONCATENATE('OPINI Rinci v1'!BU153,'OPINI Rinci v1'!BV153,'OPINI Rinci v1'!BW153,'OPINI Rinci v1'!BX153)</f>
        <v>WDP</v>
      </c>
      <c r="X151" s="163" t="str">
        <f>CONCATENATE('OPINI Rinci v1'!BZ153,'OPINI Rinci v1'!CA153,'OPINI Rinci v1'!CB153,'OPINI Rinci v1'!CC153)</f>
        <v>WDP</v>
      </c>
      <c r="Y151" s="397"/>
    </row>
    <row r="152" spans="1:25" s="91" customFormat="1" ht="14.1" customHeight="1" x14ac:dyDescent="0.2">
      <c r="A152" s="76">
        <f t="shared" si="8"/>
        <v>132</v>
      </c>
      <c r="B152" s="157" t="s">
        <v>24</v>
      </c>
      <c r="C152" s="401" t="s">
        <v>14</v>
      </c>
      <c r="D152" s="421"/>
      <c r="E152" s="403" t="s">
        <v>177</v>
      </c>
      <c r="F152" s="404" t="str">
        <f>CONCATENATE('OPINI Rinci v1'!H154,'OPINI Rinci v1'!I154,'OPINI Rinci v1'!J154,'OPINI Rinci v1'!K154)</f>
        <v>WDP</v>
      </c>
      <c r="G152" s="404" t="str">
        <f>CONCATENATE('OPINI Rinci v1'!M154,'OPINI Rinci v1'!N154,'OPINI Rinci v1'!O154,'OPINI Rinci v1'!P154)</f>
        <v>WDP</v>
      </c>
      <c r="H152" s="404" t="str">
        <f>CONCATENATE('OPINI Rinci v1'!R154,'OPINI Rinci v1'!S154,'OPINI Rinci v1'!T154,'OPINI Rinci v1'!U154)</f>
        <v>WDP</v>
      </c>
      <c r="I152" s="404" t="str">
        <f>CONCATENATE('OPINI Rinci v1'!W154,'OPINI Rinci v1'!X154,'OPINI Rinci v1'!Y154,'OPINI Rinci v1'!Z154)</f>
        <v>WDP</v>
      </c>
      <c r="J152" s="404" t="str">
        <f>CONCATENATE('OPINI Rinci v1'!AB154,'OPINI Rinci v1'!AC154,'OPINI Rinci v1'!AD154,'OPINI Rinci v1'!AE154)</f>
        <v>WDP</v>
      </c>
      <c r="K152" s="404" t="str">
        <f>CONCATENATE('OPINI Rinci v1'!AG154,'OPINI Rinci v1'!AH154,'OPINI Rinci v1'!AI154,'OPINI Rinci v1'!AJ154)</f>
        <v>WDP</v>
      </c>
      <c r="L152" s="422" t="s">
        <v>634</v>
      </c>
      <c r="M152" s="423"/>
      <c r="N152" s="423"/>
      <c r="O152" s="404" t="str">
        <f>CONCATENATE('OPINI Rinci v1'!AL154,'OPINI Rinci v1'!AM154,'OPINI Rinci v1'!AO154,'OPINI Rinci v1'!AN154)</f>
        <v>WDP</v>
      </c>
      <c r="P152" s="407" t="s">
        <v>632</v>
      </c>
      <c r="Q152" s="399" t="str">
        <f>CONCATENATE('OPINI Rinci v1'!AQ154,'OPINI Rinci v1'!AR154,'OPINI Rinci v1'!AT154,'OPINI Rinci v1'!AS154)</f>
        <v>WDP</v>
      </c>
      <c r="R152" s="163" t="str">
        <f>CONCATENATE('OPINI Rinci v1'!AV154,'OPINI Rinci v1'!AW154,'OPINI Rinci v1'!AX154,'OPINI Rinci v1'!AY154)</f>
        <v>WDP</v>
      </c>
      <c r="S152" s="163" t="str">
        <f>CONCATENATE('OPINI Rinci v1'!BA154,'OPINI Rinci v1'!BB154,'OPINI Rinci v1'!BC154,'OPINI Rinci v1'!BD154)</f>
        <v>WDP</v>
      </c>
      <c r="T152" s="163" t="str">
        <f>CONCATENATE('OPINI Rinci v1'!BF154,'OPINI Rinci v1'!BG154,'OPINI Rinci v1'!BH154,'OPINI Rinci v1'!BI154)</f>
        <v>WDP</v>
      </c>
      <c r="U152" s="163" t="str">
        <f>CONCATENATE('OPINI Rinci v1'!BK154,'OPINI Rinci v1'!BL154,'OPINI Rinci v1'!BM154,'OPINI Rinci v1'!BN154)</f>
        <v>WDP</v>
      </c>
      <c r="V152" s="163" t="str">
        <f>CONCATENATE('OPINI Rinci v1'!BP154,'OPINI Rinci v1'!BQ154,'OPINI Rinci v1'!BR154,'OPINI Rinci v1'!BS154)</f>
        <v>WDP</v>
      </c>
      <c r="W152" s="163" t="str">
        <f>CONCATENATE('OPINI Rinci v1'!BU154,'OPINI Rinci v1'!BV154,'OPINI Rinci v1'!BW154,'OPINI Rinci v1'!BX154)</f>
        <v>WDP</v>
      </c>
      <c r="X152" s="163" t="str">
        <f>CONCATENATE('OPINI Rinci v1'!BZ154,'OPINI Rinci v1'!CA154,'OPINI Rinci v1'!CB154,'OPINI Rinci v1'!CC154)</f>
        <v>WTP</v>
      </c>
      <c r="Y152" s="397"/>
    </row>
    <row r="153" spans="1:25" s="91" customFormat="1" ht="14.1" customHeight="1" x14ac:dyDescent="0.2">
      <c r="A153" s="76">
        <f t="shared" si="8"/>
        <v>133</v>
      </c>
      <c r="B153" s="157" t="s">
        <v>24</v>
      </c>
      <c r="C153" s="401" t="s">
        <v>16</v>
      </c>
      <c r="D153" s="421"/>
      <c r="E153" s="403" t="s">
        <v>178</v>
      </c>
      <c r="F153" s="404" t="str">
        <f>CONCATENATE('OPINI Rinci v1'!H155,'OPINI Rinci v1'!I155,'OPINI Rinci v1'!J155,'OPINI Rinci v1'!K155)</f>
        <v>WTP</v>
      </c>
      <c r="G153" s="404" t="str">
        <f>CONCATENATE('OPINI Rinci v1'!M155,'OPINI Rinci v1'!N155,'OPINI Rinci v1'!O155,'OPINI Rinci v1'!P155)</f>
        <v>WTP</v>
      </c>
      <c r="H153" s="404" t="str">
        <f>CONCATENATE('OPINI Rinci v1'!R155,'OPINI Rinci v1'!S155,'OPINI Rinci v1'!T155,'OPINI Rinci v1'!U155)</f>
        <v>WTP</v>
      </c>
      <c r="I153" s="404" t="str">
        <f>CONCATENATE('OPINI Rinci v1'!W155,'OPINI Rinci v1'!X155,'OPINI Rinci v1'!Y155,'OPINI Rinci v1'!Z155)</f>
        <v>WDP</v>
      </c>
      <c r="J153" s="404" t="str">
        <f>CONCATENATE('OPINI Rinci v1'!AB155,'OPINI Rinci v1'!AC155,'OPINI Rinci v1'!AD155,'OPINI Rinci v1'!AE155)</f>
        <v>WDP</v>
      </c>
      <c r="K153" s="404" t="str">
        <f>CONCATENATE('OPINI Rinci v1'!AG155,'OPINI Rinci v1'!AH155,'OPINI Rinci v1'!AI155,'OPINI Rinci v1'!AJ155)</f>
        <v>WDP</v>
      </c>
      <c r="L153" s="405" t="s">
        <v>632</v>
      </c>
      <c r="M153" s="406"/>
      <c r="N153" s="406"/>
      <c r="O153" s="404" t="str">
        <f>CONCATENATE('OPINI Rinci v1'!AL155,'OPINI Rinci v1'!AM155,'OPINI Rinci v1'!AO155,'OPINI Rinci v1'!AN155)</f>
        <v>WDP</v>
      </c>
      <c r="P153" s="407" t="s">
        <v>632</v>
      </c>
      <c r="Q153" s="399" t="str">
        <f>CONCATENATE('OPINI Rinci v1'!AQ155,'OPINI Rinci v1'!AR155,'OPINI Rinci v1'!AT155,'OPINI Rinci v1'!AS155)</f>
        <v>WDP</v>
      </c>
      <c r="R153" s="163" t="str">
        <f>CONCATENATE('OPINI Rinci v1'!AV155,'OPINI Rinci v1'!AW155,'OPINI Rinci v1'!AX155,'OPINI Rinci v1'!AY155)</f>
        <v>WDP</v>
      </c>
      <c r="S153" s="163" t="str">
        <f>CONCATENATE('OPINI Rinci v1'!BA155,'OPINI Rinci v1'!BB155,'OPINI Rinci v1'!BC155,'OPINI Rinci v1'!BD155)</f>
        <v>WDP</v>
      </c>
      <c r="T153" s="163" t="str">
        <f>CONCATENATE('OPINI Rinci v1'!BF155,'OPINI Rinci v1'!BG155,'OPINI Rinci v1'!BH155,'OPINI Rinci v1'!BI155)</f>
        <v>WDP</v>
      </c>
      <c r="U153" s="163" t="str">
        <f>CONCATENATE('OPINI Rinci v1'!BK155,'OPINI Rinci v1'!BL155,'OPINI Rinci v1'!BM155,'OPINI Rinci v1'!BN155)</f>
        <v>TMP</v>
      </c>
      <c r="V153" s="163" t="str">
        <f>CONCATENATE('OPINI Rinci v1'!BP155,'OPINI Rinci v1'!BQ155,'OPINI Rinci v1'!BR155,'OPINI Rinci v1'!BS155)</f>
        <v>WDP</v>
      </c>
      <c r="W153" s="163" t="str">
        <f>CONCATENATE('OPINI Rinci v1'!BU155,'OPINI Rinci v1'!BV155,'OPINI Rinci v1'!BW155,'OPINI Rinci v1'!BX155)</f>
        <v>WDP</v>
      </c>
      <c r="X153" s="163" t="str">
        <f>CONCATENATE('OPINI Rinci v1'!BZ155,'OPINI Rinci v1'!CA155,'OPINI Rinci v1'!CB155,'OPINI Rinci v1'!CC155)</f>
        <v>WDP</v>
      </c>
      <c r="Y153" s="397"/>
    </row>
    <row r="154" spans="1:25" s="91" customFormat="1" ht="14.1" customHeight="1" x14ac:dyDescent="0.2">
      <c r="A154" s="76">
        <f t="shared" si="8"/>
        <v>134</v>
      </c>
      <c r="B154" s="157" t="s">
        <v>24</v>
      </c>
      <c r="C154" s="401" t="s">
        <v>18</v>
      </c>
      <c r="D154" s="421"/>
      <c r="E154" s="438" t="s">
        <v>179</v>
      </c>
      <c r="F154" s="404" t="str">
        <f>CONCATENATE('OPINI Rinci v1'!H156,'OPINI Rinci v1'!I156,'OPINI Rinci v1'!J156,'OPINI Rinci v1'!K156)</f>
        <v>WTP</v>
      </c>
      <c r="G154" s="404" t="str">
        <f>CONCATENATE('OPINI Rinci v1'!M156,'OPINI Rinci v1'!N156,'OPINI Rinci v1'!O156,'OPINI Rinci v1'!P156)</f>
        <v>WDP</v>
      </c>
      <c r="H154" s="404" t="str">
        <f>CONCATENATE('OPINI Rinci v1'!R156,'OPINI Rinci v1'!S156,'OPINI Rinci v1'!T156,'OPINI Rinci v1'!U156)</f>
        <v>WDP</v>
      </c>
      <c r="I154" s="404" t="str">
        <f>CONCATENATE('OPINI Rinci v1'!W156,'OPINI Rinci v1'!X156,'OPINI Rinci v1'!Y156,'OPINI Rinci v1'!Z156)</f>
        <v>WDP</v>
      </c>
      <c r="J154" s="404" t="str">
        <f>CONCATENATE('OPINI Rinci v1'!AB156,'OPINI Rinci v1'!AC156,'OPINI Rinci v1'!AD156,'OPINI Rinci v1'!AE156)</f>
        <v>WDP</v>
      </c>
      <c r="K154" s="404" t="str">
        <f>CONCATENATE('OPINI Rinci v1'!AG156,'OPINI Rinci v1'!AH156,'OPINI Rinci v1'!AI156,'OPINI Rinci v1'!AJ156)</f>
        <v>TMP</v>
      </c>
      <c r="L154" s="422" t="s">
        <v>634</v>
      </c>
      <c r="M154" s="423"/>
      <c r="N154" s="423"/>
      <c r="O154" s="404" t="str">
        <f>CONCATENATE('OPINI Rinci v1'!AL156,'OPINI Rinci v1'!AM156,'OPINI Rinci v1'!AO156,'OPINI Rinci v1'!AN156)</f>
        <v>WDP</v>
      </c>
      <c r="P154" s="424" t="s">
        <v>634</v>
      </c>
      <c r="Q154" s="399" t="str">
        <f>CONCATENATE('OPINI Rinci v1'!AQ156,'OPINI Rinci v1'!AR156,'OPINI Rinci v1'!AT156,'OPINI Rinci v1'!AS156)</f>
        <v>WDP</v>
      </c>
      <c r="R154" s="163" t="str">
        <f>CONCATENATE('OPINI Rinci v1'!AV156,'OPINI Rinci v1'!AW156,'OPINI Rinci v1'!AX156,'OPINI Rinci v1'!AY156)</f>
        <v>WDP</v>
      </c>
      <c r="S154" s="163" t="str">
        <f>CONCATENATE('OPINI Rinci v1'!BA156,'OPINI Rinci v1'!BB156,'OPINI Rinci v1'!BC156,'OPINI Rinci v1'!BD156)</f>
        <v>WDP</v>
      </c>
      <c r="T154" s="163" t="str">
        <f>CONCATENATE('OPINI Rinci v1'!BF156,'OPINI Rinci v1'!BG156,'OPINI Rinci v1'!BH156,'OPINI Rinci v1'!BI156)</f>
        <v>WDP</v>
      </c>
      <c r="U154" s="163" t="str">
        <f>CONCATENATE('OPINI Rinci v1'!BK156,'OPINI Rinci v1'!BL156,'OPINI Rinci v1'!BM156,'OPINI Rinci v1'!BN156)</f>
        <v>WDP</v>
      </c>
      <c r="V154" s="163" t="str">
        <f>CONCATENATE('OPINI Rinci v1'!BP156,'OPINI Rinci v1'!BQ156,'OPINI Rinci v1'!BR156,'OPINI Rinci v1'!BS156)</f>
        <v>WDP</v>
      </c>
      <c r="W154" s="163" t="str">
        <f>CONCATENATE('OPINI Rinci v1'!BU156,'OPINI Rinci v1'!BV156,'OPINI Rinci v1'!BW156,'OPINI Rinci v1'!BX156)</f>
        <v>WDP</v>
      </c>
      <c r="X154" s="163" t="str">
        <f>CONCATENATE('OPINI Rinci v1'!BZ156,'OPINI Rinci v1'!CA156,'OPINI Rinci v1'!CB156,'OPINI Rinci v1'!CC156)</f>
        <v>WDP</v>
      </c>
      <c r="Y154" s="397"/>
    </row>
    <row r="155" spans="1:25" s="91" customFormat="1" ht="14.1" customHeight="1" x14ac:dyDescent="0.2">
      <c r="A155" s="76">
        <f t="shared" si="8"/>
        <v>135</v>
      </c>
      <c r="B155" s="157" t="s">
        <v>24</v>
      </c>
      <c r="C155" s="401" t="s">
        <v>20</v>
      </c>
      <c r="D155" s="421"/>
      <c r="E155" s="403" t="s">
        <v>180</v>
      </c>
      <c r="F155" s="404" t="str">
        <f>CONCATENATE('OPINI Rinci v1'!H157,'OPINI Rinci v1'!I157,'OPINI Rinci v1'!J157,'OPINI Rinci v1'!K157)</f>
        <v>WTP</v>
      </c>
      <c r="G155" s="404" t="str">
        <f>CONCATENATE('OPINI Rinci v1'!M157,'OPINI Rinci v1'!N157,'OPINI Rinci v1'!O157,'OPINI Rinci v1'!P157)</f>
        <v>WTP</v>
      </c>
      <c r="H155" s="404" t="str">
        <f>CONCATENATE('OPINI Rinci v1'!R157,'OPINI Rinci v1'!S157,'OPINI Rinci v1'!T157,'OPINI Rinci v1'!U157)</f>
        <v>WTP</v>
      </c>
      <c r="I155" s="404" t="str">
        <f>CONCATENATE('OPINI Rinci v1'!W157,'OPINI Rinci v1'!X157,'OPINI Rinci v1'!Y157,'OPINI Rinci v1'!Z157)</f>
        <v>WTP</v>
      </c>
      <c r="J155" s="404" t="str">
        <f>CONCATENATE('OPINI Rinci v1'!AB157,'OPINI Rinci v1'!AC157,'OPINI Rinci v1'!AD157,'OPINI Rinci v1'!AE157)</f>
        <v>WDP</v>
      </c>
      <c r="K155" s="404" t="str">
        <f>CONCATENATE('OPINI Rinci v1'!AG157,'OPINI Rinci v1'!AH157,'OPINI Rinci v1'!AI157,'OPINI Rinci v1'!AJ157)</f>
        <v>WDP</v>
      </c>
      <c r="L155" s="405" t="s">
        <v>633</v>
      </c>
      <c r="M155" s="406"/>
      <c r="N155" s="406"/>
      <c r="O155" s="404" t="str">
        <f>CONCATENATE('OPINI Rinci v1'!AL157,'OPINI Rinci v1'!AM157,'OPINI Rinci v1'!AO157,'OPINI Rinci v1'!AN157)</f>
        <v>WTP</v>
      </c>
      <c r="P155" s="407" t="s">
        <v>632</v>
      </c>
      <c r="Q155" s="399" t="str">
        <f>CONCATENATE('OPINI Rinci v1'!AQ157,'OPINI Rinci v1'!AR157,'OPINI Rinci v1'!AT157,'OPINI Rinci v1'!AS157)</f>
        <v>WTP</v>
      </c>
      <c r="R155" s="163" t="str">
        <f>CONCATENATE('OPINI Rinci v1'!AV157,'OPINI Rinci v1'!AW157,'OPINI Rinci v1'!AX157,'OPINI Rinci v1'!AY157)</f>
        <v>WTP</v>
      </c>
      <c r="S155" s="163" t="str">
        <f>CONCATENATE('OPINI Rinci v1'!BA157,'OPINI Rinci v1'!BB157,'OPINI Rinci v1'!BC157,'OPINI Rinci v1'!BD157)</f>
        <v>WDP</v>
      </c>
      <c r="T155" s="163" t="str">
        <f>CONCATENATE('OPINI Rinci v1'!BF157,'OPINI Rinci v1'!BG157,'OPINI Rinci v1'!BH157,'OPINI Rinci v1'!BI157)</f>
        <v>WDP</v>
      </c>
      <c r="U155" s="163" t="str">
        <f>CONCATENATE('OPINI Rinci v1'!BK157,'OPINI Rinci v1'!BL157,'OPINI Rinci v1'!BM157,'OPINI Rinci v1'!BN157)</f>
        <v>WDP</v>
      </c>
      <c r="V155" s="163" t="str">
        <f>CONCATENATE('OPINI Rinci v1'!BP157,'OPINI Rinci v1'!BQ157,'OPINI Rinci v1'!BR157,'OPINI Rinci v1'!BS157)</f>
        <v>WDP</v>
      </c>
      <c r="W155" s="163" t="str">
        <f>CONCATENATE('OPINI Rinci v1'!BU157,'OPINI Rinci v1'!BV157,'OPINI Rinci v1'!BW157,'OPINI Rinci v1'!BX157)</f>
        <v>WDP</v>
      </c>
      <c r="X155" s="163" t="str">
        <f>CONCATENATE('OPINI Rinci v1'!BZ157,'OPINI Rinci v1'!CA157,'OPINI Rinci v1'!CB157,'OPINI Rinci v1'!CC157)</f>
        <v/>
      </c>
      <c r="Y155" s="397"/>
    </row>
    <row r="156" spans="1:25" s="408" customFormat="1" ht="14.1" customHeight="1" x14ac:dyDescent="0.2">
      <c r="A156" s="409">
        <f t="shared" si="8"/>
        <v>136</v>
      </c>
      <c r="B156" s="410" t="s">
        <v>24</v>
      </c>
      <c r="C156" s="411" t="s">
        <v>22</v>
      </c>
      <c r="D156" s="412"/>
      <c r="E156" s="413" t="s">
        <v>181</v>
      </c>
      <c r="F156" s="404" t="str">
        <f>CONCATENATE('OPINI Rinci v1'!H158,'OPINI Rinci v1'!I158,'OPINI Rinci v1'!J158,'OPINI Rinci v1'!K158)</f>
        <v>WTP</v>
      </c>
      <c r="G156" s="404" t="str">
        <f>CONCATENATE('OPINI Rinci v1'!M158,'OPINI Rinci v1'!N158,'OPINI Rinci v1'!O158,'OPINI Rinci v1'!P158)</f>
        <v>WDP</v>
      </c>
      <c r="H156" s="404" t="str">
        <f>CONCATENATE('OPINI Rinci v1'!R158,'OPINI Rinci v1'!S158,'OPINI Rinci v1'!T158,'OPINI Rinci v1'!U158)</f>
        <v>WDP</v>
      </c>
      <c r="I156" s="404" t="str">
        <f>CONCATENATE('OPINI Rinci v1'!W158,'OPINI Rinci v1'!X158,'OPINI Rinci v1'!Y158,'OPINI Rinci v1'!Z158)</f>
        <v>WTP</v>
      </c>
      <c r="J156" s="404" t="str">
        <f>CONCATENATE('OPINI Rinci v1'!AB158,'OPINI Rinci v1'!AC158,'OPINI Rinci v1'!AD158,'OPINI Rinci v1'!AE158)</f>
        <v>WDP</v>
      </c>
      <c r="K156" s="414" t="str">
        <f>CONCATENATE('OPINI Rinci v1'!AG158,'OPINI Rinci v1'!AH158,'OPINI Rinci v1'!AI158,'OPINI Rinci v1'!AJ158)</f>
        <v>WTP</v>
      </c>
      <c r="L156" s="425" t="s">
        <v>632</v>
      </c>
      <c r="M156" s="426"/>
      <c r="N156" s="426"/>
      <c r="O156" s="414" t="str">
        <f>CONCATENATE('OPINI Rinci v1'!AL158,'OPINI Rinci v1'!AM158,'OPINI Rinci v1'!AO158,'OPINI Rinci v1'!AN158)</f>
        <v>WTP</v>
      </c>
      <c r="P156" s="427" t="s">
        <v>632</v>
      </c>
      <c r="Q156" s="418" t="str">
        <f>CONCATENATE('OPINI Rinci v1'!AQ158,'OPINI Rinci v1'!AR158,'OPINI Rinci v1'!AT158,'OPINI Rinci v1'!AS158)</f>
        <v>WDP</v>
      </c>
      <c r="R156" s="419" t="str">
        <f>CONCATENATE('OPINI Rinci v1'!AV158,'OPINI Rinci v1'!AW158,'OPINI Rinci v1'!AX158,'OPINI Rinci v1'!AY158)</f>
        <v>WDP</v>
      </c>
      <c r="S156" s="419" t="str">
        <f>CONCATENATE('OPINI Rinci v1'!BA158,'OPINI Rinci v1'!BB158,'OPINI Rinci v1'!BC158,'OPINI Rinci v1'!BD158)</f>
        <v>WDP</v>
      </c>
      <c r="T156" s="419" t="str">
        <f>CONCATENATE('OPINI Rinci v1'!BF158,'OPINI Rinci v1'!BG158,'OPINI Rinci v1'!BH158,'OPINI Rinci v1'!BI158)</f>
        <v>WDP</v>
      </c>
      <c r="U156" s="419" t="str">
        <f>CONCATENATE('OPINI Rinci v1'!BK158,'OPINI Rinci v1'!BL158,'OPINI Rinci v1'!BM158,'OPINI Rinci v1'!BN158)</f>
        <v>WDP</v>
      </c>
      <c r="V156" s="419" t="str">
        <f>CONCATENATE('OPINI Rinci v1'!BP158,'OPINI Rinci v1'!BQ158,'OPINI Rinci v1'!BR158,'OPINI Rinci v1'!BS158)</f>
        <v>WDP</v>
      </c>
      <c r="W156" s="419" t="str">
        <f>CONCATENATE('OPINI Rinci v1'!BU158,'OPINI Rinci v1'!BV158,'OPINI Rinci v1'!BW158,'OPINI Rinci v1'!BX158)</f>
        <v>WDP</v>
      </c>
      <c r="X156" s="419" t="str">
        <f>CONCATENATE('OPINI Rinci v1'!BZ158,'OPINI Rinci v1'!CA158,'OPINI Rinci v1'!CB158,'OPINI Rinci v1'!CC158)</f>
        <v/>
      </c>
      <c r="Y156" s="420"/>
    </row>
    <row r="157" spans="1:25" s="91" customFormat="1" ht="14.1" customHeight="1" x14ac:dyDescent="0.2">
      <c r="A157" s="76">
        <f t="shared" si="8"/>
        <v>137</v>
      </c>
      <c r="B157" s="157" t="s">
        <v>24</v>
      </c>
      <c r="C157" s="401" t="s">
        <v>24</v>
      </c>
      <c r="D157" s="421"/>
      <c r="E157" s="403" t="s">
        <v>182</v>
      </c>
      <c r="F157" s="404" t="str">
        <f>CONCATENATE('OPINI Rinci v1'!H159,'OPINI Rinci v1'!I159,'OPINI Rinci v1'!J159,'OPINI Rinci v1'!K159)</f>
        <v>WTP</v>
      </c>
      <c r="G157" s="404" t="str">
        <f>CONCATENATE('OPINI Rinci v1'!M159,'OPINI Rinci v1'!N159,'OPINI Rinci v1'!O159,'OPINI Rinci v1'!P159)</f>
        <v>WDP</v>
      </c>
      <c r="H157" s="404" t="str">
        <f>CONCATENATE('OPINI Rinci v1'!R159,'OPINI Rinci v1'!S159,'OPINI Rinci v1'!T159,'OPINI Rinci v1'!U159)</f>
        <v>WDP</v>
      </c>
      <c r="I157" s="404" t="str">
        <f>CONCATENATE('OPINI Rinci v1'!W159,'OPINI Rinci v1'!X159,'OPINI Rinci v1'!Y159,'OPINI Rinci v1'!Z159)</f>
        <v>WDP</v>
      </c>
      <c r="J157" s="404" t="str">
        <f>CONCATENATE('OPINI Rinci v1'!AB159,'OPINI Rinci v1'!AC159,'OPINI Rinci v1'!AD159,'OPINI Rinci v1'!AE159)</f>
        <v>WDP</v>
      </c>
      <c r="K157" s="404" t="str">
        <f>CONCATENATE('OPINI Rinci v1'!AG159,'OPINI Rinci v1'!AH159,'OPINI Rinci v1'!AI159,'OPINI Rinci v1'!AJ159)</f>
        <v>TW</v>
      </c>
      <c r="L157" s="422" t="s">
        <v>634</v>
      </c>
      <c r="M157" s="423"/>
      <c r="N157" s="423"/>
      <c r="O157" s="404" t="str">
        <f>CONCATENATE('OPINI Rinci v1'!AL159,'OPINI Rinci v1'!AM159,'OPINI Rinci v1'!AO159,'OPINI Rinci v1'!AN159)</f>
        <v>WDP</v>
      </c>
      <c r="P157" s="424" t="s">
        <v>634</v>
      </c>
      <c r="Q157" s="399" t="str">
        <f>CONCATENATE('OPINI Rinci v1'!AQ159,'OPINI Rinci v1'!AR159,'OPINI Rinci v1'!AT159,'OPINI Rinci v1'!AS159)</f>
        <v>WDP</v>
      </c>
      <c r="R157" s="163" t="str">
        <f>CONCATENATE('OPINI Rinci v1'!AV159,'OPINI Rinci v1'!AW159,'OPINI Rinci v1'!AX159,'OPINI Rinci v1'!AY159)</f>
        <v>WDP</v>
      </c>
      <c r="S157" s="163" t="str">
        <f>CONCATENATE('OPINI Rinci v1'!BA159,'OPINI Rinci v1'!BB159,'OPINI Rinci v1'!BC159,'OPINI Rinci v1'!BD159)</f>
        <v>WDP</v>
      </c>
      <c r="T157" s="163" t="str">
        <f>CONCATENATE('OPINI Rinci v1'!BF159,'OPINI Rinci v1'!BG159,'OPINI Rinci v1'!BH159,'OPINI Rinci v1'!BI159)</f>
        <v>WDP</v>
      </c>
      <c r="U157" s="163" t="str">
        <f>CONCATENATE('OPINI Rinci v1'!BK159,'OPINI Rinci v1'!BL159,'OPINI Rinci v1'!BM159,'OPINI Rinci v1'!BN159)</f>
        <v>WDP</v>
      </c>
      <c r="V157" s="163" t="str">
        <f>CONCATENATE('OPINI Rinci v1'!BP159,'OPINI Rinci v1'!BQ159,'OPINI Rinci v1'!BR159,'OPINI Rinci v1'!BS159)</f>
        <v>WDP</v>
      </c>
      <c r="W157" s="163" t="str">
        <f>CONCATENATE('OPINI Rinci v1'!BU159,'OPINI Rinci v1'!BV159,'OPINI Rinci v1'!BW159,'OPINI Rinci v1'!BX159)</f>
        <v>WDP</v>
      </c>
      <c r="X157" s="163" t="str">
        <f>CONCATENATE('OPINI Rinci v1'!BZ159,'OPINI Rinci v1'!CA159,'OPINI Rinci v1'!CB159,'OPINI Rinci v1'!CC159)</f>
        <v>WDP</v>
      </c>
      <c r="Y157" s="397"/>
    </row>
    <row r="158" spans="1:25" s="59" customFormat="1" ht="14.1" customHeight="1" x14ac:dyDescent="0.2">
      <c r="A158" s="76" t="str">
        <f t="shared" si="8"/>
        <v/>
      </c>
      <c r="B158" s="180"/>
      <c r="C158" s="398"/>
      <c r="D158" s="62"/>
      <c r="E158" s="63"/>
      <c r="F158" s="63"/>
      <c r="G158" s="404" t="str">
        <f>CONCATENATE('OPINI Rinci v1'!M160,'OPINI Rinci v1'!N160,'OPINI Rinci v1'!O160,'OPINI Rinci v1'!P160)</f>
        <v/>
      </c>
      <c r="H158" s="63"/>
      <c r="I158" s="63"/>
      <c r="J158" s="63"/>
      <c r="K158" s="63"/>
      <c r="L158" s="428"/>
      <c r="M158" s="428"/>
      <c r="N158" s="428"/>
      <c r="O158" s="398"/>
      <c r="P158" s="63"/>
      <c r="Q158" s="399" t="str">
        <f>CONCATENATE('OPINI Rinci v1'!AQ160,'OPINI Rinci v1'!AR160,'OPINI Rinci v1'!AT160,'OPINI Rinci v1'!AS160)</f>
        <v/>
      </c>
      <c r="R158" s="147"/>
      <c r="S158" s="163"/>
      <c r="T158" s="163"/>
      <c r="U158" s="163"/>
      <c r="V158" s="163"/>
      <c r="W158" s="163"/>
      <c r="X158" s="163"/>
      <c r="Y158" s="400"/>
    </row>
    <row r="159" spans="1:25" s="59" customFormat="1" ht="14.1" customHeight="1" x14ac:dyDescent="0.2">
      <c r="A159" s="76" t="str">
        <f t="shared" si="8"/>
        <v/>
      </c>
      <c r="B159" s="79" t="s">
        <v>26</v>
      </c>
      <c r="C159" s="398"/>
      <c r="D159" s="62" t="s">
        <v>185</v>
      </c>
      <c r="E159" s="63"/>
      <c r="F159" s="63"/>
      <c r="G159" s="404" t="s">
        <v>657</v>
      </c>
      <c r="H159" s="63"/>
      <c r="I159" s="63"/>
      <c r="J159" s="63"/>
      <c r="K159" s="63"/>
      <c r="L159" s="428"/>
      <c r="M159" s="428"/>
      <c r="N159" s="428"/>
      <c r="O159" s="398"/>
      <c r="P159" s="63"/>
      <c r="Q159" s="399"/>
      <c r="R159" s="147"/>
      <c r="S159" s="163"/>
      <c r="T159" s="163"/>
      <c r="U159" s="163"/>
      <c r="V159" s="163"/>
      <c r="W159" s="163"/>
      <c r="X159" s="163"/>
      <c r="Y159" s="400"/>
    </row>
    <row r="160" spans="1:25" s="91" customFormat="1" ht="14.1" customHeight="1" x14ac:dyDescent="0.2">
      <c r="A160" s="76">
        <f>IF(C160="","",A157+1)</f>
        <v>138</v>
      </c>
      <c r="B160" s="157" t="s">
        <v>26</v>
      </c>
      <c r="C160" s="401" t="s">
        <v>8</v>
      </c>
      <c r="D160" s="402"/>
      <c r="E160" s="403" t="s">
        <v>186</v>
      </c>
      <c r="F160" s="404" t="str">
        <f>CONCATENATE('OPINI Rinci v1'!H162,'OPINI Rinci v1'!I162,'OPINI Rinci v1'!J162,'OPINI Rinci v1'!K162)</f>
        <v>WTP</v>
      </c>
      <c r="G160" s="404" t="str">
        <f>CONCATENATE('OPINI Rinci v1'!M162,'OPINI Rinci v1'!N162,'OPINI Rinci v1'!O162,'OPINI Rinci v1'!P162)</f>
        <v>WTP</v>
      </c>
      <c r="H160" s="404" t="str">
        <f>CONCATENATE('OPINI Rinci v1'!R162,'OPINI Rinci v1'!S162,'OPINI Rinci v1'!T162,'OPINI Rinci v1'!U162)</f>
        <v>WTP</v>
      </c>
      <c r="I160" s="404" t="str">
        <f>CONCATENATE('OPINI Rinci v1'!W162,'OPINI Rinci v1'!X162,'OPINI Rinci v1'!Y162,'OPINI Rinci v1'!Z162)</f>
        <v>WDP</v>
      </c>
      <c r="J160" s="404" t="str">
        <f>CONCATENATE('OPINI Rinci v1'!AB162,'OPINI Rinci v1'!AC162,'OPINI Rinci v1'!AD162,'OPINI Rinci v1'!AE162)</f>
        <v>WDP</v>
      </c>
      <c r="K160" s="404" t="str">
        <f>CONCATENATE('OPINI Rinci v1'!AG162,'OPINI Rinci v1'!AH162,'OPINI Rinci v1'!AI162,'OPINI Rinci v1'!AJ162)</f>
        <v>WTP</v>
      </c>
      <c r="L160" s="422" t="s">
        <v>634</v>
      </c>
      <c r="M160" s="423"/>
      <c r="N160" s="423"/>
      <c r="O160" s="404" t="str">
        <f>CONCATENATE('OPINI Rinci v1'!AL162,'OPINI Rinci v1'!AM162,'OPINI Rinci v1'!AO162,'OPINI Rinci v1'!AN162)</f>
        <v>WTP</v>
      </c>
      <c r="P160" s="407" t="s">
        <v>632</v>
      </c>
      <c r="Q160" s="399" t="str">
        <f>CONCATENATE('OPINI Rinci v1'!AQ162,'OPINI Rinci v1'!AR162,'OPINI Rinci v1'!AT162,'OPINI Rinci v1'!AS162)</f>
        <v>WTP</v>
      </c>
      <c r="R160" s="163" t="str">
        <f>CONCATENATE('OPINI Rinci v1'!AV162,'OPINI Rinci v1'!AW162,'OPINI Rinci v1'!AX162,'OPINI Rinci v1'!AY162)</f>
        <v>WTP</v>
      </c>
      <c r="S160" s="163" t="str">
        <f>CONCATENATE('OPINI Rinci v1'!BA162,'OPINI Rinci v1'!BB162,'OPINI Rinci v1'!BC162,'OPINI Rinci v1'!BD162)</f>
        <v>WDP</v>
      </c>
      <c r="T160" s="163" t="str">
        <f>CONCATENATE('OPINI Rinci v1'!BF162,'OPINI Rinci v1'!BG162,'OPINI Rinci v1'!BH162,'OPINI Rinci v1'!BI162)</f>
        <v>WDP</v>
      </c>
      <c r="U160" s="163" t="str">
        <f>CONCATENATE('OPINI Rinci v1'!BK162,'OPINI Rinci v1'!BL162,'OPINI Rinci v1'!BM162,'OPINI Rinci v1'!BN162)</f>
        <v>WDP</v>
      </c>
      <c r="V160" s="163" t="str">
        <f>CONCATENATE('OPINI Rinci v1'!BP162,'OPINI Rinci v1'!BQ162,'OPINI Rinci v1'!BR162,'OPINI Rinci v1'!BS162)</f>
        <v>WDP</v>
      </c>
      <c r="W160" s="163" t="str">
        <f>CONCATENATE('OPINI Rinci v1'!BU162,'OPINI Rinci v1'!BV162,'OPINI Rinci v1'!BW162,'OPINI Rinci v1'!BX162)</f>
        <v>WDP</v>
      </c>
      <c r="X160" s="163" t="str">
        <f>CONCATENATE('OPINI Rinci v1'!BZ162,'OPINI Rinci v1'!CA162,'OPINI Rinci v1'!CB162,'OPINI Rinci v1'!CC162)</f>
        <v>WDP</v>
      </c>
      <c r="Y160" s="397"/>
    </row>
    <row r="161" spans="1:25" s="408" customFormat="1" ht="14.1" customHeight="1" x14ac:dyDescent="0.2">
      <c r="A161" s="409">
        <f t="shared" ref="A161:A172" si="9">IF(C161="","",A160+1)</f>
        <v>139</v>
      </c>
      <c r="B161" s="410" t="s">
        <v>26</v>
      </c>
      <c r="C161" s="411" t="s">
        <v>12</v>
      </c>
      <c r="D161" s="412"/>
      <c r="E161" s="413" t="s">
        <v>187</v>
      </c>
      <c r="F161" s="404" t="str">
        <f>CONCATENATE('OPINI Rinci v1'!H163,'OPINI Rinci v1'!I163,'OPINI Rinci v1'!J163,'OPINI Rinci v1'!K163)</f>
        <v>WDP</v>
      </c>
      <c r="G161" s="404" t="str">
        <f>CONCATENATE('OPINI Rinci v1'!M163,'OPINI Rinci v1'!N163,'OPINI Rinci v1'!O163,'OPINI Rinci v1'!P163)</f>
        <v xml:space="preserve"> WDP</v>
      </c>
      <c r="H161" s="404" t="str">
        <f>CONCATENATE('OPINI Rinci v1'!R163,'OPINI Rinci v1'!S163,'OPINI Rinci v1'!T163,'OPINI Rinci v1'!U163)</f>
        <v>WDP</v>
      </c>
      <c r="I161" s="404" t="str">
        <f>CONCATENATE('OPINI Rinci v1'!W163,'OPINI Rinci v1'!X163,'OPINI Rinci v1'!Y163,'OPINI Rinci v1'!Z163)</f>
        <v>WDP</v>
      </c>
      <c r="J161" s="404" t="str">
        <f>CONCATENATE('OPINI Rinci v1'!AB163,'OPINI Rinci v1'!AC163,'OPINI Rinci v1'!AD163,'OPINI Rinci v1'!AE163)</f>
        <v>WDP</v>
      </c>
      <c r="K161" s="414" t="str">
        <f>CONCATENATE('OPINI Rinci v1'!AG163,'OPINI Rinci v1'!AH163,'OPINI Rinci v1'!AI163,'OPINI Rinci v1'!AJ163)</f>
        <v>WTP</v>
      </c>
      <c r="L161" s="415" t="s">
        <v>634</v>
      </c>
      <c r="M161" s="416"/>
      <c r="N161" s="416"/>
      <c r="O161" s="414" t="str">
        <f>CONCATENATE('OPINI Rinci v1'!AL163,'OPINI Rinci v1'!AM163,'OPINI Rinci v1'!AO163,'OPINI Rinci v1'!AN163)</f>
        <v>WDP</v>
      </c>
      <c r="P161" s="417" t="s">
        <v>634</v>
      </c>
      <c r="Q161" s="418" t="str">
        <f>CONCATENATE('OPINI Rinci v1'!AQ163,'OPINI Rinci v1'!AR163,'OPINI Rinci v1'!AT163,'OPINI Rinci v1'!AS163)</f>
        <v>WDP</v>
      </c>
      <c r="R161" s="419" t="str">
        <f>CONCATENATE('OPINI Rinci v1'!AV163,'OPINI Rinci v1'!AW163,'OPINI Rinci v1'!AX163,'OPINI Rinci v1'!AY163)</f>
        <v>WDP</v>
      </c>
      <c r="S161" s="419" t="str">
        <f>CONCATENATE('OPINI Rinci v1'!BA163,'OPINI Rinci v1'!BB163,'OPINI Rinci v1'!BC163,'OPINI Rinci v1'!BD163)</f>
        <v>WDP</v>
      </c>
      <c r="T161" s="419" t="str">
        <f>CONCATENATE('OPINI Rinci v1'!BF163,'OPINI Rinci v1'!BG163,'OPINI Rinci v1'!BH163,'OPINI Rinci v1'!BI163)</f>
        <v>WDP</v>
      </c>
      <c r="U161" s="419" t="str">
        <f>CONCATENATE('OPINI Rinci v1'!BK163,'OPINI Rinci v1'!BL163,'OPINI Rinci v1'!BM163,'OPINI Rinci v1'!BN163)</f>
        <v>TMP</v>
      </c>
      <c r="V161" s="419" t="str">
        <f>CONCATENATE('OPINI Rinci v1'!BP163,'OPINI Rinci v1'!BQ163,'OPINI Rinci v1'!BR163,'OPINI Rinci v1'!BS163)</f>
        <v>WDP</v>
      </c>
      <c r="W161" s="419" t="str">
        <f>CONCATENATE('OPINI Rinci v1'!BU163,'OPINI Rinci v1'!BV163,'OPINI Rinci v1'!BW163,'OPINI Rinci v1'!BX163)</f>
        <v>WDP</v>
      </c>
      <c r="X161" s="419" t="str">
        <f>CONCATENATE('OPINI Rinci v1'!BZ163,'OPINI Rinci v1'!CA163,'OPINI Rinci v1'!CB163,'OPINI Rinci v1'!CC163)</f>
        <v>WDP</v>
      </c>
      <c r="Y161" s="420"/>
    </row>
    <row r="162" spans="1:25" s="408" customFormat="1" ht="14.1" customHeight="1" x14ac:dyDescent="0.2">
      <c r="A162" s="409">
        <f t="shared" si="9"/>
        <v>140</v>
      </c>
      <c r="B162" s="410" t="s">
        <v>26</v>
      </c>
      <c r="C162" s="411" t="s">
        <v>14</v>
      </c>
      <c r="D162" s="412"/>
      <c r="E162" s="413" t="s">
        <v>188</v>
      </c>
      <c r="F162" s="404" t="str">
        <f>CONCATENATE('OPINI Rinci v1'!H164,'OPINI Rinci v1'!I164,'OPINI Rinci v1'!J164,'OPINI Rinci v1'!K164)</f>
        <v>WTP</v>
      </c>
      <c r="G162" s="404" t="str">
        <f>CONCATENATE('OPINI Rinci v1'!M164,'OPINI Rinci v1'!N164,'OPINI Rinci v1'!O164,'OPINI Rinci v1'!P164)</f>
        <v>WTP</v>
      </c>
      <c r="H162" s="404" t="str">
        <f>CONCATENATE('OPINI Rinci v1'!R164,'OPINI Rinci v1'!S164,'OPINI Rinci v1'!T164,'OPINI Rinci v1'!U164)</f>
        <v>WTP</v>
      </c>
      <c r="I162" s="404" t="str">
        <f>CONCATENATE('OPINI Rinci v1'!W164,'OPINI Rinci v1'!X164,'OPINI Rinci v1'!Y164,'OPINI Rinci v1'!Z164)</f>
        <v>WDP</v>
      </c>
      <c r="J162" s="404" t="str">
        <f>CONCATENATE('OPINI Rinci v1'!AB164,'OPINI Rinci v1'!AC164,'OPINI Rinci v1'!AD164,'OPINI Rinci v1'!AE164)</f>
        <v>WDP</v>
      </c>
      <c r="K162" s="414" t="str">
        <f>CONCATENATE('OPINI Rinci v1'!AG164,'OPINI Rinci v1'!AH164,'OPINI Rinci v1'!AI164,'OPINI Rinci v1'!AJ164)</f>
        <v>WTP</v>
      </c>
      <c r="L162" s="415" t="s">
        <v>634</v>
      </c>
      <c r="M162" s="416"/>
      <c r="N162" s="416"/>
      <c r="O162" s="414" t="str">
        <f>CONCATENATE('OPINI Rinci v1'!AL164,'OPINI Rinci v1'!AM164,'OPINI Rinci v1'!AO164,'OPINI Rinci v1'!AN164)</f>
        <v>WTP</v>
      </c>
      <c r="P162" s="417" t="s">
        <v>634</v>
      </c>
      <c r="Q162" s="418" t="str">
        <f>CONCATENATE('OPINI Rinci v1'!AQ164,'OPINI Rinci v1'!AR164,'OPINI Rinci v1'!AT164,'OPINI Rinci v1'!AS164)</f>
        <v>WTP</v>
      </c>
      <c r="R162" s="419" t="str">
        <f>CONCATENATE('OPINI Rinci v1'!AV164,'OPINI Rinci v1'!AW164,'OPINI Rinci v1'!AX164,'OPINI Rinci v1'!AY164)</f>
        <v>WDP</v>
      </c>
      <c r="S162" s="419" t="str">
        <f>CONCATENATE('OPINI Rinci v1'!BA164,'OPINI Rinci v1'!BB164,'OPINI Rinci v1'!BC164,'OPINI Rinci v1'!BD164)</f>
        <v>WDP</v>
      </c>
      <c r="T162" s="419" t="str">
        <f>CONCATENATE('OPINI Rinci v1'!BF164,'OPINI Rinci v1'!BG164,'OPINI Rinci v1'!BH164,'OPINI Rinci v1'!BI164)</f>
        <v>WDP</v>
      </c>
      <c r="U162" s="419" t="str">
        <f>CONCATENATE('OPINI Rinci v1'!BK164,'OPINI Rinci v1'!BL164,'OPINI Rinci v1'!BM164,'OPINI Rinci v1'!BN164)</f>
        <v>WDP</v>
      </c>
      <c r="V162" s="419" t="str">
        <f>CONCATENATE('OPINI Rinci v1'!BP164,'OPINI Rinci v1'!BQ164,'OPINI Rinci v1'!BR164,'OPINI Rinci v1'!BS164)</f>
        <v>WDP</v>
      </c>
      <c r="W162" s="419" t="str">
        <f>CONCATENATE('OPINI Rinci v1'!BU164,'OPINI Rinci v1'!BV164,'OPINI Rinci v1'!BW164,'OPINI Rinci v1'!BX164)</f>
        <v>WDP</v>
      </c>
      <c r="X162" s="419" t="str">
        <f>CONCATENATE('OPINI Rinci v1'!BZ164,'OPINI Rinci v1'!CA164,'OPINI Rinci v1'!CB164,'OPINI Rinci v1'!CC164)</f>
        <v>WDP</v>
      </c>
      <c r="Y162" s="420"/>
    </row>
    <row r="163" spans="1:25" s="91" customFormat="1" ht="14.1" customHeight="1" x14ac:dyDescent="0.2">
      <c r="A163" s="76">
        <f t="shared" si="9"/>
        <v>141</v>
      </c>
      <c r="B163" s="157" t="s">
        <v>26</v>
      </c>
      <c r="C163" s="401" t="s">
        <v>16</v>
      </c>
      <c r="D163" s="421"/>
      <c r="E163" s="403" t="s">
        <v>189</v>
      </c>
      <c r="F163" s="404" t="str">
        <f>CONCATENATE('OPINI Rinci v1'!H165,'OPINI Rinci v1'!I165,'OPINI Rinci v1'!J165,'OPINI Rinci v1'!K165)</f>
        <v>WTP</v>
      </c>
      <c r="G163" s="404" t="str">
        <f>CONCATENATE('OPINI Rinci v1'!M165,'OPINI Rinci v1'!N165,'OPINI Rinci v1'!O165,'OPINI Rinci v1'!P165)</f>
        <v>WTP</v>
      </c>
      <c r="H163" s="404" t="str">
        <f>CONCATENATE('OPINI Rinci v1'!R165,'OPINI Rinci v1'!S165,'OPINI Rinci v1'!T165,'OPINI Rinci v1'!U165)</f>
        <v>WDP</v>
      </c>
      <c r="I163" s="404" t="str">
        <f>CONCATENATE('OPINI Rinci v1'!W165,'OPINI Rinci v1'!X165,'OPINI Rinci v1'!Y165,'OPINI Rinci v1'!Z165)</f>
        <v>WDP</v>
      </c>
      <c r="J163" s="404" t="str">
        <f>CONCATENATE('OPINI Rinci v1'!AB165,'OPINI Rinci v1'!AC165,'OPINI Rinci v1'!AD165,'OPINI Rinci v1'!AE165)</f>
        <v>WDP</v>
      </c>
      <c r="K163" s="404" t="str">
        <f>CONCATENATE('OPINI Rinci v1'!AG165,'OPINI Rinci v1'!AH165,'OPINI Rinci v1'!AI165,'OPINI Rinci v1'!AJ165)</f>
        <v>WDP</v>
      </c>
      <c r="L163" s="422" t="s">
        <v>634</v>
      </c>
      <c r="M163" s="423"/>
      <c r="N163" s="423"/>
      <c r="O163" s="404" t="str">
        <f>CONCATENATE('OPINI Rinci v1'!AL165,'OPINI Rinci v1'!AM165,'OPINI Rinci v1'!AO165,'OPINI Rinci v1'!AN165)</f>
        <v>WDP</v>
      </c>
      <c r="P163" s="424" t="s">
        <v>634</v>
      </c>
      <c r="Q163" s="399" t="str">
        <f>CONCATENATE('OPINI Rinci v1'!AQ165,'OPINI Rinci v1'!AR165,'OPINI Rinci v1'!AT165,'OPINI Rinci v1'!AS165)</f>
        <v>WDP</v>
      </c>
      <c r="R163" s="163" t="str">
        <f>CONCATENATE('OPINI Rinci v1'!AV165,'OPINI Rinci v1'!AW165,'OPINI Rinci v1'!AX165,'OPINI Rinci v1'!AY165)</f>
        <v>WDP</v>
      </c>
      <c r="S163" s="163" t="str">
        <f>CONCATENATE('OPINI Rinci v1'!BA165,'OPINI Rinci v1'!BB165,'OPINI Rinci v1'!BC165,'OPINI Rinci v1'!BD165)</f>
        <v>WDP</v>
      </c>
      <c r="T163" s="163" t="str">
        <f>CONCATENATE('OPINI Rinci v1'!BF165,'OPINI Rinci v1'!BG165,'OPINI Rinci v1'!BH165,'OPINI Rinci v1'!BI165)</f>
        <v>WDP</v>
      </c>
      <c r="U163" s="163" t="str">
        <f>CONCATENATE('OPINI Rinci v1'!BK165,'OPINI Rinci v1'!BL165,'OPINI Rinci v1'!BM165,'OPINI Rinci v1'!BN165)</f>
        <v>WDP</v>
      </c>
      <c r="V163" s="163" t="str">
        <f>CONCATENATE('OPINI Rinci v1'!BP165,'OPINI Rinci v1'!BQ165,'OPINI Rinci v1'!BR165,'OPINI Rinci v1'!BS165)</f>
        <v>WDP</v>
      </c>
      <c r="W163" s="163" t="str">
        <f>CONCATENATE('OPINI Rinci v1'!BU165,'OPINI Rinci v1'!BV165,'OPINI Rinci v1'!BW165,'OPINI Rinci v1'!BX165)</f>
        <v>WDP</v>
      </c>
      <c r="X163" s="163" t="str">
        <f>CONCATENATE('OPINI Rinci v1'!BZ165,'OPINI Rinci v1'!CA165,'OPINI Rinci v1'!CB165,'OPINI Rinci v1'!CC165)</f>
        <v>TMP</v>
      </c>
      <c r="Y163" s="397"/>
    </row>
    <row r="164" spans="1:25" s="91" customFormat="1" ht="14.1" customHeight="1" x14ac:dyDescent="0.2">
      <c r="A164" s="76">
        <f t="shared" si="9"/>
        <v>142</v>
      </c>
      <c r="B164" s="157" t="s">
        <v>26</v>
      </c>
      <c r="C164" s="401" t="s">
        <v>18</v>
      </c>
      <c r="D164" s="421"/>
      <c r="E164" s="403" t="s">
        <v>190</v>
      </c>
      <c r="F164" s="404" t="str">
        <f>CONCATENATE('OPINI Rinci v1'!H166,'OPINI Rinci v1'!I166,'OPINI Rinci v1'!J166,'OPINI Rinci v1'!K166)</f>
        <v>WTP</v>
      </c>
      <c r="G164" s="404" t="str">
        <f>CONCATENATE('OPINI Rinci v1'!M166,'OPINI Rinci v1'!N166,'OPINI Rinci v1'!O166,'OPINI Rinci v1'!P166)</f>
        <v>WTP</v>
      </c>
      <c r="H164" s="404" t="str">
        <f>CONCATENATE('OPINI Rinci v1'!R166,'OPINI Rinci v1'!S166,'OPINI Rinci v1'!T166,'OPINI Rinci v1'!U166)</f>
        <v>WDP</v>
      </c>
      <c r="I164" s="404" t="str">
        <f>CONCATENATE('OPINI Rinci v1'!W166,'OPINI Rinci v1'!X166,'OPINI Rinci v1'!Y166,'OPINI Rinci v1'!Z166)</f>
        <v>WDP</v>
      </c>
      <c r="J164" s="404" t="str">
        <f>CONCATENATE('OPINI Rinci v1'!AB166,'OPINI Rinci v1'!AC166,'OPINI Rinci v1'!AD166,'OPINI Rinci v1'!AE166)</f>
        <v>WDP</v>
      </c>
      <c r="K164" s="404" t="str">
        <f>CONCATENATE('OPINI Rinci v1'!AG166,'OPINI Rinci v1'!AH166,'OPINI Rinci v1'!AI166,'OPINI Rinci v1'!AJ166)</f>
        <v>WDP</v>
      </c>
      <c r="L164" s="422" t="s">
        <v>634</v>
      </c>
      <c r="M164" s="423"/>
      <c r="N164" s="423"/>
      <c r="O164" s="404" t="str">
        <f>CONCATENATE('OPINI Rinci v1'!AL166,'OPINI Rinci v1'!AM166,'OPINI Rinci v1'!AO166,'OPINI Rinci v1'!AN166)</f>
        <v>WDP</v>
      </c>
      <c r="P164" s="424" t="s">
        <v>634</v>
      </c>
      <c r="Q164" s="399" t="str">
        <f>CONCATENATE('OPINI Rinci v1'!AQ166,'OPINI Rinci v1'!AR166,'OPINI Rinci v1'!AT166,'OPINI Rinci v1'!AS166)</f>
        <v>WDP</v>
      </c>
      <c r="R164" s="163" t="str">
        <f>CONCATENATE('OPINI Rinci v1'!AV166,'OPINI Rinci v1'!AW166,'OPINI Rinci v1'!AX166,'OPINI Rinci v1'!AY166)</f>
        <v>WTP</v>
      </c>
      <c r="S164" s="163" t="str">
        <f>CONCATENATE('OPINI Rinci v1'!BA166,'OPINI Rinci v1'!BB166,'OPINI Rinci v1'!BC166,'OPINI Rinci v1'!BD166)</f>
        <v>WDP</v>
      </c>
      <c r="T164" s="163" t="str">
        <f>CONCATENATE('OPINI Rinci v1'!BF166,'OPINI Rinci v1'!BG166,'OPINI Rinci v1'!BH166,'OPINI Rinci v1'!BI166)</f>
        <v>WDP</v>
      </c>
      <c r="U164" s="163" t="str">
        <f>CONCATENATE('OPINI Rinci v1'!BK166,'OPINI Rinci v1'!BL166,'OPINI Rinci v1'!BM166,'OPINI Rinci v1'!BN166)</f>
        <v>WDP</v>
      </c>
      <c r="V164" s="163" t="str">
        <f>CONCATENATE('OPINI Rinci v1'!BP166,'OPINI Rinci v1'!BQ166,'OPINI Rinci v1'!BR166,'OPINI Rinci v1'!BS166)</f>
        <v>WDP</v>
      </c>
      <c r="W164" s="163" t="str">
        <f>CONCATENATE('OPINI Rinci v1'!BU166,'OPINI Rinci v1'!BV166,'OPINI Rinci v1'!BW166,'OPINI Rinci v1'!BX166)</f>
        <v>WDP</v>
      </c>
      <c r="X164" s="163" t="str">
        <f>CONCATENATE('OPINI Rinci v1'!BZ166,'OPINI Rinci v1'!CA166,'OPINI Rinci v1'!CB166,'OPINI Rinci v1'!CC166)</f>
        <v>WDP</v>
      </c>
      <c r="Y164" s="397"/>
    </row>
    <row r="165" spans="1:25" s="408" customFormat="1" ht="14.1" customHeight="1" x14ac:dyDescent="0.2">
      <c r="A165" s="409">
        <f t="shared" si="9"/>
        <v>143</v>
      </c>
      <c r="B165" s="410" t="s">
        <v>26</v>
      </c>
      <c r="C165" s="411" t="s">
        <v>20</v>
      </c>
      <c r="D165" s="412"/>
      <c r="E165" s="413" t="s">
        <v>191</v>
      </c>
      <c r="F165" s="404" t="str">
        <f>CONCATENATE('OPINI Rinci v1'!H167,'OPINI Rinci v1'!I167,'OPINI Rinci v1'!J167,'OPINI Rinci v1'!K167)</f>
        <v>WTP</v>
      </c>
      <c r="G165" s="404" t="str">
        <f>CONCATENATE('OPINI Rinci v1'!M167,'OPINI Rinci v1'!N167,'OPINI Rinci v1'!O167,'OPINI Rinci v1'!P167)</f>
        <v>WDP</v>
      </c>
      <c r="H165" s="404" t="str">
        <f>CONCATENATE('OPINI Rinci v1'!R167,'OPINI Rinci v1'!S167,'OPINI Rinci v1'!T167,'OPINI Rinci v1'!U167)</f>
        <v>WDP</v>
      </c>
      <c r="I165" s="404" t="str">
        <f>CONCATENATE('OPINI Rinci v1'!W167,'OPINI Rinci v1'!X167,'OPINI Rinci v1'!Y167,'OPINI Rinci v1'!Z167)</f>
        <v>WTP</v>
      </c>
      <c r="J165" s="404" t="str">
        <f>CONCATENATE('OPINI Rinci v1'!AB167,'OPINI Rinci v1'!AC167,'OPINI Rinci v1'!AD167,'OPINI Rinci v1'!AE167)</f>
        <v>WDP</v>
      </c>
      <c r="K165" s="414" t="str">
        <f>CONCATENATE('OPINI Rinci v1'!AG167,'OPINI Rinci v1'!AH167,'OPINI Rinci v1'!AI167,'OPINI Rinci v1'!AJ167)</f>
        <v>WTP</v>
      </c>
      <c r="L165" s="415" t="s">
        <v>634</v>
      </c>
      <c r="M165" s="416"/>
      <c r="N165" s="416"/>
      <c r="O165" s="414" t="str">
        <f>CONCATENATE('OPINI Rinci v1'!AL167,'OPINI Rinci v1'!AM167,'OPINI Rinci v1'!AO167,'OPINI Rinci v1'!AN167)</f>
        <v>WTP</v>
      </c>
      <c r="P165" s="417" t="s">
        <v>634</v>
      </c>
      <c r="Q165" s="418" t="str">
        <f>CONCATENATE('OPINI Rinci v1'!AQ167,'OPINI Rinci v1'!AR167,'OPINI Rinci v1'!AT167,'OPINI Rinci v1'!AS167)</f>
        <v>WTP</v>
      </c>
      <c r="R165" s="419" t="str">
        <f>CONCATENATE('OPINI Rinci v1'!AV167,'OPINI Rinci v1'!AW167,'OPINI Rinci v1'!AX167,'OPINI Rinci v1'!AY167)</f>
        <v>WTP</v>
      </c>
      <c r="S165" s="419" t="str">
        <f>CONCATENATE('OPINI Rinci v1'!BA167,'OPINI Rinci v1'!BB167,'OPINI Rinci v1'!BC167,'OPINI Rinci v1'!BD167)</f>
        <v>WTP</v>
      </c>
      <c r="T165" s="419" t="str">
        <f>CONCATENATE('OPINI Rinci v1'!BF167,'OPINI Rinci v1'!BG167,'OPINI Rinci v1'!BH167,'OPINI Rinci v1'!BI167)</f>
        <v>WTP</v>
      </c>
      <c r="U165" s="419" t="str">
        <f>CONCATENATE('OPINI Rinci v1'!BK167,'OPINI Rinci v1'!BL167,'OPINI Rinci v1'!BM167,'OPINI Rinci v1'!BN167)</f>
        <v>WDP</v>
      </c>
      <c r="V165" s="419" t="str">
        <f>CONCATENATE('OPINI Rinci v1'!BP167,'OPINI Rinci v1'!BQ167,'OPINI Rinci v1'!BR167,'OPINI Rinci v1'!BS167)</f>
        <v>WDP</v>
      </c>
      <c r="W165" s="419" t="str">
        <f>CONCATENATE('OPINI Rinci v1'!BU167,'OPINI Rinci v1'!BV167,'OPINI Rinci v1'!BW167,'OPINI Rinci v1'!BX167)</f>
        <v>WDP</v>
      </c>
      <c r="X165" s="419" t="str">
        <f>CONCATENATE('OPINI Rinci v1'!BZ167,'OPINI Rinci v1'!CA167,'OPINI Rinci v1'!CB167,'OPINI Rinci v1'!CC167)</f>
        <v/>
      </c>
      <c r="Y165" s="420"/>
    </row>
    <row r="166" spans="1:25" s="91" customFormat="1" ht="14.1" customHeight="1" x14ac:dyDescent="0.2">
      <c r="A166" s="76">
        <f t="shared" si="9"/>
        <v>144</v>
      </c>
      <c r="B166" s="157" t="s">
        <v>26</v>
      </c>
      <c r="C166" s="401" t="s">
        <v>22</v>
      </c>
      <c r="D166" s="421"/>
      <c r="E166" s="403" t="s">
        <v>192</v>
      </c>
      <c r="F166" s="404" t="str">
        <f>CONCATENATE('OPINI Rinci v1'!H168,'OPINI Rinci v1'!I168,'OPINI Rinci v1'!J168,'OPINI Rinci v1'!K168)</f>
        <v>WTP</v>
      </c>
      <c r="G166" s="404" t="str">
        <f>CONCATENATE('OPINI Rinci v1'!M168,'OPINI Rinci v1'!N168,'OPINI Rinci v1'!O168,'OPINI Rinci v1'!P168)</f>
        <v>WDP</v>
      </c>
      <c r="H166" s="404" t="str">
        <f>CONCATENATE('OPINI Rinci v1'!R168,'OPINI Rinci v1'!S168,'OPINI Rinci v1'!T168,'OPINI Rinci v1'!U168)</f>
        <v>WDP</v>
      </c>
      <c r="I166" s="404" t="str">
        <f>CONCATENATE('OPINI Rinci v1'!W168,'OPINI Rinci v1'!X168,'OPINI Rinci v1'!Y168,'OPINI Rinci v1'!Z168)</f>
        <v>WDP</v>
      </c>
      <c r="J166" s="404" t="str">
        <f>CONCATENATE('OPINI Rinci v1'!AB168,'OPINI Rinci v1'!AC168,'OPINI Rinci v1'!AD168,'OPINI Rinci v1'!AE168)</f>
        <v>WDP</v>
      </c>
      <c r="K166" s="404" t="str">
        <f>CONCATENATE('OPINI Rinci v1'!AG168,'OPINI Rinci v1'!AH168,'OPINI Rinci v1'!AI168,'OPINI Rinci v1'!AJ168)</f>
        <v>TW</v>
      </c>
      <c r="L166" s="422" t="s">
        <v>634</v>
      </c>
      <c r="M166" s="423"/>
      <c r="N166" s="423"/>
      <c r="O166" s="404" t="str">
        <f>CONCATENATE('OPINI Rinci v1'!AL168,'OPINI Rinci v1'!AM168,'OPINI Rinci v1'!AO168,'OPINI Rinci v1'!AN168)</f>
        <v>WDP</v>
      </c>
      <c r="P166" s="424" t="s">
        <v>634</v>
      </c>
      <c r="Q166" s="399" t="str">
        <f>CONCATENATE('OPINI Rinci v1'!AQ168,'OPINI Rinci v1'!AR168,'OPINI Rinci v1'!AT168,'OPINI Rinci v1'!AS168)</f>
        <v>WDP</v>
      </c>
      <c r="R166" s="163" t="str">
        <f>CONCATENATE('OPINI Rinci v1'!AV168,'OPINI Rinci v1'!AW168,'OPINI Rinci v1'!AX168,'OPINI Rinci v1'!AY168)</f>
        <v>TW</v>
      </c>
      <c r="S166" s="163" t="str">
        <f>CONCATENATE('OPINI Rinci v1'!BA168,'OPINI Rinci v1'!BB168,'OPINI Rinci v1'!BC168,'OPINI Rinci v1'!BD168)</f>
        <v>WDP</v>
      </c>
      <c r="T166" s="163" t="str">
        <f>CONCATENATE('OPINI Rinci v1'!BF168,'OPINI Rinci v1'!BG168,'OPINI Rinci v1'!BH168,'OPINI Rinci v1'!BI168)</f>
        <v>WDP</v>
      </c>
      <c r="U166" s="163" t="str">
        <f>CONCATENATE('OPINI Rinci v1'!BK168,'OPINI Rinci v1'!BL168,'OPINI Rinci v1'!BM168,'OPINI Rinci v1'!BN168)</f>
        <v>WDP</v>
      </c>
      <c r="V166" s="163" t="str">
        <f>CONCATENATE('OPINI Rinci v1'!BP168,'OPINI Rinci v1'!BQ168,'OPINI Rinci v1'!BR168,'OPINI Rinci v1'!BS168)</f>
        <v>WDP</v>
      </c>
      <c r="W166" s="163" t="str">
        <f>CONCATENATE('OPINI Rinci v1'!BU168,'OPINI Rinci v1'!BV168,'OPINI Rinci v1'!BW168,'OPINI Rinci v1'!BX168)</f>
        <v>TMP</v>
      </c>
      <c r="X166" s="163" t="str">
        <f>CONCATENATE('OPINI Rinci v1'!BZ168,'OPINI Rinci v1'!CA168,'OPINI Rinci v1'!CB168,'OPINI Rinci v1'!CC168)</f>
        <v/>
      </c>
      <c r="Y166" s="397"/>
    </row>
    <row r="167" spans="1:25" s="91" customFormat="1" ht="14.1" customHeight="1" x14ac:dyDescent="0.2">
      <c r="A167" s="76">
        <f t="shared" si="9"/>
        <v>145</v>
      </c>
      <c r="B167" s="157" t="s">
        <v>26</v>
      </c>
      <c r="C167" s="401" t="s">
        <v>24</v>
      </c>
      <c r="D167" s="421"/>
      <c r="E167" s="403" t="s">
        <v>193</v>
      </c>
      <c r="F167" s="404" t="str">
        <f>CONCATENATE('OPINI Rinci v1'!H169,'OPINI Rinci v1'!I169,'OPINI Rinci v1'!J169,'OPINI Rinci v1'!K169)</f>
        <v>WTP</v>
      </c>
      <c r="G167" s="404" t="str">
        <f>CONCATENATE('OPINI Rinci v1'!M169,'OPINI Rinci v1'!N169,'OPINI Rinci v1'!O169,'OPINI Rinci v1'!P169)</f>
        <v>WTP</v>
      </c>
      <c r="H167" s="404" t="str">
        <f>CONCATENATE('OPINI Rinci v1'!R169,'OPINI Rinci v1'!S169,'OPINI Rinci v1'!T169,'OPINI Rinci v1'!U169)</f>
        <v>WTP</v>
      </c>
      <c r="I167" s="404" t="str">
        <f>CONCATENATE('OPINI Rinci v1'!W169,'OPINI Rinci v1'!X169,'OPINI Rinci v1'!Y169,'OPINI Rinci v1'!Z169)</f>
        <v>WDP</v>
      </c>
      <c r="J167" s="404" t="str">
        <f>CONCATENATE('OPINI Rinci v1'!AB169,'OPINI Rinci v1'!AC169,'OPINI Rinci v1'!AD169,'OPINI Rinci v1'!AE169)</f>
        <v>WDP</v>
      </c>
      <c r="K167" s="404" t="str">
        <f>CONCATENATE('OPINI Rinci v1'!AG169,'OPINI Rinci v1'!AH169,'OPINI Rinci v1'!AI169,'OPINI Rinci v1'!AJ169)</f>
        <v>WDP</v>
      </c>
      <c r="L167" s="422" t="s">
        <v>634</v>
      </c>
      <c r="M167" s="423"/>
      <c r="N167" s="423"/>
      <c r="O167" s="404" t="str">
        <f>CONCATENATE('OPINI Rinci v1'!AL169,'OPINI Rinci v1'!AM169,'OPINI Rinci v1'!AO169,'OPINI Rinci v1'!AN169)</f>
        <v>WTP</v>
      </c>
      <c r="P167" s="424" t="s">
        <v>634</v>
      </c>
      <c r="Q167" s="399" t="str">
        <f>CONCATENATE('OPINI Rinci v1'!AQ169,'OPINI Rinci v1'!AR169,'OPINI Rinci v1'!AT169,'OPINI Rinci v1'!AS169)</f>
        <v>WTP</v>
      </c>
      <c r="R167" s="163" t="str">
        <f>CONCATENATE('OPINI Rinci v1'!AV169,'OPINI Rinci v1'!AW169,'OPINI Rinci v1'!AX169,'OPINI Rinci v1'!AY169)</f>
        <v>WTP</v>
      </c>
      <c r="S167" s="163" t="str">
        <f>CONCATENATE('OPINI Rinci v1'!BA169,'OPINI Rinci v1'!BB169,'OPINI Rinci v1'!BC169,'OPINI Rinci v1'!BD169)</f>
        <v>WTP</v>
      </c>
      <c r="T167" s="163" t="str">
        <f>CONCATENATE('OPINI Rinci v1'!BF169,'OPINI Rinci v1'!BG169,'OPINI Rinci v1'!BH169,'OPINI Rinci v1'!BI169)</f>
        <v>WTP</v>
      </c>
      <c r="U167" s="163" t="str">
        <f>CONCATENATE('OPINI Rinci v1'!BK169,'OPINI Rinci v1'!BL169,'OPINI Rinci v1'!BM169,'OPINI Rinci v1'!BN169)</f>
        <v>WTP</v>
      </c>
      <c r="V167" s="163" t="str">
        <f>CONCATENATE('OPINI Rinci v1'!BP169,'OPINI Rinci v1'!BQ169,'OPINI Rinci v1'!BR169,'OPINI Rinci v1'!BS169)</f>
        <v>WDP</v>
      </c>
      <c r="W167" s="163" t="str">
        <f>CONCATENATE('OPINI Rinci v1'!BU169,'OPINI Rinci v1'!BV169,'OPINI Rinci v1'!BW169,'OPINI Rinci v1'!BX169)</f>
        <v>TMP</v>
      </c>
      <c r="X167" s="163" t="str">
        <f>CONCATENATE('OPINI Rinci v1'!BZ169,'OPINI Rinci v1'!CA169,'OPINI Rinci v1'!CB169,'OPINI Rinci v1'!CC169)</f>
        <v/>
      </c>
      <c r="Y167" s="397"/>
    </row>
    <row r="168" spans="1:25" s="91" customFormat="1" ht="14.1" customHeight="1" x14ac:dyDescent="0.2">
      <c r="A168" s="76">
        <f t="shared" si="9"/>
        <v>146</v>
      </c>
      <c r="B168" s="157" t="s">
        <v>26</v>
      </c>
      <c r="C168" s="401" t="s">
        <v>26</v>
      </c>
      <c r="D168" s="421"/>
      <c r="E168" s="403" t="s">
        <v>194</v>
      </c>
      <c r="F168" s="404" t="str">
        <f>CONCATENATE('OPINI Rinci v1'!H170,'OPINI Rinci v1'!I170,'OPINI Rinci v1'!J170,'OPINI Rinci v1'!K170)</f>
        <v>WTP</v>
      </c>
      <c r="G168" s="404" t="str">
        <f>CONCATENATE('OPINI Rinci v1'!M170,'OPINI Rinci v1'!N170,'OPINI Rinci v1'!O170,'OPINI Rinci v1'!P170)</f>
        <v>WTP</v>
      </c>
      <c r="H168" s="404" t="str">
        <f>CONCATENATE('OPINI Rinci v1'!R170,'OPINI Rinci v1'!S170,'OPINI Rinci v1'!T170,'OPINI Rinci v1'!U170)</f>
        <v>WTP</v>
      </c>
      <c r="I168" s="404" t="str">
        <f>CONCATENATE('OPINI Rinci v1'!W170,'OPINI Rinci v1'!X170,'OPINI Rinci v1'!Y170,'OPINI Rinci v1'!Z170)</f>
        <v>WTP</v>
      </c>
      <c r="J168" s="404" t="str">
        <f>CONCATENATE('OPINI Rinci v1'!AB170,'OPINI Rinci v1'!AC170,'OPINI Rinci v1'!AD170,'OPINI Rinci v1'!AE170)</f>
        <v>WDP</v>
      </c>
      <c r="K168" s="404" t="str">
        <f>CONCATENATE('OPINI Rinci v1'!AG170,'OPINI Rinci v1'!AH170,'OPINI Rinci v1'!AI170,'OPINI Rinci v1'!AJ170)</f>
        <v>WDP</v>
      </c>
      <c r="L168" s="422" t="s">
        <v>634</v>
      </c>
      <c r="M168" s="423"/>
      <c r="N168" s="423"/>
      <c r="O168" s="404" t="str">
        <f>CONCATENATE('OPINI Rinci v1'!AL170,'OPINI Rinci v1'!AM170,'OPINI Rinci v1'!AO170,'OPINI Rinci v1'!AN170)</f>
        <v>WTP</v>
      </c>
      <c r="P168" s="424" t="s">
        <v>634</v>
      </c>
      <c r="Q168" s="399" t="str">
        <f>CONCATENATE('OPINI Rinci v1'!AQ170,'OPINI Rinci v1'!AR170,'OPINI Rinci v1'!AT170,'OPINI Rinci v1'!AS170)</f>
        <v>WTP</v>
      </c>
      <c r="R168" s="163" t="str">
        <f>CONCATENATE('OPINI Rinci v1'!AV170,'OPINI Rinci v1'!AW170,'OPINI Rinci v1'!AX170,'OPINI Rinci v1'!AY170)</f>
        <v>WDP</v>
      </c>
      <c r="S168" s="163" t="str">
        <f>CONCATENATE('OPINI Rinci v1'!BA170,'OPINI Rinci v1'!BB170,'OPINI Rinci v1'!BC170,'OPINI Rinci v1'!BD170)</f>
        <v>WDP</v>
      </c>
      <c r="T168" s="163" t="str">
        <f>CONCATENATE('OPINI Rinci v1'!BF170,'OPINI Rinci v1'!BG170,'OPINI Rinci v1'!BH170,'OPINI Rinci v1'!BI170)</f>
        <v>TMP</v>
      </c>
      <c r="U168" s="163" t="str">
        <f>CONCATENATE('OPINI Rinci v1'!BK170,'OPINI Rinci v1'!BL170,'OPINI Rinci v1'!BM170,'OPINI Rinci v1'!BN170)</f>
        <v>TMP</v>
      </c>
      <c r="V168" s="163" t="str">
        <f>CONCATENATE('OPINI Rinci v1'!BP170,'OPINI Rinci v1'!BQ170,'OPINI Rinci v1'!BR170,'OPINI Rinci v1'!BS170)</f>
        <v>WDP</v>
      </c>
      <c r="W168" s="163" t="str">
        <f>CONCATENATE('OPINI Rinci v1'!BU170,'OPINI Rinci v1'!BV170,'OPINI Rinci v1'!BW170,'OPINI Rinci v1'!BX170)</f>
        <v>WDP</v>
      </c>
      <c r="X168" s="163" t="str">
        <f>CONCATENATE('OPINI Rinci v1'!BZ170,'OPINI Rinci v1'!CA170,'OPINI Rinci v1'!CB170,'OPINI Rinci v1'!CC170)</f>
        <v/>
      </c>
      <c r="Y168" s="397"/>
    </row>
    <row r="169" spans="1:25" s="91" customFormat="1" ht="14.1" customHeight="1" x14ac:dyDescent="0.2">
      <c r="A169" s="76">
        <f t="shared" si="9"/>
        <v>147</v>
      </c>
      <c r="B169" s="157" t="s">
        <v>26</v>
      </c>
      <c r="C169" s="401" t="s">
        <v>28</v>
      </c>
      <c r="D169" s="421"/>
      <c r="E169" s="403" t="s">
        <v>195</v>
      </c>
      <c r="F169" s="404" t="str">
        <f>CONCATENATE('OPINI Rinci v1'!H171,'OPINI Rinci v1'!I171,'OPINI Rinci v1'!J171,'OPINI Rinci v1'!K171)</f>
        <v>WTP</v>
      </c>
      <c r="G169" s="404" t="str">
        <f>CONCATENATE('OPINI Rinci v1'!M171,'OPINI Rinci v1'!N171,'OPINI Rinci v1'!O171,'OPINI Rinci v1'!P171)</f>
        <v>WTP</v>
      </c>
      <c r="H169" s="404" t="str">
        <f>CONCATENATE('OPINI Rinci v1'!R171,'OPINI Rinci v1'!S171,'OPINI Rinci v1'!T171,'OPINI Rinci v1'!U171)</f>
        <v>WDP</v>
      </c>
      <c r="I169" s="404" t="str">
        <f>CONCATENATE('OPINI Rinci v1'!W171,'OPINI Rinci v1'!X171,'OPINI Rinci v1'!Y171,'OPINI Rinci v1'!Z171)</f>
        <v>WDP</v>
      </c>
      <c r="J169" s="404" t="str">
        <f>CONCATENATE('OPINI Rinci v1'!AB171,'OPINI Rinci v1'!AC171,'OPINI Rinci v1'!AD171,'OPINI Rinci v1'!AE171)</f>
        <v>WTP</v>
      </c>
      <c r="K169" s="404" t="str">
        <f>CONCATENATE('OPINI Rinci v1'!AG171,'OPINI Rinci v1'!AH171,'OPINI Rinci v1'!AI171,'OPINI Rinci v1'!AJ171)</f>
        <v>WDP</v>
      </c>
      <c r="L169" s="422" t="s">
        <v>634</v>
      </c>
      <c r="M169" s="423"/>
      <c r="N169" s="423"/>
      <c r="O169" s="404" t="str">
        <f>CONCATENATE('OPINI Rinci v1'!AL171,'OPINI Rinci v1'!AM171,'OPINI Rinci v1'!AO171,'OPINI Rinci v1'!AN171)</f>
        <v>WDP</v>
      </c>
      <c r="P169" s="424" t="s">
        <v>634</v>
      </c>
      <c r="Q169" s="399" t="str">
        <f>CONCATENATE('OPINI Rinci v1'!AQ171,'OPINI Rinci v1'!AR171,'OPINI Rinci v1'!AT171,'OPINI Rinci v1'!AS171)</f>
        <v>TMP</v>
      </c>
      <c r="R169" s="163" t="str">
        <f>CONCATENATE('OPINI Rinci v1'!AV171,'OPINI Rinci v1'!AW171,'OPINI Rinci v1'!AX171,'OPINI Rinci v1'!AY171)</f>
        <v>WDP</v>
      </c>
      <c r="S169" s="163" t="str">
        <f>CONCATENATE('OPINI Rinci v1'!BA171,'OPINI Rinci v1'!BB171,'OPINI Rinci v1'!BC171,'OPINI Rinci v1'!BD171)</f>
        <v>WDP</v>
      </c>
      <c r="T169" s="163" t="str">
        <f>CONCATENATE('OPINI Rinci v1'!BF171,'OPINI Rinci v1'!BG171,'OPINI Rinci v1'!BH171,'OPINI Rinci v1'!BI171)</f>
        <v>TMP</v>
      </c>
      <c r="U169" s="163" t="str">
        <f>CONCATENATE('OPINI Rinci v1'!BK171,'OPINI Rinci v1'!BL171,'OPINI Rinci v1'!BM171,'OPINI Rinci v1'!BN171)</f>
        <v>TMP</v>
      </c>
      <c r="V169" s="163" t="str">
        <f>CONCATENATE('OPINI Rinci v1'!BP171,'OPINI Rinci v1'!BQ171,'OPINI Rinci v1'!BR171,'OPINI Rinci v1'!BS171)</f>
        <v>WDP</v>
      </c>
      <c r="W169" s="163" t="str">
        <f>CONCATENATE('OPINI Rinci v1'!BU171,'OPINI Rinci v1'!BV171,'OPINI Rinci v1'!BW171,'OPINI Rinci v1'!BX171)</f>
        <v>TMP</v>
      </c>
      <c r="X169" s="163" t="str">
        <f>CONCATENATE('OPINI Rinci v1'!BZ171,'OPINI Rinci v1'!CA171,'OPINI Rinci v1'!CB171,'OPINI Rinci v1'!CC171)</f>
        <v>WDP</v>
      </c>
      <c r="Y169" s="397"/>
    </row>
    <row r="170" spans="1:25" s="408" customFormat="1" ht="14.1" customHeight="1" x14ac:dyDescent="0.2">
      <c r="A170" s="409">
        <f t="shared" si="9"/>
        <v>148</v>
      </c>
      <c r="B170" s="410" t="s">
        <v>26</v>
      </c>
      <c r="C170" s="411" t="s">
        <v>30</v>
      </c>
      <c r="D170" s="412"/>
      <c r="E170" s="413" t="s">
        <v>196</v>
      </c>
      <c r="F170" s="404" t="str">
        <f>CONCATENATE('OPINI Rinci v1'!H172,'OPINI Rinci v1'!I172,'OPINI Rinci v1'!J172,'OPINI Rinci v1'!K172)</f>
        <v>WTP</v>
      </c>
      <c r="G170" s="404" t="str">
        <f>CONCATENATE('OPINI Rinci v1'!M172,'OPINI Rinci v1'!N172,'OPINI Rinci v1'!O172,'OPINI Rinci v1'!P172)</f>
        <v>WDP</v>
      </c>
      <c r="H170" s="404" t="str">
        <f>CONCATENATE('OPINI Rinci v1'!R172,'OPINI Rinci v1'!S172,'OPINI Rinci v1'!T172,'OPINI Rinci v1'!U172)</f>
        <v>WDP</v>
      </c>
      <c r="I170" s="404" t="str">
        <f>CONCATENATE('OPINI Rinci v1'!W172,'OPINI Rinci v1'!X172,'OPINI Rinci v1'!Y172,'OPINI Rinci v1'!Z172)</f>
        <v>WDP</v>
      </c>
      <c r="J170" s="404" t="str">
        <f>CONCATENATE('OPINI Rinci v1'!AB172,'OPINI Rinci v1'!AC172,'OPINI Rinci v1'!AD172,'OPINI Rinci v1'!AE172)</f>
        <v>WTP</v>
      </c>
      <c r="K170" s="414" t="str">
        <f>CONCATENATE('OPINI Rinci v1'!AG172,'OPINI Rinci v1'!AH172,'OPINI Rinci v1'!AI172,'OPINI Rinci v1'!AJ172)</f>
        <v>WTP</v>
      </c>
      <c r="L170" s="415" t="s">
        <v>634</v>
      </c>
      <c r="M170" s="416"/>
      <c r="N170" s="416"/>
      <c r="O170" s="414" t="str">
        <f>CONCATENATE('OPINI Rinci v1'!AL172,'OPINI Rinci v1'!AM172,'OPINI Rinci v1'!AO172,'OPINI Rinci v1'!AN172)</f>
        <v>WTP</v>
      </c>
      <c r="P170" s="417" t="s">
        <v>634</v>
      </c>
      <c r="Q170" s="418" t="str">
        <f>CONCATENATE('OPINI Rinci v1'!AQ172,'OPINI Rinci v1'!AR172,'OPINI Rinci v1'!AT172,'OPINI Rinci v1'!AS172)</f>
        <v>WTP</v>
      </c>
      <c r="R170" s="419" t="str">
        <f>CONCATENATE('OPINI Rinci v1'!AV172,'OPINI Rinci v1'!AW172,'OPINI Rinci v1'!AX172,'OPINI Rinci v1'!AY172)</f>
        <v>WTP</v>
      </c>
      <c r="S170" s="419" t="str">
        <f>CONCATENATE('OPINI Rinci v1'!BA172,'OPINI Rinci v1'!BB172,'OPINI Rinci v1'!BC172,'OPINI Rinci v1'!BD172)</f>
        <v>WTP</v>
      </c>
      <c r="T170" s="419" t="str">
        <f>CONCATENATE('OPINI Rinci v1'!BF172,'OPINI Rinci v1'!BG172,'OPINI Rinci v1'!BH172,'OPINI Rinci v1'!BI172)</f>
        <v>WDP</v>
      </c>
      <c r="U170" s="419" t="str">
        <f>CONCATENATE('OPINI Rinci v1'!BK172,'OPINI Rinci v1'!BL172,'OPINI Rinci v1'!BM172,'OPINI Rinci v1'!BN172)</f>
        <v/>
      </c>
      <c r="V170" s="419" t="str">
        <f>CONCATENATE('OPINI Rinci v1'!BP172,'OPINI Rinci v1'!BQ172,'OPINI Rinci v1'!BR172,'OPINI Rinci v1'!BS172)</f>
        <v/>
      </c>
      <c r="W170" s="419" t="str">
        <f>CONCATENATE('OPINI Rinci v1'!BU172,'OPINI Rinci v1'!BV172,'OPINI Rinci v1'!BW172,'OPINI Rinci v1'!BX172)</f>
        <v/>
      </c>
      <c r="X170" s="419" t="str">
        <f>CONCATENATE('OPINI Rinci v1'!BZ172,'OPINI Rinci v1'!CA172,'OPINI Rinci v1'!CB172,'OPINI Rinci v1'!CC172)</f>
        <v/>
      </c>
      <c r="Y170" s="420"/>
    </row>
    <row r="171" spans="1:25" s="59" customFormat="1" ht="14.1" customHeight="1" x14ac:dyDescent="0.2">
      <c r="A171" s="76" t="str">
        <f t="shared" si="9"/>
        <v/>
      </c>
      <c r="B171" s="180"/>
      <c r="C171" s="398"/>
      <c r="D171" s="62"/>
      <c r="E171" s="63"/>
      <c r="F171" s="63"/>
      <c r="G171" s="404" t="str">
        <f>CONCATENATE('OPINI Rinci v1'!M173,'OPINI Rinci v1'!N173,'OPINI Rinci v1'!O173,'OPINI Rinci v1'!P173)</f>
        <v/>
      </c>
      <c r="H171" s="63"/>
      <c r="I171" s="63"/>
      <c r="J171" s="63"/>
      <c r="K171" s="63"/>
      <c r="L171" s="428"/>
      <c r="M171" s="428"/>
      <c r="N171" s="428"/>
      <c r="O171" s="398"/>
      <c r="P171" s="63"/>
      <c r="Q171" s="399" t="str">
        <f>CONCATENATE('OPINI Rinci v1'!AQ173,'OPINI Rinci v1'!AR173,'OPINI Rinci v1'!AT173,'OPINI Rinci v1'!AS173)</f>
        <v/>
      </c>
      <c r="R171" s="147"/>
      <c r="S171" s="163"/>
      <c r="T171" s="163"/>
      <c r="U171" s="163"/>
      <c r="V171" s="163"/>
      <c r="W171" s="163"/>
      <c r="X171" s="163"/>
      <c r="Y171" s="400"/>
    </row>
    <row r="172" spans="1:25" s="59" customFormat="1" ht="14.1" customHeight="1" x14ac:dyDescent="0.2">
      <c r="A172" s="76" t="str">
        <f t="shared" si="9"/>
        <v/>
      </c>
      <c r="B172" s="79" t="s">
        <v>28</v>
      </c>
      <c r="C172" s="398"/>
      <c r="D172" s="62" t="s">
        <v>198</v>
      </c>
      <c r="E172" s="63"/>
      <c r="F172" s="63"/>
      <c r="G172" s="404" t="s">
        <v>657</v>
      </c>
      <c r="H172" s="63"/>
      <c r="I172" s="63"/>
      <c r="J172" s="63"/>
      <c r="K172" s="63"/>
      <c r="L172" s="428"/>
      <c r="M172" s="428"/>
      <c r="N172" s="428"/>
      <c r="O172" s="398"/>
      <c r="P172" s="63"/>
      <c r="Q172" s="399"/>
      <c r="R172" s="147"/>
      <c r="S172" s="163"/>
      <c r="T172" s="163"/>
      <c r="U172" s="163"/>
      <c r="V172" s="163"/>
      <c r="W172" s="163"/>
      <c r="X172" s="163"/>
      <c r="Y172" s="400"/>
    </row>
    <row r="173" spans="1:25" s="91" customFormat="1" ht="14.1" customHeight="1" x14ac:dyDescent="0.2">
      <c r="A173" s="76">
        <f>IF(C173="","",A170+1)</f>
        <v>149</v>
      </c>
      <c r="B173" s="157" t="s">
        <v>28</v>
      </c>
      <c r="C173" s="401" t="s">
        <v>8</v>
      </c>
      <c r="D173" s="402"/>
      <c r="E173" s="403" t="s">
        <v>199</v>
      </c>
      <c r="F173" s="404" t="str">
        <f>CONCATENATE('OPINI Rinci v1'!H175,'OPINI Rinci v1'!I175,'OPINI Rinci v1'!J175,'OPINI Rinci v1'!K175)</f>
        <v>WTP</v>
      </c>
      <c r="G173" s="404" t="str">
        <f>CONCATENATE('OPINI Rinci v1'!M175,'OPINI Rinci v1'!N175,'OPINI Rinci v1'!O175,'OPINI Rinci v1'!P175)</f>
        <v>WTP</v>
      </c>
      <c r="H173" s="404" t="str">
        <f>CONCATENATE('OPINI Rinci v1'!R175,'OPINI Rinci v1'!S175,'OPINI Rinci v1'!T175,'OPINI Rinci v1'!U175)</f>
        <v>WTP</v>
      </c>
      <c r="I173" s="404" t="str">
        <f>CONCATENATE('OPINI Rinci v1'!W175,'OPINI Rinci v1'!X175,'OPINI Rinci v1'!Y175,'OPINI Rinci v1'!Z175)</f>
        <v>WTP</v>
      </c>
      <c r="J173" s="404" t="str">
        <f>CONCATENATE('OPINI Rinci v1'!AB175,'OPINI Rinci v1'!AC175,'OPINI Rinci v1'!AD175,'OPINI Rinci v1'!AE175)</f>
        <v>WTP</v>
      </c>
      <c r="K173" s="404" t="str">
        <f>CONCATENATE('OPINI Rinci v1'!AG175,'OPINI Rinci v1'!AH175,'OPINI Rinci v1'!AI175,'OPINI Rinci v1'!AJ175)</f>
        <v>WTP</v>
      </c>
      <c r="L173" s="405" t="s">
        <v>633</v>
      </c>
      <c r="M173" s="406"/>
      <c r="N173" s="406"/>
      <c r="O173" s="404" t="str">
        <f>CONCATENATE('OPINI Rinci v1'!AL175,'OPINI Rinci v1'!AM175,'OPINI Rinci v1'!AO175,'OPINI Rinci v1'!AN175)</f>
        <v>WDP</v>
      </c>
      <c r="P173" s="407" t="s">
        <v>633</v>
      </c>
      <c r="Q173" s="399" t="str">
        <f>CONCATENATE('OPINI Rinci v1'!AQ175,'OPINI Rinci v1'!AR175,'OPINI Rinci v1'!AT175,'OPINI Rinci v1'!AS175)</f>
        <v>WTP</v>
      </c>
      <c r="R173" s="163" t="str">
        <f>CONCATENATE('OPINI Rinci v1'!AV175,'OPINI Rinci v1'!AW175,'OPINI Rinci v1'!AX175,'OPINI Rinci v1'!AY175)</f>
        <v>WTP</v>
      </c>
      <c r="S173" s="163" t="str">
        <f>CONCATENATE('OPINI Rinci v1'!BA175,'OPINI Rinci v1'!BB175,'OPINI Rinci v1'!BC175,'OPINI Rinci v1'!BD175)</f>
        <v>WDP</v>
      </c>
      <c r="T173" s="163" t="str">
        <f>CONCATENATE('OPINI Rinci v1'!BF175,'OPINI Rinci v1'!BG175,'OPINI Rinci v1'!BH175,'OPINI Rinci v1'!BI175)</f>
        <v>WDP</v>
      </c>
      <c r="U173" s="163" t="str">
        <f>CONCATENATE('OPINI Rinci v1'!BK175,'OPINI Rinci v1'!BL175,'OPINI Rinci v1'!BM175,'OPINI Rinci v1'!BN175)</f>
        <v>TMP</v>
      </c>
      <c r="V173" s="163" t="str">
        <f>CONCATENATE('OPINI Rinci v1'!BP175,'OPINI Rinci v1'!BQ175,'OPINI Rinci v1'!BR175,'OPINI Rinci v1'!BS175)</f>
        <v>WDP</v>
      </c>
      <c r="W173" s="163" t="str">
        <f>CONCATENATE('OPINI Rinci v1'!BU175,'OPINI Rinci v1'!BV175,'OPINI Rinci v1'!BW175,'OPINI Rinci v1'!BX175)</f>
        <v>WDP</v>
      </c>
      <c r="X173" s="163" t="str">
        <f>CONCATENATE('OPINI Rinci v1'!BZ175,'OPINI Rinci v1'!CA175,'OPINI Rinci v1'!CB175,'OPINI Rinci v1'!CC175)</f>
        <v>WDP</v>
      </c>
      <c r="Y173" s="397"/>
    </row>
    <row r="174" spans="1:25" s="408" customFormat="1" ht="14.1" customHeight="1" x14ac:dyDescent="0.2">
      <c r="A174" s="409">
        <f t="shared" ref="A174:A187" si="10">IF(C174="","",A173+1)</f>
        <v>150</v>
      </c>
      <c r="B174" s="410" t="s">
        <v>28</v>
      </c>
      <c r="C174" s="411" t="s">
        <v>12</v>
      </c>
      <c r="D174" s="412"/>
      <c r="E174" s="413" t="s">
        <v>200</v>
      </c>
      <c r="F174" s="404" t="str">
        <f>CONCATENATE('OPINI Rinci v1'!H176,'OPINI Rinci v1'!I176,'OPINI Rinci v1'!J176,'OPINI Rinci v1'!K176)</f>
        <v>WTP</v>
      </c>
      <c r="G174" s="404" t="str">
        <f>CONCATENATE('OPINI Rinci v1'!M176,'OPINI Rinci v1'!N176,'OPINI Rinci v1'!O176,'OPINI Rinci v1'!P176)</f>
        <v>WTP</v>
      </c>
      <c r="H174" s="404" t="str">
        <f>CONCATENATE('OPINI Rinci v1'!R176,'OPINI Rinci v1'!S176,'OPINI Rinci v1'!T176,'OPINI Rinci v1'!U176)</f>
        <v>WTP</v>
      </c>
      <c r="I174" s="404" t="str">
        <f>CONCATENATE('OPINI Rinci v1'!W176,'OPINI Rinci v1'!X176,'OPINI Rinci v1'!Y176,'OPINI Rinci v1'!Z176)</f>
        <v>WTP</v>
      </c>
      <c r="J174" s="404" t="str">
        <f>CONCATENATE('OPINI Rinci v1'!AB176,'OPINI Rinci v1'!AC176,'OPINI Rinci v1'!AD176,'OPINI Rinci v1'!AE176)</f>
        <v>WTP</v>
      </c>
      <c r="K174" s="414" t="str">
        <f>CONCATENATE('OPINI Rinci v1'!AG176,'OPINI Rinci v1'!AH176,'OPINI Rinci v1'!AI176,'OPINI Rinci v1'!AJ176)</f>
        <v>WTP</v>
      </c>
      <c r="L174" s="425" t="s">
        <v>632</v>
      </c>
      <c r="M174" s="426"/>
      <c r="N174" s="426"/>
      <c r="O174" s="414" t="str">
        <f>CONCATENATE('OPINI Rinci v1'!AL176,'OPINI Rinci v1'!AM176,'OPINI Rinci v1'!AO176,'OPINI Rinci v1'!AN176)</f>
        <v>WTP</v>
      </c>
      <c r="P174" s="427" t="s">
        <v>632</v>
      </c>
      <c r="Q174" s="418" t="str">
        <f>CONCATENATE('OPINI Rinci v1'!AQ176,'OPINI Rinci v1'!AR176,'OPINI Rinci v1'!AT176,'OPINI Rinci v1'!AS176)</f>
        <v>WTP</v>
      </c>
      <c r="R174" s="419" t="str">
        <f>CONCATENATE('OPINI Rinci v1'!AV176,'OPINI Rinci v1'!AW176,'OPINI Rinci v1'!AX176,'OPINI Rinci v1'!AY176)</f>
        <v>WTP</v>
      </c>
      <c r="S174" s="419" t="str">
        <f>CONCATENATE('OPINI Rinci v1'!BA176,'OPINI Rinci v1'!BB176,'OPINI Rinci v1'!BC176,'OPINI Rinci v1'!BD176)</f>
        <v>WTP</v>
      </c>
      <c r="T174" s="419" t="str">
        <f>CONCATENATE('OPINI Rinci v1'!BF176,'OPINI Rinci v1'!BG176,'OPINI Rinci v1'!BH176,'OPINI Rinci v1'!BI176)</f>
        <v>WDP</v>
      </c>
      <c r="U174" s="419" t="str">
        <f>CONCATENATE('OPINI Rinci v1'!BK176,'OPINI Rinci v1'!BL176,'OPINI Rinci v1'!BM176,'OPINI Rinci v1'!BN176)</f>
        <v>WDP</v>
      </c>
      <c r="V174" s="419" t="str">
        <f>CONCATENATE('OPINI Rinci v1'!BP176,'OPINI Rinci v1'!BQ176,'OPINI Rinci v1'!BR176,'OPINI Rinci v1'!BS176)</f>
        <v>WDP</v>
      </c>
      <c r="W174" s="419" t="str">
        <f>CONCATENATE('OPINI Rinci v1'!BU176,'OPINI Rinci v1'!BV176,'OPINI Rinci v1'!BW176,'OPINI Rinci v1'!BX176)</f>
        <v>WDP</v>
      </c>
      <c r="X174" s="419" t="str">
        <f>CONCATENATE('OPINI Rinci v1'!BZ176,'OPINI Rinci v1'!CA176,'OPINI Rinci v1'!CB176,'OPINI Rinci v1'!CC176)</f>
        <v>TMP</v>
      </c>
      <c r="Y174" s="420"/>
    </row>
    <row r="175" spans="1:25" s="91" customFormat="1" ht="14.1" customHeight="1" x14ac:dyDescent="0.2">
      <c r="A175" s="76">
        <f t="shared" si="10"/>
        <v>151</v>
      </c>
      <c r="B175" s="157" t="s">
        <v>28</v>
      </c>
      <c r="C175" s="401" t="s">
        <v>14</v>
      </c>
      <c r="D175" s="421"/>
      <c r="E175" s="403" t="s">
        <v>201</v>
      </c>
      <c r="F175" s="404" t="str">
        <f>CONCATENATE('OPINI Rinci v1'!H177,'OPINI Rinci v1'!I177,'OPINI Rinci v1'!J177,'OPINI Rinci v1'!K177)</f>
        <v>WTP</v>
      </c>
      <c r="G175" s="404" t="str">
        <f>CONCATENATE('OPINI Rinci v1'!M177,'OPINI Rinci v1'!N177,'OPINI Rinci v1'!O177,'OPINI Rinci v1'!P177)</f>
        <v>WTP</v>
      </c>
      <c r="H175" s="404" t="str">
        <f>CONCATENATE('OPINI Rinci v1'!R177,'OPINI Rinci v1'!S177,'OPINI Rinci v1'!T177,'OPINI Rinci v1'!U177)</f>
        <v>WTP</v>
      </c>
      <c r="I175" s="404" t="str">
        <f>CONCATENATE('OPINI Rinci v1'!W177,'OPINI Rinci v1'!X177,'OPINI Rinci v1'!Y177,'OPINI Rinci v1'!Z177)</f>
        <v>WTP</v>
      </c>
      <c r="J175" s="404" t="str">
        <f>CONCATENATE('OPINI Rinci v1'!AB177,'OPINI Rinci v1'!AC177,'OPINI Rinci v1'!AD177,'OPINI Rinci v1'!AE177)</f>
        <v>WDP</v>
      </c>
      <c r="K175" s="404" t="str">
        <f>CONCATENATE('OPINI Rinci v1'!AG177,'OPINI Rinci v1'!AH177,'OPINI Rinci v1'!AI177,'OPINI Rinci v1'!AJ177)</f>
        <v>WDP</v>
      </c>
      <c r="L175" s="422" t="s">
        <v>634</v>
      </c>
      <c r="M175" s="423"/>
      <c r="N175" s="423"/>
      <c r="O175" s="404" t="str">
        <f>CONCATENATE('OPINI Rinci v1'!AL177,'OPINI Rinci v1'!AM177,'OPINI Rinci v1'!AO177,'OPINI Rinci v1'!AN177)</f>
        <v>WDP</v>
      </c>
      <c r="P175" s="407" t="s">
        <v>632</v>
      </c>
      <c r="Q175" s="399" t="str">
        <f>CONCATENATE('OPINI Rinci v1'!AQ177,'OPINI Rinci v1'!AR177,'OPINI Rinci v1'!AT177,'OPINI Rinci v1'!AS177)</f>
        <v>WDP</v>
      </c>
      <c r="R175" s="163" t="str">
        <f>CONCATENATE('OPINI Rinci v1'!AV177,'OPINI Rinci v1'!AW177,'OPINI Rinci v1'!AX177,'OPINI Rinci v1'!AY177)</f>
        <v>WTP</v>
      </c>
      <c r="S175" s="163" t="str">
        <f>CONCATENATE('OPINI Rinci v1'!BA177,'OPINI Rinci v1'!BB177,'OPINI Rinci v1'!BC177,'OPINI Rinci v1'!BD177)</f>
        <v>WTP</v>
      </c>
      <c r="T175" s="163" t="str">
        <f>CONCATENATE('OPINI Rinci v1'!BF177,'OPINI Rinci v1'!BG177,'OPINI Rinci v1'!BH177,'OPINI Rinci v1'!BI177)</f>
        <v>WDP</v>
      </c>
      <c r="U175" s="163" t="str">
        <f>CONCATENATE('OPINI Rinci v1'!BK177,'OPINI Rinci v1'!BL177,'OPINI Rinci v1'!BM177,'OPINI Rinci v1'!BN177)</f>
        <v>WDP</v>
      </c>
      <c r="V175" s="163" t="str">
        <f>CONCATENATE('OPINI Rinci v1'!BP177,'OPINI Rinci v1'!BQ177,'OPINI Rinci v1'!BR177,'OPINI Rinci v1'!BS177)</f>
        <v>WDP</v>
      </c>
      <c r="W175" s="163" t="str">
        <f>CONCATENATE('OPINI Rinci v1'!BU177,'OPINI Rinci v1'!BV177,'OPINI Rinci v1'!BW177,'OPINI Rinci v1'!BX177)</f>
        <v>WDP</v>
      </c>
      <c r="X175" s="163" t="str">
        <f>CONCATENATE('OPINI Rinci v1'!BZ177,'OPINI Rinci v1'!CA177,'OPINI Rinci v1'!CB177,'OPINI Rinci v1'!CC177)</f>
        <v>WDP</v>
      </c>
      <c r="Y175" s="397"/>
    </row>
    <row r="176" spans="1:25" s="91" customFormat="1" ht="14.1" customHeight="1" x14ac:dyDescent="0.2">
      <c r="A176" s="76">
        <f t="shared" si="10"/>
        <v>152</v>
      </c>
      <c r="B176" s="157" t="s">
        <v>28</v>
      </c>
      <c r="C176" s="401" t="s">
        <v>16</v>
      </c>
      <c r="D176" s="421"/>
      <c r="E176" s="403" t="s">
        <v>202</v>
      </c>
      <c r="F176" s="404" t="str">
        <f>CONCATENATE('OPINI Rinci v1'!H178,'OPINI Rinci v1'!I178,'OPINI Rinci v1'!J178,'OPINI Rinci v1'!K178)</f>
        <v>WTP</v>
      </c>
      <c r="G176" s="404" t="str">
        <f>CONCATENATE('OPINI Rinci v1'!M178,'OPINI Rinci v1'!N178,'OPINI Rinci v1'!O178,'OPINI Rinci v1'!P178)</f>
        <v>WTP</v>
      </c>
      <c r="H176" s="404" t="str">
        <f>CONCATENATE('OPINI Rinci v1'!R178,'OPINI Rinci v1'!S178,'OPINI Rinci v1'!T178,'OPINI Rinci v1'!U178)</f>
        <v>WDP</v>
      </c>
      <c r="I176" s="404" t="str">
        <f>CONCATENATE('OPINI Rinci v1'!W178,'OPINI Rinci v1'!X178,'OPINI Rinci v1'!Y178,'OPINI Rinci v1'!Z178)</f>
        <v>WTP</v>
      </c>
      <c r="J176" s="404" t="str">
        <f>CONCATENATE('OPINI Rinci v1'!AB178,'OPINI Rinci v1'!AC178,'OPINI Rinci v1'!AD178,'OPINI Rinci v1'!AE178)</f>
        <v>WDP</v>
      </c>
      <c r="K176" s="404" t="str">
        <f>CONCATENATE('OPINI Rinci v1'!AG178,'OPINI Rinci v1'!AH178,'OPINI Rinci v1'!AI178,'OPINI Rinci v1'!AJ178)</f>
        <v>WDP</v>
      </c>
      <c r="L176" s="405" t="s">
        <v>632</v>
      </c>
      <c r="M176" s="406"/>
      <c r="N176" s="406"/>
      <c r="O176" s="404" t="str">
        <f>CONCATENATE('OPINI Rinci v1'!AL178,'OPINI Rinci v1'!AM178,'OPINI Rinci v1'!AO178,'OPINI Rinci v1'!AN178)</f>
        <v>WDP</v>
      </c>
      <c r="P176" s="407" t="s">
        <v>632</v>
      </c>
      <c r="Q176" s="399" t="str">
        <f>CONCATENATE('OPINI Rinci v1'!AQ178,'OPINI Rinci v1'!AR178,'OPINI Rinci v1'!AT178,'OPINI Rinci v1'!AS178)</f>
        <v>WTP</v>
      </c>
      <c r="R176" s="163" t="str">
        <f>CONCATENATE('OPINI Rinci v1'!AV178,'OPINI Rinci v1'!AW178,'OPINI Rinci v1'!AX178,'OPINI Rinci v1'!AY178)</f>
        <v>WDP</v>
      </c>
      <c r="S176" s="163" t="str">
        <f>CONCATENATE('OPINI Rinci v1'!BA178,'OPINI Rinci v1'!BB178,'OPINI Rinci v1'!BC178,'OPINI Rinci v1'!BD178)</f>
        <v>WDP</v>
      </c>
      <c r="T176" s="163" t="str">
        <f>CONCATENATE('OPINI Rinci v1'!BF178,'OPINI Rinci v1'!BG178,'OPINI Rinci v1'!BH178,'OPINI Rinci v1'!BI178)</f>
        <v>TMP</v>
      </c>
      <c r="U176" s="163" t="str">
        <f>CONCATENATE('OPINI Rinci v1'!BK178,'OPINI Rinci v1'!BL178,'OPINI Rinci v1'!BM178,'OPINI Rinci v1'!BN178)</f>
        <v>TMP</v>
      </c>
      <c r="V176" s="163" t="str">
        <f>CONCATENATE('OPINI Rinci v1'!BP178,'OPINI Rinci v1'!BQ178,'OPINI Rinci v1'!BR178,'OPINI Rinci v1'!BS178)</f>
        <v>WDP</v>
      </c>
      <c r="W176" s="163" t="str">
        <f>CONCATENATE('OPINI Rinci v1'!BU178,'OPINI Rinci v1'!BV178,'OPINI Rinci v1'!BW178,'OPINI Rinci v1'!BX178)</f>
        <v>WDP</v>
      </c>
      <c r="X176" s="163" t="str">
        <f>CONCATENATE('OPINI Rinci v1'!BZ178,'OPINI Rinci v1'!CA178,'OPINI Rinci v1'!CB178,'OPINI Rinci v1'!CC178)</f>
        <v>TMP</v>
      </c>
      <c r="Y176" s="397"/>
    </row>
    <row r="177" spans="1:25" s="91" customFormat="1" ht="14.1" customHeight="1" x14ac:dyDescent="0.2">
      <c r="A177" s="76">
        <f t="shared" si="10"/>
        <v>153</v>
      </c>
      <c r="B177" s="157" t="s">
        <v>28</v>
      </c>
      <c r="C177" s="401" t="s">
        <v>18</v>
      </c>
      <c r="D177" s="421"/>
      <c r="E177" s="403" t="s">
        <v>203</v>
      </c>
      <c r="F177" s="404" t="str">
        <f>CONCATENATE('OPINI Rinci v1'!H179,'OPINI Rinci v1'!I179,'OPINI Rinci v1'!J179,'OPINI Rinci v1'!K179)</f>
        <v xml:space="preserve"> WDP</v>
      </c>
      <c r="G177" s="404" t="str">
        <f>CONCATENATE('OPINI Rinci v1'!M179,'OPINI Rinci v1'!N179,'OPINI Rinci v1'!O179,'OPINI Rinci v1'!P179)</f>
        <v>WTP</v>
      </c>
      <c r="H177" s="404" t="str">
        <f>CONCATENATE('OPINI Rinci v1'!R179,'OPINI Rinci v1'!S179,'OPINI Rinci v1'!T179,'OPINI Rinci v1'!U179)</f>
        <v>WTP</v>
      </c>
      <c r="I177" s="404" t="str">
        <f>CONCATENATE('OPINI Rinci v1'!W179,'OPINI Rinci v1'!X179,'OPINI Rinci v1'!Y179,'OPINI Rinci v1'!Z179)</f>
        <v>WTP</v>
      </c>
      <c r="J177" s="404" t="str">
        <f>CONCATENATE('OPINI Rinci v1'!AB179,'OPINI Rinci v1'!AC179,'OPINI Rinci v1'!AD179,'OPINI Rinci v1'!AE179)</f>
        <v>WTP</v>
      </c>
      <c r="K177" s="404" t="str">
        <f>CONCATENATE('OPINI Rinci v1'!AG179,'OPINI Rinci v1'!AH179,'OPINI Rinci v1'!AI179,'OPINI Rinci v1'!AJ179)</f>
        <v>WDP</v>
      </c>
      <c r="L177" s="422" t="s">
        <v>634</v>
      </c>
      <c r="M177" s="423"/>
      <c r="N177" s="423"/>
      <c r="O177" s="404" t="str">
        <f>CONCATENATE('OPINI Rinci v1'!AL179,'OPINI Rinci v1'!AM179,'OPINI Rinci v1'!AO179,'OPINI Rinci v1'!AN179)</f>
        <v>TW</v>
      </c>
      <c r="P177" s="407" t="s">
        <v>632</v>
      </c>
      <c r="Q177" s="399" t="str">
        <f>CONCATENATE('OPINI Rinci v1'!AQ179,'OPINI Rinci v1'!AR179,'OPINI Rinci v1'!AT179,'OPINI Rinci v1'!AS179)</f>
        <v>TW</v>
      </c>
      <c r="R177" s="163" t="str">
        <f>CONCATENATE('OPINI Rinci v1'!AV179,'OPINI Rinci v1'!AW179,'OPINI Rinci v1'!AX179,'OPINI Rinci v1'!AY179)</f>
        <v>WDP</v>
      </c>
      <c r="S177" s="163" t="str">
        <f>CONCATENATE('OPINI Rinci v1'!BA179,'OPINI Rinci v1'!BB179,'OPINI Rinci v1'!BC179,'OPINI Rinci v1'!BD179)</f>
        <v>TMP</v>
      </c>
      <c r="T177" s="163" t="str">
        <f>CONCATENATE('OPINI Rinci v1'!BF179,'OPINI Rinci v1'!BG179,'OPINI Rinci v1'!BH179,'OPINI Rinci v1'!BI179)</f>
        <v>WDP</v>
      </c>
      <c r="U177" s="163" t="str">
        <f>CONCATENATE('OPINI Rinci v1'!BK179,'OPINI Rinci v1'!BL179,'OPINI Rinci v1'!BM179,'OPINI Rinci v1'!BN179)</f>
        <v>WDP</v>
      </c>
      <c r="V177" s="163" t="str">
        <f>CONCATENATE('OPINI Rinci v1'!BP179,'OPINI Rinci v1'!BQ179,'OPINI Rinci v1'!BR179,'OPINI Rinci v1'!BS179)</f>
        <v>WDP</v>
      </c>
      <c r="W177" s="163" t="str">
        <f>CONCATENATE('OPINI Rinci v1'!BU179,'OPINI Rinci v1'!BV179,'OPINI Rinci v1'!BW179,'OPINI Rinci v1'!BX179)</f>
        <v>WDP</v>
      </c>
      <c r="X177" s="163" t="str">
        <f>CONCATENATE('OPINI Rinci v1'!BZ179,'OPINI Rinci v1'!CA179,'OPINI Rinci v1'!CB179,'OPINI Rinci v1'!CC179)</f>
        <v>WDP</v>
      </c>
      <c r="Y177" s="397"/>
    </row>
    <row r="178" spans="1:25" s="91" customFormat="1" ht="14.1" customHeight="1" x14ac:dyDescent="0.2">
      <c r="A178" s="76">
        <f t="shared" si="10"/>
        <v>154</v>
      </c>
      <c r="B178" s="157" t="s">
        <v>28</v>
      </c>
      <c r="C178" s="401" t="s">
        <v>20</v>
      </c>
      <c r="D178" s="421"/>
      <c r="E178" s="403" t="s">
        <v>204</v>
      </c>
      <c r="F178" s="404" t="str">
        <f>CONCATENATE('OPINI Rinci v1'!H180,'OPINI Rinci v1'!I180,'OPINI Rinci v1'!J180,'OPINI Rinci v1'!K180)</f>
        <v>WTP</v>
      </c>
      <c r="G178" s="404" t="str">
        <f>CONCATENATE('OPINI Rinci v1'!M180,'OPINI Rinci v1'!N180,'OPINI Rinci v1'!O180,'OPINI Rinci v1'!P180)</f>
        <v>WTP</v>
      </c>
      <c r="H178" s="404" t="str">
        <f>CONCATENATE('OPINI Rinci v1'!R180,'OPINI Rinci v1'!S180,'OPINI Rinci v1'!T180,'OPINI Rinci v1'!U180)</f>
        <v>WDP</v>
      </c>
      <c r="I178" s="404" t="str">
        <f>CONCATENATE('OPINI Rinci v1'!W180,'OPINI Rinci v1'!X180,'OPINI Rinci v1'!Y180,'OPINI Rinci v1'!Z180)</f>
        <v>WDP</v>
      </c>
      <c r="J178" s="404" t="str">
        <f>CONCATENATE('OPINI Rinci v1'!AB180,'OPINI Rinci v1'!AC180,'OPINI Rinci v1'!AD180,'OPINI Rinci v1'!AE180)</f>
        <v>WDP</v>
      </c>
      <c r="K178" s="404" t="str">
        <f>CONCATENATE('OPINI Rinci v1'!AG180,'OPINI Rinci v1'!AH180,'OPINI Rinci v1'!AI180,'OPINI Rinci v1'!AJ180)</f>
        <v>WDP</v>
      </c>
      <c r="L178" s="405" t="s">
        <v>633</v>
      </c>
      <c r="M178" s="406"/>
      <c r="N178" s="406"/>
      <c r="O178" s="404" t="str">
        <f>CONCATENATE('OPINI Rinci v1'!AL180,'OPINI Rinci v1'!AM180,'OPINI Rinci v1'!AO180,'OPINI Rinci v1'!AN180)</f>
        <v>WDP</v>
      </c>
      <c r="P178" s="407" t="s">
        <v>632</v>
      </c>
      <c r="Q178" s="399" t="str">
        <f>CONCATENATE('OPINI Rinci v1'!AQ180,'OPINI Rinci v1'!AR180,'OPINI Rinci v1'!AT180,'OPINI Rinci v1'!AS180)</f>
        <v>WDP</v>
      </c>
      <c r="R178" s="163" t="str">
        <f>CONCATENATE('OPINI Rinci v1'!AV180,'OPINI Rinci v1'!AW180,'OPINI Rinci v1'!AX180,'OPINI Rinci v1'!AY180)</f>
        <v>TMP</v>
      </c>
      <c r="S178" s="163" t="str">
        <f>CONCATENATE('OPINI Rinci v1'!BA180,'OPINI Rinci v1'!BB180,'OPINI Rinci v1'!BC180,'OPINI Rinci v1'!BD180)</f>
        <v>TMP</v>
      </c>
      <c r="T178" s="163" t="str">
        <f>CONCATENATE('OPINI Rinci v1'!BF180,'OPINI Rinci v1'!BG180,'OPINI Rinci v1'!BH180,'OPINI Rinci v1'!BI180)</f>
        <v>TMP</v>
      </c>
      <c r="U178" s="163" t="str">
        <f>CONCATENATE('OPINI Rinci v1'!BK180,'OPINI Rinci v1'!BL180,'OPINI Rinci v1'!BM180,'OPINI Rinci v1'!BN180)</f>
        <v>TMP</v>
      </c>
      <c r="V178" s="163" t="str">
        <f>CONCATENATE('OPINI Rinci v1'!BP180,'OPINI Rinci v1'!BQ180,'OPINI Rinci v1'!BR180,'OPINI Rinci v1'!BS180)</f>
        <v>WDP</v>
      </c>
      <c r="W178" s="163" t="str">
        <f>CONCATENATE('OPINI Rinci v1'!BU180,'OPINI Rinci v1'!BV180,'OPINI Rinci v1'!BW180,'OPINI Rinci v1'!BX180)</f>
        <v>WDP</v>
      </c>
      <c r="X178" s="163" t="str">
        <f>CONCATENATE('OPINI Rinci v1'!BZ180,'OPINI Rinci v1'!CA180,'OPINI Rinci v1'!CB180,'OPINI Rinci v1'!CC180)</f>
        <v>WDP</v>
      </c>
      <c r="Y178" s="397"/>
    </row>
    <row r="179" spans="1:25" s="408" customFormat="1" ht="14.1" customHeight="1" x14ac:dyDescent="0.2">
      <c r="A179" s="409">
        <f t="shared" si="10"/>
        <v>155</v>
      </c>
      <c r="B179" s="410" t="s">
        <v>28</v>
      </c>
      <c r="C179" s="411" t="s">
        <v>22</v>
      </c>
      <c r="D179" s="412"/>
      <c r="E179" s="413" t="s">
        <v>205</v>
      </c>
      <c r="F179" s="404" t="str">
        <f>CONCATENATE('OPINI Rinci v1'!H181,'OPINI Rinci v1'!I181,'OPINI Rinci v1'!J181,'OPINI Rinci v1'!K181)</f>
        <v>WTP</v>
      </c>
      <c r="G179" s="404" t="str">
        <f>CONCATENATE('OPINI Rinci v1'!M181,'OPINI Rinci v1'!N181,'OPINI Rinci v1'!O181,'OPINI Rinci v1'!P181)</f>
        <v>WTP</v>
      </c>
      <c r="H179" s="404" t="str">
        <f>CONCATENATE('OPINI Rinci v1'!R181,'OPINI Rinci v1'!S181,'OPINI Rinci v1'!T181,'OPINI Rinci v1'!U181)</f>
        <v>WTP</v>
      </c>
      <c r="I179" s="404" t="str">
        <f>CONCATENATE('OPINI Rinci v1'!W181,'OPINI Rinci v1'!X181,'OPINI Rinci v1'!Y181,'OPINI Rinci v1'!Z181)</f>
        <v>WDP</v>
      </c>
      <c r="J179" s="404" t="str">
        <f>CONCATENATE('OPINI Rinci v1'!AB181,'OPINI Rinci v1'!AC181,'OPINI Rinci v1'!AD181,'OPINI Rinci v1'!AE181)</f>
        <v>WTP</v>
      </c>
      <c r="K179" s="414" t="str">
        <f>CONCATENATE('OPINI Rinci v1'!AG181,'OPINI Rinci v1'!AH181,'OPINI Rinci v1'!AI181,'OPINI Rinci v1'!AJ181)</f>
        <v>WTP</v>
      </c>
      <c r="L179" s="415" t="s">
        <v>634</v>
      </c>
      <c r="M179" s="416"/>
      <c r="N179" s="416"/>
      <c r="O179" s="414" t="str">
        <f>CONCATENATE('OPINI Rinci v1'!AL181,'OPINI Rinci v1'!AM181,'OPINI Rinci v1'!AO181,'OPINI Rinci v1'!AN181)</f>
        <v>WDP</v>
      </c>
      <c r="P179" s="417" t="s">
        <v>634</v>
      </c>
      <c r="Q179" s="418" t="str">
        <f>CONCATENATE('OPINI Rinci v1'!AQ181,'OPINI Rinci v1'!AR181,'OPINI Rinci v1'!AT181,'OPINI Rinci v1'!AS181)</f>
        <v>WDP</v>
      </c>
      <c r="R179" s="419" t="str">
        <f>CONCATENATE('OPINI Rinci v1'!AV181,'OPINI Rinci v1'!AW181,'OPINI Rinci v1'!AX181,'OPINI Rinci v1'!AY181)</f>
        <v>WDP</v>
      </c>
      <c r="S179" s="419" t="str">
        <f>CONCATENATE('OPINI Rinci v1'!BA181,'OPINI Rinci v1'!BB181,'OPINI Rinci v1'!BC181,'OPINI Rinci v1'!BD181)</f>
        <v>WDP</v>
      </c>
      <c r="T179" s="419" t="str">
        <f>CONCATENATE('OPINI Rinci v1'!BF181,'OPINI Rinci v1'!BG181,'OPINI Rinci v1'!BH181,'OPINI Rinci v1'!BI181)</f>
        <v>WDP</v>
      </c>
      <c r="U179" s="419" t="str">
        <f>CONCATENATE('OPINI Rinci v1'!BK181,'OPINI Rinci v1'!BL181,'OPINI Rinci v1'!BM181,'OPINI Rinci v1'!BN181)</f>
        <v>WDP</v>
      </c>
      <c r="V179" s="419" t="str">
        <f>CONCATENATE('OPINI Rinci v1'!BP181,'OPINI Rinci v1'!BQ181,'OPINI Rinci v1'!BR181,'OPINI Rinci v1'!BS181)</f>
        <v>WDP</v>
      </c>
      <c r="W179" s="419" t="str">
        <f>CONCATENATE('OPINI Rinci v1'!BU181,'OPINI Rinci v1'!BV181,'OPINI Rinci v1'!BW181,'OPINI Rinci v1'!BX181)</f>
        <v>WDP</v>
      </c>
      <c r="X179" s="419" t="str">
        <f>CONCATENATE('OPINI Rinci v1'!BZ181,'OPINI Rinci v1'!CA181,'OPINI Rinci v1'!CB181,'OPINI Rinci v1'!CC181)</f>
        <v>WDP</v>
      </c>
      <c r="Y179" s="420"/>
    </row>
    <row r="180" spans="1:25" s="408" customFormat="1" ht="14.1" customHeight="1" x14ac:dyDescent="0.2">
      <c r="A180" s="409">
        <f t="shared" si="10"/>
        <v>156</v>
      </c>
      <c r="B180" s="410" t="s">
        <v>28</v>
      </c>
      <c r="C180" s="411" t="s">
        <v>24</v>
      </c>
      <c r="D180" s="412"/>
      <c r="E180" s="413" t="s">
        <v>206</v>
      </c>
      <c r="F180" s="404" t="str">
        <f>CONCATENATE('OPINI Rinci v1'!H182,'OPINI Rinci v1'!I182,'OPINI Rinci v1'!J182,'OPINI Rinci v1'!K182)</f>
        <v>WTP</v>
      </c>
      <c r="G180" s="404" t="str">
        <f>CONCATENATE('OPINI Rinci v1'!M182,'OPINI Rinci v1'!N182,'OPINI Rinci v1'!O182,'OPINI Rinci v1'!P182)</f>
        <v>WTP</v>
      </c>
      <c r="H180" s="404" t="str">
        <f>CONCATENATE('OPINI Rinci v1'!R182,'OPINI Rinci v1'!S182,'OPINI Rinci v1'!T182,'OPINI Rinci v1'!U182)</f>
        <v>WTP</v>
      </c>
      <c r="I180" s="404" t="str">
        <f>CONCATENATE('OPINI Rinci v1'!W182,'OPINI Rinci v1'!X182,'OPINI Rinci v1'!Y182,'OPINI Rinci v1'!Z182)</f>
        <v>WTP</v>
      </c>
      <c r="J180" s="404" t="str">
        <f>CONCATENATE('OPINI Rinci v1'!AB182,'OPINI Rinci v1'!AC182,'OPINI Rinci v1'!AD182,'OPINI Rinci v1'!AE182)</f>
        <v>WTP</v>
      </c>
      <c r="K180" s="414" t="str">
        <f>CONCATENATE('OPINI Rinci v1'!AG182,'OPINI Rinci v1'!AH182,'OPINI Rinci v1'!AI182,'OPINI Rinci v1'!AJ182)</f>
        <v>WTP</v>
      </c>
      <c r="L180" s="425" t="s">
        <v>632</v>
      </c>
      <c r="M180" s="426"/>
      <c r="N180" s="426"/>
      <c r="O180" s="414" t="str">
        <f>CONCATENATE('OPINI Rinci v1'!AL182,'OPINI Rinci v1'!AM182,'OPINI Rinci v1'!AO182,'OPINI Rinci v1'!AN182)</f>
        <v>WDP</v>
      </c>
      <c r="P180" s="427" t="s">
        <v>632</v>
      </c>
      <c r="Q180" s="418" t="str">
        <f>CONCATENATE('OPINI Rinci v1'!AQ182,'OPINI Rinci v1'!AR182,'OPINI Rinci v1'!AT182,'OPINI Rinci v1'!AS182)</f>
        <v>WDP</v>
      </c>
      <c r="R180" s="419" t="str">
        <f>CONCATENATE('OPINI Rinci v1'!AV182,'OPINI Rinci v1'!AW182,'OPINI Rinci v1'!AX182,'OPINI Rinci v1'!AY182)</f>
        <v>WDP</v>
      </c>
      <c r="S180" s="419" t="str">
        <f>CONCATENATE('OPINI Rinci v1'!BA182,'OPINI Rinci v1'!BB182,'OPINI Rinci v1'!BC182,'OPINI Rinci v1'!BD182)</f>
        <v>WDP</v>
      </c>
      <c r="T180" s="419" t="str">
        <f>CONCATENATE('OPINI Rinci v1'!BF182,'OPINI Rinci v1'!BG182,'OPINI Rinci v1'!BH182,'OPINI Rinci v1'!BI182)</f>
        <v>WDP</v>
      </c>
      <c r="U180" s="419" t="str">
        <f>CONCATENATE('OPINI Rinci v1'!BK182,'OPINI Rinci v1'!BL182,'OPINI Rinci v1'!BM182,'OPINI Rinci v1'!BN182)</f>
        <v>WDP</v>
      </c>
      <c r="V180" s="419" t="str">
        <f>CONCATENATE('OPINI Rinci v1'!BP182,'OPINI Rinci v1'!BQ182,'OPINI Rinci v1'!BR182,'OPINI Rinci v1'!BS182)</f>
        <v>WDP</v>
      </c>
      <c r="W180" s="419" t="str">
        <f>CONCATENATE('OPINI Rinci v1'!BU182,'OPINI Rinci v1'!BV182,'OPINI Rinci v1'!BW182,'OPINI Rinci v1'!BX182)</f>
        <v>WDP</v>
      </c>
      <c r="X180" s="419" t="str">
        <f>CONCATENATE('OPINI Rinci v1'!BZ182,'OPINI Rinci v1'!CA182,'OPINI Rinci v1'!CB182,'OPINI Rinci v1'!CC182)</f>
        <v>WDP</v>
      </c>
      <c r="Y180" s="420"/>
    </row>
    <row r="181" spans="1:25" s="408" customFormat="1" ht="14.1" customHeight="1" x14ac:dyDescent="0.2">
      <c r="A181" s="409">
        <f t="shared" si="10"/>
        <v>157</v>
      </c>
      <c r="B181" s="410" t="s">
        <v>28</v>
      </c>
      <c r="C181" s="411" t="s">
        <v>26</v>
      </c>
      <c r="D181" s="412"/>
      <c r="E181" s="413" t="s">
        <v>207</v>
      </c>
      <c r="F181" s="404" t="str">
        <f>CONCATENATE('OPINI Rinci v1'!H183,'OPINI Rinci v1'!I183,'OPINI Rinci v1'!J183,'OPINI Rinci v1'!K183)</f>
        <v>WTP</v>
      </c>
      <c r="G181" s="404" t="str">
        <f>CONCATENATE('OPINI Rinci v1'!M183,'OPINI Rinci v1'!N183,'OPINI Rinci v1'!O183,'OPINI Rinci v1'!P183)</f>
        <v>WTP</v>
      </c>
      <c r="H181" s="404" t="str">
        <f>CONCATENATE('OPINI Rinci v1'!R183,'OPINI Rinci v1'!S183,'OPINI Rinci v1'!T183,'OPINI Rinci v1'!U183)</f>
        <v>WTP</v>
      </c>
      <c r="I181" s="404" t="str">
        <f>CONCATENATE('OPINI Rinci v1'!W183,'OPINI Rinci v1'!X183,'OPINI Rinci v1'!Y183,'OPINI Rinci v1'!Z183)</f>
        <v>WTP</v>
      </c>
      <c r="J181" s="404" t="str">
        <f>CONCATENATE('OPINI Rinci v1'!AB183,'OPINI Rinci v1'!AC183,'OPINI Rinci v1'!AD183,'OPINI Rinci v1'!AE183)</f>
        <v>WTP</v>
      </c>
      <c r="K181" s="414" t="str">
        <f>CONCATENATE('OPINI Rinci v1'!AG183,'OPINI Rinci v1'!AH183,'OPINI Rinci v1'!AI183,'OPINI Rinci v1'!AJ183)</f>
        <v>WTP</v>
      </c>
      <c r="L181" s="425" t="s">
        <v>633</v>
      </c>
      <c r="M181" s="426"/>
      <c r="N181" s="426"/>
      <c r="O181" s="414" t="str">
        <f>CONCATENATE('OPINI Rinci v1'!AL183,'OPINI Rinci v1'!AM183,'OPINI Rinci v1'!AO183,'OPINI Rinci v1'!AN183)</f>
        <v>WTP</v>
      </c>
      <c r="P181" s="427" t="s">
        <v>632</v>
      </c>
      <c r="Q181" s="418" t="str">
        <f>CONCATENATE('OPINI Rinci v1'!AQ183,'OPINI Rinci v1'!AR183,'OPINI Rinci v1'!AT183,'OPINI Rinci v1'!AS183)</f>
        <v>WTP</v>
      </c>
      <c r="R181" s="419" t="str">
        <f>CONCATENATE('OPINI Rinci v1'!AV183,'OPINI Rinci v1'!AW183,'OPINI Rinci v1'!AX183,'OPINI Rinci v1'!AY183)</f>
        <v>WTP</v>
      </c>
      <c r="S181" s="419" t="str">
        <f>CONCATENATE('OPINI Rinci v1'!BA183,'OPINI Rinci v1'!BB183,'OPINI Rinci v1'!BC183,'OPINI Rinci v1'!BD183)</f>
        <v>WTP</v>
      </c>
      <c r="T181" s="419" t="str">
        <f>CONCATENATE('OPINI Rinci v1'!BF183,'OPINI Rinci v1'!BG183,'OPINI Rinci v1'!BH183,'OPINI Rinci v1'!BI183)</f>
        <v>WDP</v>
      </c>
      <c r="U181" s="419" t="str">
        <f>CONCATENATE('OPINI Rinci v1'!BK183,'OPINI Rinci v1'!BL183,'OPINI Rinci v1'!BM183,'OPINI Rinci v1'!BN183)</f>
        <v>WDP</v>
      </c>
      <c r="V181" s="419" t="str">
        <f>CONCATENATE('OPINI Rinci v1'!BP183,'OPINI Rinci v1'!BQ183,'OPINI Rinci v1'!BR183,'OPINI Rinci v1'!BS183)</f>
        <v>WDP</v>
      </c>
      <c r="W181" s="419" t="str">
        <f>CONCATENATE('OPINI Rinci v1'!BU183,'OPINI Rinci v1'!BV183,'OPINI Rinci v1'!BW183,'OPINI Rinci v1'!BX183)</f>
        <v>WDP</v>
      </c>
      <c r="X181" s="419" t="str">
        <f>CONCATENATE('OPINI Rinci v1'!BZ183,'OPINI Rinci v1'!CA183,'OPINI Rinci v1'!CB183,'OPINI Rinci v1'!CC183)</f>
        <v>WDP</v>
      </c>
      <c r="Y181" s="420"/>
    </row>
    <row r="182" spans="1:25" s="408" customFormat="1" ht="14.1" customHeight="1" x14ac:dyDescent="0.2">
      <c r="A182" s="409">
        <f t="shared" si="10"/>
        <v>158</v>
      </c>
      <c r="B182" s="410" t="s">
        <v>28</v>
      </c>
      <c r="C182" s="411" t="s">
        <v>28</v>
      </c>
      <c r="D182" s="412"/>
      <c r="E182" s="413" t="s">
        <v>208</v>
      </c>
      <c r="F182" s="404" t="str">
        <f>CONCATENATE('OPINI Rinci v1'!H184,'OPINI Rinci v1'!I184,'OPINI Rinci v1'!J184,'OPINI Rinci v1'!K184)</f>
        <v>WTP</v>
      </c>
      <c r="G182" s="404" t="str">
        <f>CONCATENATE('OPINI Rinci v1'!M184,'OPINI Rinci v1'!N184,'OPINI Rinci v1'!O184,'OPINI Rinci v1'!P184)</f>
        <v>WTP</v>
      </c>
      <c r="H182" s="404" t="str">
        <f>CONCATENATE('OPINI Rinci v1'!R184,'OPINI Rinci v1'!S184,'OPINI Rinci v1'!T184,'OPINI Rinci v1'!U184)</f>
        <v>WTP</v>
      </c>
      <c r="I182" s="404" t="str">
        <f>CONCATENATE('OPINI Rinci v1'!W184,'OPINI Rinci v1'!X184,'OPINI Rinci v1'!Y184,'OPINI Rinci v1'!Z184)</f>
        <v>WTP</v>
      </c>
      <c r="J182" s="404" t="str">
        <f>CONCATENATE('OPINI Rinci v1'!AB184,'OPINI Rinci v1'!AC184,'OPINI Rinci v1'!AD184,'OPINI Rinci v1'!AE184)</f>
        <v>WTP</v>
      </c>
      <c r="K182" s="414" t="str">
        <f>CONCATENATE('OPINI Rinci v1'!AG184,'OPINI Rinci v1'!AH184,'OPINI Rinci v1'!AI184,'OPINI Rinci v1'!AJ184)</f>
        <v>WTP</v>
      </c>
      <c r="L182" s="425" t="s">
        <v>632</v>
      </c>
      <c r="M182" s="426"/>
      <c r="N182" s="426"/>
      <c r="O182" s="414" t="str">
        <f>CONCATENATE('OPINI Rinci v1'!AL184,'OPINI Rinci v1'!AM184,'OPINI Rinci v1'!AO184,'OPINI Rinci v1'!AN184)</f>
        <v>WTP</v>
      </c>
      <c r="P182" s="427" t="s">
        <v>632</v>
      </c>
      <c r="Q182" s="418" t="str">
        <f>CONCATENATE('OPINI Rinci v1'!AQ184,'OPINI Rinci v1'!AR184,'OPINI Rinci v1'!AT184,'OPINI Rinci v1'!AS184)</f>
        <v>WTP</v>
      </c>
      <c r="R182" s="419" t="str">
        <f>CONCATENATE('OPINI Rinci v1'!AV184,'OPINI Rinci v1'!AW184,'OPINI Rinci v1'!AX184,'OPINI Rinci v1'!AY184)</f>
        <v>WTP</v>
      </c>
      <c r="S182" s="419" t="str">
        <f>CONCATENATE('OPINI Rinci v1'!BA184,'OPINI Rinci v1'!BB184,'OPINI Rinci v1'!BC184,'OPINI Rinci v1'!BD184)</f>
        <v>WTP</v>
      </c>
      <c r="T182" s="419" t="str">
        <f>CONCATENATE('OPINI Rinci v1'!BF184,'OPINI Rinci v1'!BG184,'OPINI Rinci v1'!BH184,'OPINI Rinci v1'!BI184)</f>
        <v>WDP</v>
      </c>
      <c r="U182" s="419" t="str">
        <f>CONCATENATE('OPINI Rinci v1'!BK184,'OPINI Rinci v1'!BL184,'OPINI Rinci v1'!BM184,'OPINI Rinci v1'!BN184)</f>
        <v>WDP</v>
      </c>
      <c r="V182" s="419" t="str">
        <f>CONCATENATE('OPINI Rinci v1'!BP184,'OPINI Rinci v1'!BQ184,'OPINI Rinci v1'!BR184,'OPINI Rinci v1'!BS184)</f>
        <v>WDP</v>
      </c>
      <c r="W182" s="419" t="str">
        <f>CONCATENATE('OPINI Rinci v1'!BU184,'OPINI Rinci v1'!BV184,'OPINI Rinci v1'!BW184,'OPINI Rinci v1'!BX184)</f>
        <v>WDP</v>
      </c>
      <c r="X182" s="419" t="str">
        <f>CONCATENATE('OPINI Rinci v1'!BZ184,'OPINI Rinci v1'!CA184,'OPINI Rinci v1'!CB184,'OPINI Rinci v1'!CC184)</f>
        <v>WDP</v>
      </c>
      <c r="Y182" s="420"/>
    </row>
    <row r="183" spans="1:25" s="408" customFormat="1" ht="14.1" customHeight="1" x14ac:dyDescent="0.2">
      <c r="A183" s="409">
        <f t="shared" si="10"/>
        <v>159</v>
      </c>
      <c r="B183" s="410" t="s">
        <v>28</v>
      </c>
      <c r="C183" s="411" t="s">
        <v>30</v>
      </c>
      <c r="D183" s="412"/>
      <c r="E183" s="413" t="s">
        <v>209</v>
      </c>
      <c r="F183" s="404" t="str">
        <f>CONCATENATE('OPINI Rinci v1'!H185,'OPINI Rinci v1'!I185,'OPINI Rinci v1'!J185,'OPINI Rinci v1'!K185)</f>
        <v>WTP</v>
      </c>
      <c r="G183" s="404" t="str">
        <f>CONCATENATE('OPINI Rinci v1'!M185,'OPINI Rinci v1'!N185,'OPINI Rinci v1'!O185,'OPINI Rinci v1'!P185)</f>
        <v>WTP</v>
      </c>
      <c r="H183" s="404" t="str">
        <f>CONCATENATE('OPINI Rinci v1'!R185,'OPINI Rinci v1'!S185,'OPINI Rinci v1'!T185,'OPINI Rinci v1'!U185)</f>
        <v>WTP</v>
      </c>
      <c r="I183" s="404" t="str">
        <f>CONCATENATE('OPINI Rinci v1'!W185,'OPINI Rinci v1'!X185,'OPINI Rinci v1'!Y185,'OPINI Rinci v1'!Z185)</f>
        <v>WTP</v>
      </c>
      <c r="J183" s="404" t="str">
        <f>CONCATENATE('OPINI Rinci v1'!AB185,'OPINI Rinci v1'!AC185,'OPINI Rinci v1'!AD185,'OPINI Rinci v1'!AE185)</f>
        <v>WTP</v>
      </c>
      <c r="K183" s="414" t="str">
        <f>CONCATENATE('OPINI Rinci v1'!AG185,'OPINI Rinci v1'!AH185,'OPINI Rinci v1'!AI185,'OPINI Rinci v1'!AJ185)</f>
        <v>WTP</v>
      </c>
      <c r="L183" s="415" t="s">
        <v>634</v>
      </c>
      <c r="M183" s="416"/>
      <c r="N183" s="416"/>
      <c r="O183" s="414" t="str">
        <f>CONCATENATE('OPINI Rinci v1'!AL185,'OPINI Rinci v1'!AM185,'OPINI Rinci v1'!AO185,'OPINI Rinci v1'!AN185)</f>
        <v>WTP</v>
      </c>
      <c r="P183" s="417" t="s">
        <v>634</v>
      </c>
      <c r="Q183" s="418" t="str">
        <f>CONCATENATE('OPINI Rinci v1'!AQ185,'OPINI Rinci v1'!AR185,'OPINI Rinci v1'!AT185,'OPINI Rinci v1'!AS185)</f>
        <v>WTP</v>
      </c>
      <c r="R183" s="419" t="str">
        <f>CONCATENATE('OPINI Rinci v1'!AV185,'OPINI Rinci v1'!AW185,'OPINI Rinci v1'!AX185,'OPINI Rinci v1'!AY185)</f>
        <v>WTP</v>
      </c>
      <c r="S183" s="419" t="str">
        <f>CONCATENATE('OPINI Rinci v1'!BA185,'OPINI Rinci v1'!BB185,'OPINI Rinci v1'!BC185,'OPINI Rinci v1'!BD185)</f>
        <v>WTP</v>
      </c>
      <c r="T183" s="419" t="str">
        <f>CONCATENATE('OPINI Rinci v1'!BF185,'OPINI Rinci v1'!BG185,'OPINI Rinci v1'!BH185,'OPINI Rinci v1'!BI185)</f>
        <v>WDP</v>
      </c>
      <c r="U183" s="419" t="str">
        <f>CONCATENATE('OPINI Rinci v1'!BK185,'OPINI Rinci v1'!BL185,'OPINI Rinci v1'!BM185,'OPINI Rinci v1'!BN185)</f>
        <v>WDP</v>
      </c>
      <c r="V183" s="419" t="str">
        <f>CONCATENATE('OPINI Rinci v1'!BP185,'OPINI Rinci v1'!BQ185,'OPINI Rinci v1'!BR185,'OPINI Rinci v1'!BS185)</f>
        <v>WDP</v>
      </c>
      <c r="W183" s="419" t="str">
        <f>CONCATENATE('OPINI Rinci v1'!BU185,'OPINI Rinci v1'!BV185,'OPINI Rinci v1'!BW185,'OPINI Rinci v1'!BX185)</f>
        <v>WDP</v>
      </c>
      <c r="X183" s="419" t="str">
        <f>CONCATENATE('OPINI Rinci v1'!BZ185,'OPINI Rinci v1'!CA185,'OPINI Rinci v1'!CB185,'OPINI Rinci v1'!CC185)</f>
        <v>TMP</v>
      </c>
      <c r="Y183" s="420"/>
    </row>
    <row r="184" spans="1:25" s="91" customFormat="1" ht="14.1" customHeight="1" x14ac:dyDescent="0.2">
      <c r="A184" s="76">
        <f t="shared" si="10"/>
        <v>160</v>
      </c>
      <c r="B184" s="157" t="s">
        <v>28</v>
      </c>
      <c r="C184" s="401" t="s">
        <v>32</v>
      </c>
      <c r="D184" s="421"/>
      <c r="E184" s="403" t="s">
        <v>210</v>
      </c>
      <c r="F184" s="404" t="str">
        <f>CONCATENATE('OPINI Rinci v1'!H186,'OPINI Rinci v1'!I186,'OPINI Rinci v1'!J186,'OPINI Rinci v1'!K186)</f>
        <v>WTP</v>
      </c>
      <c r="G184" s="404" t="str">
        <f>CONCATENATE('OPINI Rinci v1'!M186,'OPINI Rinci v1'!N186,'OPINI Rinci v1'!O186,'OPINI Rinci v1'!P186)</f>
        <v>WTP</v>
      </c>
      <c r="H184" s="404" t="str">
        <f>CONCATENATE('OPINI Rinci v1'!R186,'OPINI Rinci v1'!S186,'OPINI Rinci v1'!T186,'OPINI Rinci v1'!U186)</f>
        <v>WTP</v>
      </c>
      <c r="I184" s="404" t="str">
        <f>CONCATENATE('OPINI Rinci v1'!W186,'OPINI Rinci v1'!X186,'OPINI Rinci v1'!Y186,'OPINI Rinci v1'!Z186)</f>
        <v>WTP</v>
      </c>
      <c r="J184" s="404" t="str">
        <f>CONCATENATE('OPINI Rinci v1'!AB186,'OPINI Rinci v1'!AC186,'OPINI Rinci v1'!AD186,'OPINI Rinci v1'!AE186)</f>
        <v>WDP</v>
      </c>
      <c r="K184" s="404" t="str">
        <f>CONCATENATE('OPINI Rinci v1'!AG186,'OPINI Rinci v1'!AH186,'OPINI Rinci v1'!AI186,'OPINI Rinci v1'!AJ186)</f>
        <v>WDP</v>
      </c>
      <c r="L184" s="422" t="s">
        <v>634</v>
      </c>
      <c r="M184" s="423"/>
      <c r="N184" s="423"/>
      <c r="O184" s="404" t="str">
        <f>CONCATENATE('OPINI Rinci v1'!AL186,'OPINI Rinci v1'!AM186,'OPINI Rinci v1'!AO186,'OPINI Rinci v1'!AN186)</f>
        <v>WDP</v>
      </c>
      <c r="P184" s="407" t="s">
        <v>632</v>
      </c>
      <c r="Q184" s="399" t="str">
        <f>CONCATENATE('OPINI Rinci v1'!AQ186,'OPINI Rinci v1'!AR186,'OPINI Rinci v1'!AT186,'OPINI Rinci v1'!AS186)</f>
        <v>WDP</v>
      </c>
      <c r="R184" s="163" t="str">
        <f>CONCATENATE('OPINI Rinci v1'!AV186,'OPINI Rinci v1'!AW186,'OPINI Rinci v1'!AX186,'OPINI Rinci v1'!AY186)</f>
        <v>WDP</v>
      </c>
      <c r="S184" s="163" t="str">
        <f>CONCATENATE('OPINI Rinci v1'!BA186,'OPINI Rinci v1'!BB186,'OPINI Rinci v1'!BC186,'OPINI Rinci v1'!BD186)</f>
        <v>WDP</v>
      </c>
      <c r="T184" s="163" t="str">
        <f>CONCATENATE('OPINI Rinci v1'!BF186,'OPINI Rinci v1'!BG186,'OPINI Rinci v1'!BH186,'OPINI Rinci v1'!BI186)</f>
        <v>WDP</v>
      </c>
      <c r="U184" s="163" t="str">
        <f>CONCATENATE('OPINI Rinci v1'!BK186,'OPINI Rinci v1'!BL186,'OPINI Rinci v1'!BM186,'OPINI Rinci v1'!BN186)</f>
        <v/>
      </c>
      <c r="V184" s="163" t="str">
        <f>CONCATENATE('OPINI Rinci v1'!BP186,'OPINI Rinci v1'!BQ186,'OPINI Rinci v1'!BR186,'OPINI Rinci v1'!BS186)</f>
        <v/>
      </c>
      <c r="W184" s="163" t="str">
        <f>CONCATENATE('OPINI Rinci v1'!BU186,'OPINI Rinci v1'!BV186,'OPINI Rinci v1'!BW186,'OPINI Rinci v1'!BX186)</f>
        <v/>
      </c>
      <c r="X184" s="163" t="str">
        <f>CONCATENATE('OPINI Rinci v1'!BZ186,'OPINI Rinci v1'!CA186,'OPINI Rinci v1'!CB186,'OPINI Rinci v1'!CC186)</f>
        <v/>
      </c>
      <c r="Y184" s="397"/>
    </row>
    <row r="185" spans="1:25" s="408" customFormat="1" ht="14.1" customHeight="1" x14ac:dyDescent="0.2">
      <c r="A185" s="409">
        <f t="shared" si="10"/>
        <v>161</v>
      </c>
      <c r="B185" s="410" t="s">
        <v>28</v>
      </c>
      <c r="C185" s="411">
        <v>13</v>
      </c>
      <c r="D185" s="412"/>
      <c r="E185" s="413" t="s">
        <v>211</v>
      </c>
      <c r="F185" s="404" t="str">
        <f>CONCATENATE('OPINI Rinci v1'!H187,'OPINI Rinci v1'!I187,'OPINI Rinci v1'!J187,'OPINI Rinci v1'!K187)</f>
        <v>WDP</v>
      </c>
      <c r="G185" s="404" t="str">
        <f>CONCATENATE('OPINI Rinci v1'!M187,'OPINI Rinci v1'!N187,'OPINI Rinci v1'!O187,'OPINI Rinci v1'!P187)</f>
        <v>WDP</v>
      </c>
      <c r="H185" s="404" t="str">
        <f>CONCATENATE('OPINI Rinci v1'!R187,'OPINI Rinci v1'!S187,'OPINI Rinci v1'!T187,'OPINI Rinci v1'!U187)</f>
        <v>WTP</v>
      </c>
      <c r="I185" s="404" t="str">
        <f>CONCATENATE('OPINI Rinci v1'!W187,'OPINI Rinci v1'!X187,'OPINI Rinci v1'!Y187,'OPINI Rinci v1'!Z187)</f>
        <v>WTP</v>
      </c>
      <c r="J185" s="404" t="str">
        <f>CONCATENATE('OPINI Rinci v1'!AB187,'OPINI Rinci v1'!AC187,'OPINI Rinci v1'!AD187,'OPINI Rinci v1'!AE187)</f>
        <v>WTP</v>
      </c>
      <c r="K185" s="414" t="str">
        <f>CONCATENATE('OPINI Rinci v1'!AG187,'OPINI Rinci v1'!AH187,'OPINI Rinci v1'!AI187,'OPINI Rinci v1'!AJ187)</f>
        <v>WTP</v>
      </c>
      <c r="L185" s="415" t="s">
        <v>634</v>
      </c>
      <c r="M185" s="416"/>
      <c r="N185" s="416"/>
      <c r="O185" s="414" t="str">
        <f>CONCATENATE('OPINI Rinci v1'!AL187,'OPINI Rinci v1'!AM187,'OPINI Rinci v1'!AO187,'OPINI Rinci v1'!AN187)</f>
        <v>WDP</v>
      </c>
      <c r="P185" s="417" t="s">
        <v>634</v>
      </c>
      <c r="Q185" s="418" t="str">
        <f>CONCATENATE('OPINI Rinci v1'!AQ187,'OPINI Rinci v1'!AR187,'OPINI Rinci v1'!AT187,'OPINI Rinci v1'!AS187)</f>
        <v>WDP</v>
      </c>
      <c r="R185" s="419" t="str">
        <f>CONCATENATE('OPINI Rinci v1'!AV187,'OPINI Rinci v1'!AW187,'OPINI Rinci v1'!AX187,'OPINI Rinci v1'!AY187)</f>
        <v>WDP</v>
      </c>
      <c r="S185" s="419" t="str">
        <f>CONCATENATE('OPINI Rinci v1'!BA187,'OPINI Rinci v1'!BB187,'OPINI Rinci v1'!BC187,'OPINI Rinci v1'!BD187)</f>
        <v>WDP</v>
      </c>
      <c r="T185" s="419" t="str">
        <f>CONCATENATE('OPINI Rinci v1'!BF187,'OPINI Rinci v1'!BG187,'OPINI Rinci v1'!BH187,'OPINI Rinci v1'!BI187)</f>
        <v/>
      </c>
      <c r="U185" s="419" t="str">
        <f>CONCATENATE('OPINI Rinci v1'!BK187,'OPINI Rinci v1'!BL187,'OPINI Rinci v1'!BM187,'OPINI Rinci v1'!BN187)</f>
        <v/>
      </c>
      <c r="V185" s="419" t="str">
        <f>CONCATENATE('OPINI Rinci v1'!BP187,'OPINI Rinci v1'!BQ187,'OPINI Rinci v1'!BR187,'OPINI Rinci v1'!BS187)</f>
        <v/>
      </c>
      <c r="W185" s="419" t="str">
        <f>CONCATENATE('OPINI Rinci v1'!BU187,'OPINI Rinci v1'!BV187,'OPINI Rinci v1'!BW187,'OPINI Rinci v1'!BX187)</f>
        <v/>
      </c>
      <c r="X185" s="419" t="str">
        <f>CONCATENATE('OPINI Rinci v1'!BZ187,'OPINI Rinci v1'!CA187,'OPINI Rinci v1'!CB187,'OPINI Rinci v1'!CC187)</f>
        <v/>
      </c>
      <c r="Y185" s="420"/>
    </row>
    <row r="186" spans="1:25" s="408" customFormat="1" ht="14.1" customHeight="1" x14ac:dyDescent="0.2">
      <c r="A186" s="409">
        <f t="shared" si="10"/>
        <v>162</v>
      </c>
      <c r="B186" s="410" t="s">
        <v>28</v>
      </c>
      <c r="C186" s="411">
        <v>14</v>
      </c>
      <c r="D186" s="412"/>
      <c r="E186" s="413" t="s">
        <v>212</v>
      </c>
      <c r="F186" s="404" t="str">
        <f>CONCATENATE('OPINI Rinci v1'!H188,'OPINI Rinci v1'!I188,'OPINI Rinci v1'!J188,'OPINI Rinci v1'!K188)</f>
        <v>WTP</v>
      </c>
      <c r="G186" s="404" t="str">
        <f>CONCATENATE('OPINI Rinci v1'!M188,'OPINI Rinci v1'!N188,'OPINI Rinci v1'!O188,'OPINI Rinci v1'!P188)</f>
        <v>WTP</v>
      </c>
      <c r="H186" s="404" t="str">
        <f>CONCATENATE('OPINI Rinci v1'!R188,'OPINI Rinci v1'!S188,'OPINI Rinci v1'!T188,'OPINI Rinci v1'!U188)</f>
        <v>WTP</v>
      </c>
      <c r="I186" s="404" t="str">
        <f>CONCATENATE('OPINI Rinci v1'!W188,'OPINI Rinci v1'!X188,'OPINI Rinci v1'!Y188,'OPINI Rinci v1'!Z188)</f>
        <v>WTP</v>
      </c>
      <c r="J186" s="404" t="str">
        <f>CONCATENATE('OPINI Rinci v1'!AB188,'OPINI Rinci v1'!AC188,'OPINI Rinci v1'!AD188,'OPINI Rinci v1'!AE188)</f>
        <v>WTP</v>
      </c>
      <c r="K186" s="414" t="str">
        <f>CONCATENATE('OPINI Rinci v1'!AG188,'OPINI Rinci v1'!AH188,'OPINI Rinci v1'!AI188,'OPINI Rinci v1'!AJ188)</f>
        <v>WTP</v>
      </c>
      <c r="L186" s="415" t="s">
        <v>634</v>
      </c>
      <c r="M186" s="416"/>
      <c r="N186" s="416"/>
      <c r="O186" s="414" t="str">
        <f>CONCATENATE('OPINI Rinci v1'!AL188,'OPINI Rinci v1'!AM188,'OPINI Rinci v1'!AO188,'OPINI Rinci v1'!AN188)</f>
        <v>WTP</v>
      </c>
      <c r="P186" s="417" t="s">
        <v>634</v>
      </c>
      <c r="Q186" s="418" t="str">
        <f>CONCATENATE('OPINI Rinci v1'!AQ188,'OPINI Rinci v1'!AR188,'OPINI Rinci v1'!AT188,'OPINI Rinci v1'!AS188)</f>
        <v>WTP</v>
      </c>
      <c r="R186" s="419" t="str">
        <f>CONCATENATE('OPINI Rinci v1'!AV188,'OPINI Rinci v1'!AW188,'OPINI Rinci v1'!AX188,'OPINI Rinci v1'!AY188)</f>
        <v>WTP</v>
      </c>
      <c r="S186" s="419" t="str">
        <f>CONCATENATE('OPINI Rinci v1'!BA188,'OPINI Rinci v1'!BB188,'OPINI Rinci v1'!BC188,'OPINI Rinci v1'!BD188)</f>
        <v>WDP</v>
      </c>
      <c r="T186" s="419" t="str">
        <f>CONCATENATE('OPINI Rinci v1'!BF188,'OPINI Rinci v1'!BG188,'OPINI Rinci v1'!BH188,'OPINI Rinci v1'!BI188)</f>
        <v/>
      </c>
      <c r="U186" s="419" t="str">
        <f>CONCATENATE('OPINI Rinci v1'!BK188,'OPINI Rinci v1'!BL188,'OPINI Rinci v1'!BM188,'OPINI Rinci v1'!BN188)</f>
        <v/>
      </c>
      <c r="V186" s="419" t="str">
        <f>CONCATENATE('OPINI Rinci v1'!BP188,'OPINI Rinci v1'!BQ188,'OPINI Rinci v1'!BR188,'OPINI Rinci v1'!BS188)</f>
        <v/>
      </c>
      <c r="W186" s="419" t="str">
        <f>CONCATENATE('OPINI Rinci v1'!BU188,'OPINI Rinci v1'!BV188,'OPINI Rinci v1'!BW188,'OPINI Rinci v1'!BX188)</f>
        <v/>
      </c>
      <c r="X186" s="419" t="str">
        <f>CONCATENATE('OPINI Rinci v1'!BZ188,'OPINI Rinci v1'!CA188,'OPINI Rinci v1'!CB188,'OPINI Rinci v1'!CC188)</f>
        <v/>
      </c>
      <c r="Y186" s="420"/>
    </row>
    <row r="187" spans="1:25" s="91" customFormat="1" ht="14.1" customHeight="1" x14ac:dyDescent="0.2">
      <c r="A187" s="76">
        <f t="shared" si="10"/>
        <v>163</v>
      </c>
      <c r="B187" s="157" t="s">
        <v>28</v>
      </c>
      <c r="C187" s="401">
        <v>15</v>
      </c>
      <c r="D187" s="421"/>
      <c r="E187" s="403" t="s">
        <v>213</v>
      </c>
      <c r="F187" s="404" t="str">
        <f>CONCATENATE('OPINI Rinci v1'!H189,'OPINI Rinci v1'!I189,'OPINI Rinci v1'!J189,'OPINI Rinci v1'!K189)</f>
        <v>WTP</v>
      </c>
      <c r="G187" s="404" t="str">
        <f>CONCATENATE('OPINI Rinci v1'!M189,'OPINI Rinci v1'!N189,'OPINI Rinci v1'!O189,'OPINI Rinci v1'!P189)</f>
        <v>WTP</v>
      </c>
      <c r="H187" s="404" t="str">
        <f>CONCATENATE('OPINI Rinci v1'!R189,'OPINI Rinci v1'!S189,'OPINI Rinci v1'!T189,'OPINI Rinci v1'!U189)</f>
        <v>WTP</v>
      </c>
      <c r="I187" s="404" t="str">
        <f>CONCATENATE('OPINI Rinci v1'!W189,'OPINI Rinci v1'!X189,'OPINI Rinci v1'!Y189,'OPINI Rinci v1'!Z189)</f>
        <v>WTP</v>
      </c>
      <c r="J187" s="404" t="str">
        <f>CONCATENATE('OPINI Rinci v1'!AB189,'OPINI Rinci v1'!AC189,'OPINI Rinci v1'!AD189,'OPINI Rinci v1'!AE189)</f>
        <v>WTP</v>
      </c>
      <c r="K187" s="404" t="str">
        <f>CONCATENATE('OPINI Rinci v1'!AG189,'OPINI Rinci v1'!AH189,'OPINI Rinci v1'!AI189,'OPINI Rinci v1'!AJ189)</f>
        <v>WDP</v>
      </c>
      <c r="L187" s="422" t="s">
        <v>634</v>
      </c>
      <c r="M187" s="423"/>
      <c r="N187" s="423"/>
      <c r="O187" s="404" t="str">
        <f>CONCATENATE('OPINI Rinci v1'!AL189,'OPINI Rinci v1'!AM189,'OPINI Rinci v1'!AO189,'OPINI Rinci v1'!AN189)</f>
        <v>WDP</v>
      </c>
      <c r="P187" s="424" t="s">
        <v>634</v>
      </c>
      <c r="Q187" s="399" t="str">
        <f>CONCATENATE('OPINI Rinci v1'!AQ189,'OPINI Rinci v1'!AR189,'OPINI Rinci v1'!AT189,'OPINI Rinci v1'!AS189)</f>
        <v>TMP</v>
      </c>
      <c r="R187" s="163" t="str">
        <f>CONCATENATE('OPINI Rinci v1'!AV189,'OPINI Rinci v1'!AW189,'OPINI Rinci v1'!AX189,'OPINI Rinci v1'!AY189)</f>
        <v>WDP</v>
      </c>
      <c r="S187" s="163" t="str">
        <f>CONCATENATE('OPINI Rinci v1'!BA189,'OPINI Rinci v1'!BB189,'OPINI Rinci v1'!BC189,'OPINI Rinci v1'!BD189)</f>
        <v>TMP</v>
      </c>
      <c r="T187" s="163" t="str">
        <f>CONCATENATE('OPINI Rinci v1'!BF189,'OPINI Rinci v1'!BG189,'OPINI Rinci v1'!BH189,'OPINI Rinci v1'!BI189)</f>
        <v/>
      </c>
      <c r="U187" s="163" t="str">
        <f>CONCATENATE('OPINI Rinci v1'!BK189,'OPINI Rinci v1'!BL189,'OPINI Rinci v1'!BM189,'OPINI Rinci v1'!BN189)</f>
        <v/>
      </c>
      <c r="V187" s="163" t="str">
        <f>CONCATENATE('OPINI Rinci v1'!BP189,'OPINI Rinci v1'!BQ189,'OPINI Rinci v1'!BR189,'OPINI Rinci v1'!BS189)</f>
        <v/>
      </c>
      <c r="W187" s="163" t="str">
        <f>CONCATENATE('OPINI Rinci v1'!BU189,'OPINI Rinci v1'!BV189,'OPINI Rinci v1'!BW189,'OPINI Rinci v1'!BX189)</f>
        <v/>
      </c>
      <c r="X187" s="163" t="str">
        <f>CONCATENATE('OPINI Rinci v1'!BZ189,'OPINI Rinci v1'!CA189,'OPINI Rinci v1'!CB189,'OPINI Rinci v1'!CC189)</f>
        <v/>
      </c>
      <c r="Y187" s="397"/>
    </row>
    <row r="188" spans="1:25" s="59" customFormat="1" ht="14.1" customHeight="1" x14ac:dyDescent="0.2">
      <c r="A188" s="76">
        <f>IF(C188="","",A187+1)</f>
        <v>164</v>
      </c>
      <c r="B188" s="157" t="s">
        <v>28</v>
      </c>
      <c r="C188" s="401">
        <v>16</v>
      </c>
      <c r="D188" s="62"/>
      <c r="E188" s="434" t="s">
        <v>673</v>
      </c>
      <c r="F188" s="404" t="str">
        <f>CONCATENATE('OPINI Rinci v1'!H190,'OPINI Rinci v1'!I190,'OPINI Rinci v1'!J190,'OPINI Rinci v1'!K190)</f>
        <v>WTP</v>
      </c>
      <c r="G188" s="404" t="str">
        <f>CONCATENATE('OPINI Rinci v1'!M190,'OPINI Rinci v1'!N190,'OPINI Rinci v1'!O190,'OPINI Rinci v1'!P190)</f>
        <v>WDP</v>
      </c>
      <c r="H188" s="404" t="str">
        <f>CONCATENATE('OPINI Rinci v1'!R190,'OPINI Rinci v1'!S190,'OPINI Rinci v1'!T190,'OPINI Rinci v1'!U190)</f>
        <v>WTP</v>
      </c>
      <c r="I188" s="404" t="str">
        <f>CONCATENATE('OPINI Rinci v1'!W190,'OPINI Rinci v1'!X190,'OPINI Rinci v1'!Y190,'OPINI Rinci v1'!Z190)</f>
        <v>WDP</v>
      </c>
      <c r="J188" s="404" t="str">
        <f>CONCATENATE('OPINI Rinci v1'!AB190,'OPINI Rinci v1'!AC190,'OPINI Rinci v1'!AD190,'OPINI Rinci v1'!AE190)</f>
        <v>TMP</v>
      </c>
      <c r="K188" s="404" t="str">
        <f>CONCATENATE('OPINI Rinci v1'!AG190,'OPINI Rinci v1'!AH190,'OPINI Rinci v1'!AI190,'OPINI Rinci v1'!AJ190)</f>
        <v>TMP</v>
      </c>
      <c r="L188" s="405" t="s">
        <v>633</v>
      </c>
      <c r="M188" s="428"/>
      <c r="N188" s="428"/>
      <c r="O188" s="429" t="str">
        <f>CONCATENATE('OPINI Rinci v1'!AL190,'OPINI Rinci v1'!AM190,'OPINI Rinci v1'!AO190,'OPINI Rinci v1'!AN190)</f>
        <v/>
      </c>
      <c r="P188" s="63"/>
      <c r="Q188" s="399" t="str">
        <f>CONCATENATE('OPINI Rinci v1'!AQ190,'OPINI Rinci v1'!AR190,'OPINI Rinci v1'!AT190,'OPINI Rinci v1'!AS190)</f>
        <v/>
      </c>
      <c r="R188" s="163" t="str">
        <f>CONCATENATE('OPINI Rinci v1'!AV190,'OPINI Rinci v1'!AW190,'OPINI Rinci v1'!AX190,'OPINI Rinci v1'!AY190)</f>
        <v/>
      </c>
      <c r="S188" s="163" t="str">
        <f>CONCATENATE('OPINI Rinci v1'!BA190,'OPINI Rinci v1'!BB190,'OPINI Rinci v1'!BC190,'OPINI Rinci v1'!BD190)</f>
        <v/>
      </c>
      <c r="T188" s="163" t="str">
        <f>CONCATENATE('OPINI Rinci v1'!BF190,'OPINI Rinci v1'!BG190,'OPINI Rinci v1'!BH190,'OPINI Rinci v1'!BI190)</f>
        <v/>
      </c>
      <c r="U188" s="163" t="str">
        <f>CONCATENATE('OPINI Rinci v1'!BK190,'OPINI Rinci v1'!BL190,'OPINI Rinci v1'!BM190,'OPINI Rinci v1'!BN190)</f>
        <v/>
      </c>
      <c r="V188" s="163" t="str">
        <f>CONCATENATE('OPINI Rinci v1'!BP190,'OPINI Rinci v1'!BQ190,'OPINI Rinci v1'!BR190,'OPINI Rinci v1'!BS190)</f>
        <v/>
      </c>
      <c r="W188" s="163" t="str">
        <f>CONCATENATE('OPINI Rinci v1'!BU190,'OPINI Rinci v1'!BV190,'OPINI Rinci v1'!BW190,'OPINI Rinci v1'!BX190)</f>
        <v/>
      </c>
      <c r="X188" s="163" t="str">
        <f>CONCATENATE('OPINI Rinci v1'!BZ190,'OPINI Rinci v1'!CA190,'OPINI Rinci v1'!CB190,'OPINI Rinci v1'!CC190)</f>
        <v/>
      </c>
      <c r="Y188" s="400"/>
    </row>
    <row r="189" spans="1:25" s="59" customFormat="1" ht="14.1" customHeight="1" x14ac:dyDescent="0.2">
      <c r="A189" s="76"/>
      <c r="B189" s="180"/>
      <c r="C189" s="398"/>
      <c r="D189" s="62"/>
      <c r="E189" s="63"/>
      <c r="F189" s="63"/>
      <c r="G189" s="404" t="str">
        <f>CONCATENATE('OPINI Rinci v1'!M191,'OPINI Rinci v1'!N191,'OPINI Rinci v1'!O191,'OPINI Rinci v1'!P191)</f>
        <v/>
      </c>
      <c r="H189" s="63"/>
      <c r="I189" s="63"/>
      <c r="J189" s="63"/>
      <c r="K189" s="63"/>
      <c r="L189" s="428"/>
      <c r="M189" s="428"/>
      <c r="N189" s="428"/>
      <c r="O189" s="398"/>
      <c r="P189" s="63"/>
      <c r="Q189" s="399"/>
      <c r="R189" s="147"/>
      <c r="S189" s="163"/>
      <c r="T189" s="163"/>
      <c r="U189" s="163"/>
      <c r="V189" s="163"/>
      <c r="W189" s="163"/>
      <c r="X189" s="163"/>
      <c r="Y189" s="400"/>
    </row>
    <row r="190" spans="1:25" s="59" customFormat="1" ht="14.1" customHeight="1" x14ac:dyDescent="0.2">
      <c r="A190" s="76" t="str">
        <f>IF(C190="","",#REF!+1)</f>
        <v/>
      </c>
      <c r="B190" s="79" t="s">
        <v>30</v>
      </c>
      <c r="C190" s="398"/>
      <c r="D190" s="62" t="s">
        <v>215</v>
      </c>
      <c r="E190" s="63"/>
      <c r="F190" s="63"/>
      <c r="G190" s="404" t="s">
        <v>657</v>
      </c>
      <c r="H190" s="63"/>
      <c r="I190" s="63"/>
      <c r="J190" s="63"/>
      <c r="K190" s="63"/>
      <c r="L190" s="428"/>
      <c r="M190" s="428"/>
      <c r="N190" s="428"/>
      <c r="O190" s="398"/>
      <c r="P190" s="63"/>
      <c r="Q190" s="399"/>
      <c r="R190" s="147"/>
      <c r="S190" s="163"/>
      <c r="T190" s="163"/>
      <c r="U190" s="163"/>
      <c r="V190" s="163"/>
      <c r="W190" s="163"/>
      <c r="X190" s="163"/>
      <c r="Y190" s="400"/>
    </row>
    <row r="191" spans="1:25" s="91" customFormat="1" ht="14.1" customHeight="1" x14ac:dyDescent="0.2">
      <c r="A191" s="76">
        <f>IF(C191="","",A188+1)</f>
        <v>165</v>
      </c>
      <c r="B191" s="157" t="s">
        <v>30</v>
      </c>
      <c r="C191" s="401" t="s">
        <v>8</v>
      </c>
      <c r="D191" s="402"/>
      <c r="E191" s="403" t="s">
        <v>216</v>
      </c>
      <c r="F191" s="404" t="str">
        <f>CONCATENATE('OPINI Rinci v1'!H193,'OPINI Rinci v1'!I193,'OPINI Rinci v1'!J193,'OPINI Rinci v1'!K193)</f>
        <v>WTP</v>
      </c>
      <c r="G191" s="404" t="str">
        <f>CONCATENATE('OPINI Rinci v1'!M193,'OPINI Rinci v1'!N193,'OPINI Rinci v1'!O193,'OPINI Rinci v1'!P193)</f>
        <v>WTP</v>
      </c>
      <c r="H191" s="404" t="str">
        <f>CONCATENATE('OPINI Rinci v1'!R193,'OPINI Rinci v1'!S193,'OPINI Rinci v1'!T193,'OPINI Rinci v1'!U193)</f>
        <v>WTP</v>
      </c>
      <c r="I191" s="404" t="str">
        <f>CONCATENATE('OPINI Rinci v1'!W193,'OPINI Rinci v1'!X193,'OPINI Rinci v1'!Y193,'OPINI Rinci v1'!Z193)</f>
        <v>WDP</v>
      </c>
      <c r="J191" s="404" t="str">
        <f>CONCATENATE('OPINI Rinci v1'!AB193,'OPINI Rinci v1'!AC193,'OPINI Rinci v1'!AD193,'OPINI Rinci v1'!AE193)</f>
        <v>WDP</v>
      </c>
      <c r="K191" s="404" t="str">
        <f>CONCATENATE('OPINI Rinci v1'!AG193,'OPINI Rinci v1'!AH193,'OPINI Rinci v1'!AI193,'OPINI Rinci v1'!AJ193)</f>
        <v>WDP</v>
      </c>
      <c r="L191" s="422" t="s">
        <v>634</v>
      </c>
      <c r="M191" s="423"/>
      <c r="N191" s="423"/>
      <c r="O191" s="404" t="str">
        <f>CONCATENATE('OPINI Rinci v1'!AL193,'OPINI Rinci v1'!AM193,'OPINI Rinci v1'!AO193,'OPINI Rinci v1'!AN193)</f>
        <v>WDP</v>
      </c>
      <c r="P191" s="424" t="s">
        <v>634</v>
      </c>
      <c r="Q191" s="399" t="str">
        <f>CONCATENATE('OPINI Rinci v1'!AQ193,'OPINI Rinci v1'!AR193,'OPINI Rinci v1'!AT193,'OPINI Rinci v1'!AS193)</f>
        <v>WTP</v>
      </c>
      <c r="R191" s="163" t="str">
        <f>CONCATENATE('OPINI Rinci v1'!AV193,'OPINI Rinci v1'!AW193,'OPINI Rinci v1'!AX193,'OPINI Rinci v1'!AY193)</f>
        <v>WTP</v>
      </c>
      <c r="S191" s="163" t="str">
        <f>CONCATENATE('OPINI Rinci v1'!BA193,'OPINI Rinci v1'!BB193,'OPINI Rinci v1'!BC193,'OPINI Rinci v1'!BD193)</f>
        <v>WDP</v>
      </c>
      <c r="T191" s="163" t="str">
        <f>CONCATENATE('OPINI Rinci v1'!BF193,'OPINI Rinci v1'!BG193,'OPINI Rinci v1'!BH193,'OPINI Rinci v1'!BI193)</f>
        <v>WDP</v>
      </c>
      <c r="U191" s="163" t="str">
        <f>CONCATENATE('OPINI Rinci v1'!BK193,'OPINI Rinci v1'!BL193,'OPINI Rinci v1'!BM193,'OPINI Rinci v1'!BN193)</f>
        <v>WDP</v>
      </c>
      <c r="V191" s="163" t="str">
        <f>CONCATENATE('OPINI Rinci v1'!BP193,'OPINI Rinci v1'!BQ193,'OPINI Rinci v1'!BR193,'OPINI Rinci v1'!BS193)</f>
        <v>TMP</v>
      </c>
      <c r="W191" s="163" t="str">
        <f>CONCATENATE('OPINI Rinci v1'!BU193,'OPINI Rinci v1'!BV193,'OPINI Rinci v1'!BW193,'OPINI Rinci v1'!BX193)</f>
        <v>WDP</v>
      </c>
      <c r="X191" s="163" t="str">
        <f>CONCATENATE('OPINI Rinci v1'!BZ193,'OPINI Rinci v1'!CA193,'OPINI Rinci v1'!CB193,'OPINI Rinci v1'!CC193)</f>
        <v>WDP</v>
      </c>
      <c r="Y191" s="397"/>
    </row>
    <row r="192" spans="1:25" s="59" customFormat="1" ht="14.1" customHeight="1" x14ac:dyDescent="0.2">
      <c r="A192" s="76" t="str">
        <f>IF(C192="","",A191+1)</f>
        <v/>
      </c>
      <c r="B192" s="180"/>
      <c r="C192" s="398"/>
      <c r="D192" s="62"/>
      <c r="E192" s="63"/>
      <c r="F192" s="63"/>
      <c r="G192" s="404" t="str">
        <f>CONCATENATE('OPINI Rinci v1'!M194,'OPINI Rinci v1'!N194,'OPINI Rinci v1'!O194,'OPINI Rinci v1'!P194)</f>
        <v/>
      </c>
      <c r="H192" s="63"/>
      <c r="I192" s="63"/>
      <c r="J192" s="63"/>
      <c r="K192" s="63"/>
      <c r="L192" s="428"/>
      <c r="M192" s="428"/>
      <c r="N192" s="428"/>
      <c r="O192" s="398"/>
      <c r="P192" s="63"/>
      <c r="Q192" s="399" t="str">
        <f>CONCATENATE('OPINI Rinci v1'!AQ194,'OPINI Rinci v1'!AR194,'OPINI Rinci v1'!AT194,'OPINI Rinci v1'!AS194)</f>
        <v/>
      </c>
      <c r="R192" s="147"/>
      <c r="S192" s="163"/>
      <c r="T192" s="163"/>
      <c r="U192" s="163"/>
      <c r="V192" s="163"/>
      <c r="W192" s="163"/>
      <c r="X192" s="163"/>
      <c r="Y192" s="400"/>
    </row>
    <row r="193" spans="1:25" s="59" customFormat="1" ht="14.1" customHeight="1" x14ac:dyDescent="0.2">
      <c r="A193" s="76" t="str">
        <f>IF(C193="","",A192+1)</f>
        <v/>
      </c>
      <c r="B193" s="79" t="s">
        <v>32</v>
      </c>
      <c r="C193" s="398"/>
      <c r="D193" s="62" t="s">
        <v>218</v>
      </c>
      <c r="E193" s="78"/>
      <c r="F193" s="78"/>
      <c r="G193" s="404" t="s">
        <v>657</v>
      </c>
      <c r="H193" s="78"/>
      <c r="I193" s="78"/>
      <c r="J193" s="78"/>
      <c r="K193" s="78"/>
      <c r="L193" s="434"/>
      <c r="M193" s="434"/>
      <c r="N193" s="434"/>
      <c r="O193" s="429"/>
      <c r="P193" s="78"/>
      <c r="Q193" s="399"/>
      <c r="R193" s="435"/>
      <c r="S193" s="163"/>
      <c r="T193" s="163"/>
      <c r="U193" s="163"/>
      <c r="V193" s="163"/>
      <c r="W193" s="163"/>
      <c r="X193" s="163"/>
      <c r="Y193" s="400"/>
    </row>
    <row r="194" spans="1:25" s="91" customFormat="1" ht="14.1" customHeight="1" x14ac:dyDescent="0.2">
      <c r="A194" s="76">
        <f>IF(C194="","",A191+1)</f>
        <v>166</v>
      </c>
      <c r="B194" s="157" t="s">
        <v>32</v>
      </c>
      <c r="C194" s="401" t="s">
        <v>8</v>
      </c>
      <c r="D194" s="402"/>
      <c r="E194" s="403" t="s">
        <v>219</v>
      </c>
      <c r="F194" s="404" t="str">
        <f>CONCATENATE('OPINI Rinci v1'!H196,'OPINI Rinci v1'!I196,'OPINI Rinci v1'!J196,'OPINI Rinci v1'!K196)</f>
        <v>WTP</v>
      </c>
      <c r="G194" s="404" t="str">
        <f>CONCATENATE('OPINI Rinci v1'!M196,'OPINI Rinci v1'!N196,'OPINI Rinci v1'!O196,'OPINI Rinci v1'!P196)</f>
        <v>WTP</v>
      </c>
      <c r="H194" s="404" t="str">
        <f>CONCATENATE('OPINI Rinci v1'!R196,'OPINI Rinci v1'!S196,'OPINI Rinci v1'!T196,'OPINI Rinci v1'!U196)</f>
        <v>WTP</v>
      </c>
      <c r="I194" s="404" t="str">
        <f>CONCATENATE('OPINI Rinci v1'!W196,'OPINI Rinci v1'!X196,'OPINI Rinci v1'!Y196,'OPINI Rinci v1'!Z196)</f>
        <v>WTP</v>
      </c>
      <c r="J194" s="404" t="str">
        <f>CONCATENATE('OPINI Rinci v1'!AB196,'OPINI Rinci v1'!AC196,'OPINI Rinci v1'!AD196,'OPINI Rinci v1'!AE196)</f>
        <v>WTP</v>
      </c>
      <c r="K194" s="404" t="str">
        <f>CONCATENATE('OPINI Rinci v1'!AG196,'OPINI Rinci v1'!AH196,'OPINI Rinci v1'!AI196,'OPINI Rinci v1'!AJ196)</f>
        <v>WTP</v>
      </c>
      <c r="L194" s="405" t="s">
        <v>633</v>
      </c>
      <c r="M194" s="406"/>
      <c r="N194" s="406"/>
      <c r="O194" s="404" t="str">
        <f>CONCATENATE('OPINI Rinci v1'!AL196,'OPINI Rinci v1'!AM196,'OPINI Rinci v1'!AO196,'OPINI Rinci v1'!AN196)</f>
        <v>WTP</v>
      </c>
      <c r="P194" s="407" t="s">
        <v>632</v>
      </c>
      <c r="Q194" s="399" t="str">
        <f>CONCATENATE('OPINI Rinci v1'!AQ196,'OPINI Rinci v1'!AR196,'OPINI Rinci v1'!AT196,'OPINI Rinci v1'!AS196)</f>
        <v>WTP</v>
      </c>
      <c r="R194" s="163" t="str">
        <f>CONCATENATE('OPINI Rinci v1'!AV196,'OPINI Rinci v1'!AW196,'OPINI Rinci v1'!AX196,'OPINI Rinci v1'!AY196)</f>
        <v>WTP</v>
      </c>
      <c r="S194" s="163" t="str">
        <f>CONCATENATE('OPINI Rinci v1'!BA196,'OPINI Rinci v1'!BB196,'OPINI Rinci v1'!BC196,'OPINI Rinci v1'!BD196)</f>
        <v>WDP</v>
      </c>
      <c r="T194" s="163" t="str">
        <f>CONCATENATE('OPINI Rinci v1'!BF196,'OPINI Rinci v1'!BG196,'OPINI Rinci v1'!BH196,'OPINI Rinci v1'!BI196)</f>
        <v>WDP</v>
      </c>
      <c r="U194" s="163" t="str">
        <f>CONCATENATE('OPINI Rinci v1'!BK196,'OPINI Rinci v1'!BL196,'OPINI Rinci v1'!BM196,'OPINI Rinci v1'!BN196)</f>
        <v>WDP</v>
      </c>
      <c r="V194" s="163" t="str">
        <f>CONCATENATE('OPINI Rinci v1'!BP196,'OPINI Rinci v1'!BQ196,'OPINI Rinci v1'!BR196,'OPINI Rinci v1'!BS196)</f>
        <v>WDP</v>
      </c>
      <c r="W194" s="163" t="str">
        <f>CONCATENATE('OPINI Rinci v1'!BU196,'OPINI Rinci v1'!BV196,'OPINI Rinci v1'!BW196,'OPINI Rinci v1'!BX196)</f>
        <v>WDP</v>
      </c>
      <c r="X194" s="163" t="str">
        <f>CONCATENATE('OPINI Rinci v1'!BZ196,'OPINI Rinci v1'!CA196,'OPINI Rinci v1'!CB196,'OPINI Rinci v1'!CC196)</f>
        <v>WDP</v>
      </c>
      <c r="Y194" s="397"/>
    </row>
    <row r="195" spans="1:25" s="91" customFormat="1" ht="14.1" customHeight="1" x14ac:dyDescent="0.2">
      <c r="A195" s="76">
        <f t="shared" ref="A195:A221" si="11">IF(C195="","",A194+1)</f>
        <v>167</v>
      </c>
      <c r="B195" s="157" t="s">
        <v>32</v>
      </c>
      <c r="C195" s="401" t="s">
        <v>12</v>
      </c>
      <c r="D195" s="421"/>
      <c r="E195" s="403" t="s">
        <v>220</v>
      </c>
      <c r="F195" s="404" t="str">
        <f>CONCATENATE('OPINI Rinci v1'!H197,'OPINI Rinci v1'!I197,'OPINI Rinci v1'!J197,'OPINI Rinci v1'!K197)</f>
        <v>WTP</v>
      </c>
      <c r="G195" s="404" t="str">
        <f>CONCATENATE('OPINI Rinci v1'!M197,'OPINI Rinci v1'!N197,'OPINI Rinci v1'!O197,'OPINI Rinci v1'!P197)</f>
        <v>WTP</v>
      </c>
      <c r="H195" s="404" t="str">
        <f>CONCATENATE('OPINI Rinci v1'!R197,'OPINI Rinci v1'!S197,'OPINI Rinci v1'!T197,'OPINI Rinci v1'!U197)</f>
        <v>WTP</v>
      </c>
      <c r="I195" s="404" t="str">
        <f>CONCATENATE('OPINI Rinci v1'!W197,'OPINI Rinci v1'!X197,'OPINI Rinci v1'!Y197,'OPINI Rinci v1'!Z197)</f>
        <v>WTP</v>
      </c>
      <c r="J195" s="404" t="str">
        <f>CONCATENATE('OPINI Rinci v1'!AB197,'OPINI Rinci v1'!AC197,'OPINI Rinci v1'!AD197,'OPINI Rinci v1'!AE197)</f>
        <v>WDP</v>
      </c>
      <c r="K195" s="404" t="str">
        <f>CONCATENATE('OPINI Rinci v1'!AG197,'OPINI Rinci v1'!AH197,'OPINI Rinci v1'!AI197,'OPINI Rinci v1'!AJ197)</f>
        <v>WDP</v>
      </c>
      <c r="L195" s="422" t="s">
        <v>634</v>
      </c>
      <c r="M195" s="423"/>
      <c r="N195" s="423"/>
      <c r="O195" s="404" t="str">
        <f>CONCATENATE('OPINI Rinci v1'!AL197,'OPINI Rinci v1'!AM197,'OPINI Rinci v1'!AO197,'OPINI Rinci v1'!AN197)</f>
        <v>TMP</v>
      </c>
      <c r="P195" s="424" t="s">
        <v>634</v>
      </c>
      <c r="Q195" s="399" t="str">
        <f>CONCATENATE('OPINI Rinci v1'!AQ197,'OPINI Rinci v1'!AR197,'OPINI Rinci v1'!AT197,'OPINI Rinci v1'!AS197)</f>
        <v>WDP</v>
      </c>
      <c r="R195" s="163" t="str">
        <f>CONCATENATE('OPINI Rinci v1'!AV197,'OPINI Rinci v1'!AW197,'OPINI Rinci v1'!AX197,'OPINI Rinci v1'!AY197)</f>
        <v>WDP</v>
      </c>
      <c r="S195" s="163" t="str">
        <f>CONCATENATE('OPINI Rinci v1'!BA197,'OPINI Rinci v1'!BB197,'OPINI Rinci v1'!BC197,'OPINI Rinci v1'!BD197)</f>
        <v>WDP</v>
      </c>
      <c r="T195" s="163" t="str">
        <f>CONCATENATE('OPINI Rinci v1'!BF197,'OPINI Rinci v1'!BG197,'OPINI Rinci v1'!BH197,'OPINI Rinci v1'!BI197)</f>
        <v>WDP</v>
      </c>
      <c r="U195" s="163" t="str">
        <f>CONCATENATE('OPINI Rinci v1'!BK197,'OPINI Rinci v1'!BL197,'OPINI Rinci v1'!BM197,'OPINI Rinci v1'!BN197)</f>
        <v>WDP</v>
      </c>
      <c r="V195" s="163" t="str">
        <f>CONCATENATE('OPINI Rinci v1'!BP197,'OPINI Rinci v1'!BQ197,'OPINI Rinci v1'!BR197,'OPINI Rinci v1'!BS197)</f>
        <v>WDP</v>
      </c>
      <c r="W195" s="163" t="str">
        <f>CONCATENATE('OPINI Rinci v1'!BU197,'OPINI Rinci v1'!BV197,'OPINI Rinci v1'!BW197,'OPINI Rinci v1'!BX197)</f>
        <v>WDP</v>
      </c>
      <c r="X195" s="163" t="str">
        <f>CONCATENATE('OPINI Rinci v1'!BZ197,'OPINI Rinci v1'!CA197,'OPINI Rinci v1'!CB197,'OPINI Rinci v1'!CC197)</f>
        <v>WDP</v>
      </c>
      <c r="Y195" s="397"/>
    </row>
    <row r="196" spans="1:25" s="408" customFormat="1" ht="14.1" customHeight="1" x14ac:dyDescent="0.2">
      <c r="A196" s="409">
        <f t="shared" si="11"/>
        <v>168</v>
      </c>
      <c r="B196" s="410" t="s">
        <v>32</v>
      </c>
      <c r="C196" s="411" t="s">
        <v>14</v>
      </c>
      <c r="D196" s="412"/>
      <c r="E196" s="413" t="s">
        <v>221</v>
      </c>
      <c r="F196" s="404" t="str">
        <f>CONCATENATE('OPINI Rinci v1'!H198,'OPINI Rinci v1'!I198,'OPINI Rinci v1'!J198,'OPINI Rinci v1'!K198)</f>
        <v>WTP</v>
      </c>
      <c r="G196" s="404" t="str">
        <f>CONCATENATE('OPINI Rinci v1'!M198,'OPINI Rinci v1'!N198,'OPINI Rinci v1'!O198,'OPINI Rinci v1'!P198)</f>
        <v>WTP</v>
      </c>
      <c r="H196" s="404" t="str">
        <f>CONCATENATE('OPINI Rinci v1'!R198,'OPINI Rinci v1'!S198,'OPINI Rinci v1'!T198,'OPINI Rinci v1'!U198)</f>
        <v>WTP</v>
      </c>
      <c r="I196" s="404" t="str">
        <f>CONCATENATE('OPINI Rinci v1'!W198,'OPINI Rinci v1'!X198,'OPINI Rinci v1'!Y198,'OPINI Rinci v1'!Z198)</f>
        <v>WTP</v>
      </c>
      <c r="J196" s="404" t="str">
        <f>CONCATENATE('OPINI Rinci v1'!AB198,'OPINI Rinci v1'!AC198,'OPINI Rinci v1'!AD198,'OPINI Rinci v1'!AE198)</f>
        <v>WTP</v>
      </c>
      <c r="K196" s="414" t="str">
        <f>CONCATENATE('OPINI Rinci v1'!AG198,'OPINI Rinci v1'!AH198,'OPINI Rinci v1'!AI198,'OPINI Rinci v1'!AJ198)</f>
        <v>WTP</v>
      </c>
      <c r="L196" s="415" t="s">
        <v>634</v>
      </c>
      <c r="M196" s="416"/>
      <c r="N196" s="416"/>
      <c r="O196" s="414" t="str">
        <f>CONCATENATE('OPINI Rinci v1'!AL198,'OPINI Rinci v1'!AM198,'OPINI Rinci v1'!AO198,'OPINI Rinci v1'!AN198)</f>
        <v>WDP</v>
      </c>
      <c r="P196" s="417" t="s">
        <v>634</v>
      </c>
      <c r="Q196" s="418" t="str">
        <f>CONCATENATE('OPINI Rinci v1'!AQ198,'OPINI Rinci v1'!AR198,'OPINI Rinci v1'!AT198,'OPINI Rinci v1'!AS198)</f>
        <v>WDP</v>
      </c>
      <c r="R196" s="419" t="str">
        <f>CONCATENATE('OPINI Rinci v1'!AV198,'OPINI Rinci v1'!AW198,'OPINI Rinci v1'!AX198,'OPINI Rinci v1'!AY198)</f>
        <v>WDP</v>
      </c>
      <c r="S196" s="419" t="str">
        <f>CONCATENATE('OPINI Rinci v1'!BA198,'OPINI Rinci v1'!BB198,'OPINI Rinci v1'!BC198,'OPINI Rinci v1'!BD198)</f>
        <v>WDP</v>
      </c>
      <c r="T196" s="419" t="str">
        <f>CONCATENATE('OPINI Rinci v1'!BF198,'OPINI Rinci v1'!BG198,'OPINI Rinci v1'!BH198,'OPINI Rinci v1'!BI198)</f>
        <v>WDP</v>
      </c>
      <c r="U196" s="419" t="str">
        <f>CONCATENATE('OPINI Rinci v1'!BK198,'OPINI Rinci v1'!BL198,'OPINI Rinci v1'!BM198,'OPINI Rinci v1'!BN198)</f>
        <v>WDP</v>
      </c>
      <c r="V196" s="419" t="str">
        <f>CONCATENATE('OPINI Rinci v1'!BP198,'OPINI Rinci v1'!BQ198,'OPINI Rinci v1'!BR198,'OPINI Rinci v1'!BS198)</f>
        <v>WDP</v>
      </c>
      <c r="W196" s="419" t="str">
        <f>CONCATENATE('OPINI Rinci v1'!BU198,'OPINI Rinci v1'!BV198,'OPINI Rinci v1'!BW198,'OPINI Rinci v1'!BX198)</f>
        <v>WDP</v>
      </c>
      <c r="X196" s="419" t="str">
        <f>CONCATENATE('OPINI Rinci v1'!BZ198,'OPINI Rinci v1'!CA198,'OPINI Rinci v1'!CB198,'OPINI Rinci v1'!CC198)</f>
        <v>WDP</v>
      </c>
      <c r="Y196" s="420"/>
    </row>
    <row r="197" spans="1:25" s="91" customFormat="1" ht="15" x14ac:dyDescent="0.2">
      <c r="A197" s="76">
        <f t="shared" si="11"/>
        <v>169</v>
      </c>
      <c r="B197" s="157" t="s">
        <v>32</v>
      </c>
      <c r="C197" s="401" t="s">
        <v>16</v>
      </c>
      <c r="D197" s="421"/>
      <c r="E197" s="403" t="s">
        <v>222</v>
      </c>
      <c r="F197" s="404" t="str">
        <f>CONCATENATE('OPINI Rinci v1'!H199,'OPINI Rinci v1'!I199,'OPINI Rinci v1'!J199,'OPINI Rinci v1'!K199)</f>
        <v>WTP</v>
      </c>
      <c r="G197" s="404" t="str">
        <f>CONCATENATE('OPINI Rinci v1'!M199,'OPINI Rinci v1'!N199,'OPINI Rinci v1'!O199,'OPINI Rinci v1'!P199)</f>
        <v>WTP</v>
      </c>
      <c r="H197" s="404" t="str">
        <f>CONCATENATE('OPINI Rinci v1'!R199,'OPINI Rinci v1'!S199,'OPINI Rinci v1'!T199,'OPINI Rinci v1'!U199)</f>
        <v>WTP</v>
      </c>
      <c r="I197" s="404" t="str">
        <f>CONCATENATE('OPINI Rinci v1'!W199,'OPINI Rinci v1'!X199,'OPINI Rinci v1'!Y199,'OPINI Rinci v1'!Z199)</f>
        <v>WTP</v>
      </c>
      <c r="J197" s="404" t="str">
        <f>CONCATENATE('OPINI Rinci v1'!AB199,'OPINI Rinci v1'!AC199,'OPINI Rinci v1'!AD199,'OPINI Rinci v1'!AE199)</f>
        <v>WTP</v>
      </c>
      <c r="K197" s="404" t="str">
        <f>CONCATENATE('OPINI Rinci v1'!AG199,'OPINI Rinci v1'!AH199,'OPINI Rinci v1'!AI199,'OPINI Rinci v1'!AJ199)</f>
        <v>WDP</v>
      </c>
      <c r="L197" s="405" t="s">
        <v>632</v>
      </c>
      <c r="M197" s="406"/>
      <c r="N197" s="406"/>
      <c r="O197" s="404" t="str">
        <f>CONCATENATE('OPINI Rinci v1'!AL199,'OPINI Rinci v1'!AM199,'OPINI Rinci v1'!AO199,'OPINI Rinci v1'!AN199)</f>
        <v>WDP</v>
      </c>
      <c r="P197" s="407" t="s">
        <v>632</v>
      </c>
      <c r="Q197" s="399" t="str">
        <f>CONCATENATE('OPINI Rinci v1'!AQ199,'OPINI Rinci v1'!AR199,'OPINI Rinci v1'!AT199,'OPINI Rinci v1'!AS199)</f>
        <v>WDP</v>
      </c>
      <c r="R197" s="163" t="str">
        <f>CONCATENATE('OPINI Rinci v1'!AV199,'OPINI Rinci v1'!AW199,'OPINI Rinci v1'!AX199,'OPINI Rinci v1'!AY199)</f>
        <v>WDP</v>
      </c>
      <c r="S197" s="163" t="str">
        <f>CONCATENATE('OPINI Rinci v1'!BA199,'OPINI Rinci v1'!BB199,'OPINI Rinci v1'!BC199,'OPINI Rinci v1'!BD199)</f>
        <v>WDP</v>
      </c>
      <c r="T197" s="163" t="str">
        <f>CONCATENATE('OPINI Rinci v1'!BF199,'OPINI Rinci v1'!BG199,'OPINI Rinci v1'!BH199,'OPINI Rinci v1'!BI199)</f>
        <v>WDP</v>
      </c>
      <c r="U197" s="163" t="str">
        <f>CONCATENATE('OPINI Rinci v1'!BK199,'OPINI Rinci v1'!BL199,'OPINI Rinci v1'!BM199,'OPINI Rinci v1'!BN199)</f>
        <v>WDP</v>
      </c>
      <c r="V197" s="163" t="str">
        <f>CONCATENATE('OPINI Rinci v1'!BP199,'OPINI Rinci v1'!BQ199,'OPINI Rinci v1'!BR199,'OPINI Rinci v1'!BS199)</f>
        <v>WDP</v>
      </c>
      <c r="W197" s="163" t="str">
        <f>CONCATENATE('OPINI Rinci v1'!BU199,'OPINI Rinci v1'!BV199,'OPINI Rinci v1'!BW199,'OPINI Rinci v1'!BX199)</f>
        <v>WDP</v>
      </c>
      <c r="X197" s="163" t="str">
        <f>CONCATENATE('OPINI Rinci v1'!BZ199,'OPINI Rinci v1'!CA199,'OPINI Rinci v1'!CB199,'OPINI Rinci v1'!CC199)</f>
        <v>WDP</v>
      </c>
      <c r="Y197" s="397"/>
    </row>
    <row r="198" spans="1:25" s="408" customFormat="1" ht="15" x14ac:dyDescent="0.2">
      <c r="A198" s="409">
        <f t="shared" si="11"/>
        <v>170</v>
      </c>
      <c r="B198" s="410" t="s">
        <v>32</v>
      </c>
      <c r="C198" s="411" t="s">
        <v>18</v>
      </c>
      <c r="D198" s="412"/>
      <c r="E198" s="413" t="s">
        <v>223</v>
      </c>
      <c r="F198" s="404" t="str">
        <f>CONCATENATE('OPINI Rinci v1'!H200,'OPINI Rinci v1'!I200,'OPINI Rinci v1'!J200,'OPINI Rinci v1'!K200)</f>
        <v>WTP</v>
      </c>
      <c r="G198" s="404" t="str">
        <f>CONCATENATE('OPINI Rinci v1'!M200,'OPINI Rinci v1'!N200,'OPINI Rinci v1'!O200,'OPINI Rinci v1'!P200)</f>
        <v>WTP</v>
      </c>
      <c r="H198" s="404" t="str">
        <f>CONCATENATE('OPINI Rinci v1'!R200,'OPINI Rinci v1'!S200,'OPINI Rinci v1'!T200,'OPINI Rinci v1'!U200)</f>
        <v>WTP</v>
      </c>
      <c r="I198" s="404" t="str">
        <f>CONCATENATE('OPINI Rinci v1'!W200,'OPINI Rinci v1'!X200,'OPINI Rinci v1'!Y200,'OPINI Rinci v1'!Z200)</f>
        <v>WTP</v>
      </c>
      <c r="J198" s="404" t="str">
        <f>CONCATENATE('OPINI Rinci v1'!AB200,'OPINI Rinci v1'!AC200,'OPINI Rinci v1'!AD200,'OPINI Rinci v1'!AE200)</f>
        <v>WTP</v>
      </c>
      <c r="K198" s="414" t="str">
        <f>CONCATENATE('OPINI Rinci v1'!AG200,'OPINI Rinci v1'!AH200,'OPINI Rinci v1'!AI200,'OPINI Rinci v1'!AJ200)</f>
        <v>WTP</v>
      </c>
      <c r="L198" s="415" t="s">
        <v>634</v>
      </c>
      <c r="M198" s="416"/>
      <c r="N198" s="416"/>
      <c r="O198" s="414" t="str">
        <f>CONCATENATE('OPINI Rinci v1'!AL200,'OPINI Rinci v1'!AM200,'OPINI Rinci v1'!AO200,'OPINI Rinci v1'!AN200)</f>
        <v>WTP</v>
      </c>
      <c r="P198" s="427" t="s">
        <v>632</v>
      </c>
      <c r="Q198" s="418" t="str">
        <f>CONCATENATE('OPINI Rinci v1'!AQ200,'OPINI Rinci v1'!AR200,'OPINI Rinci v1'!AT200,'OPINI Rinci v1'!AS200)</f>
        <v>WDP</v>
      </c>
      <c r="R198" s="419" t="str">
        <f>CONCATENATE('OPINI Rinci v1'!AV200,'OPINI Rinci v1'!AW200,'OPINI Rinci v1'!AX200,'OPINI Rinci v1'!AY200)</f>
        <v>WDP</v>
      </c>
      <c r="S198" s="419" t="str">
        <f>CONCATENATE('OPINI Rinci v1'!BA200,'OPINI Rinci v1'!BB200,'OPINI Rinci v1'!BC200,'OPINI Rinci v1'!BD200)</f>
        <v>WDP</v>
      </c>
      <c r="T198" s="419" t="str">
        <f>CONCATENATE('OPINI Rinci v1'!BF200,'OPINI Rinci v1'!BG200,'OPINI Rinci v1'!BH200,'OPINI Rinci v1'!BI200)</f>
        <v>WDP</v>
      </c>
      <c r="U198" s="419" t="str">
        <f>CONCATENATE('OPINI Rinci v1'!BK200,'OPINI Rinci v1'!BL200,'OPINI Rinci v1'!BM200,'OPINI Rinci v1'!BN200)</f>
        <v>WDP</v>
      </c>
      <c r="V198" s="419" t="str">
        <f>CONCATENATE('OPINI Rinci v1'!BP200,'OPINI Rinci v1'!BQ200,'OPINI Rinci v1'!BR200,'OPINI Rinci v1'!BS200)</f>
        <v>WDP</v>
      </c>
      <c r="W198" s="419" t="str">
        <f>CONCATENATE('OPINI Rinci v1'!BU200,'OPINI Rinci v1'!BV200,'OPINI Rinci v1'!BW200,'OPINI Rinci v1'!BX200)</f>
        <v>WDP</v>
      </c>
      <c r="X198" s="419" t="str">
        <f>CONCATENATE('OPINI Rinci v1'!BZ200,'OPINI Rinci v1'!CA200,'OPINI Rinci v1'!CB200,'OPINI Rinci v1'!CC200)</f>
        <v/>
      </c>
      <c r="Y198" s="420"/>
    </row>
    <row r="199" spans="1:25" s="408" customFormat="1" ht="15" x14ac:dyDescent="0.2">
      <c r="A199" s="409">
        <f t="shared" si="11"/>
        <v>171</v>
      </c>
      <c r="B199" s="410" t="s">
        <v>32</v>
      </c>
      <c r="C199" s="411" t="s">
        <v>20</v>
      </c>
      <c r="D199" s="412"/>
      <c r="E199" s="413" t="s">
        <v>224</v>
      </c>
      <c r="F199" s="404" t="str">
        <f>CONCATENATE('OPINI Rinci v1'!H201,'OPINI Rinci v1'!I201,'OPINI Rinci v1'!J201,'OPINI Rinci v1'!K201)</f>
        <v>WTP</v>
      </c>
      <c r="G199" s="404" t="str">
        <f>CONCATENATE('OPINI Rinci v1'!M201,'OPINI Rinci v1'!N201,'OPINI Rinci v1'!O201,'OPINI Rinci v1'!P201)</f>
        <v xml:space="preserve"> WDP</v>
      </c>
      <c r="H199" s="404" t="str">
        <f>CONCATENATE('OPINI Rinci v1'!R201,'OPINI Rinci v1'!S201,'OPINI Rinci v1'!T201,'OPINI Rinci v1'!U201)</f>
        <v>WTP</v>
      </c>
      <c r="I199" s="404" t="str">
        <f>CONCATENATE('OPINI Rinci v1'!W201,'OPINI Rinci v1'!X201,'OPINI Rinci v1'!Y201,'OPINI Rinci v1'!Z201)</f>
        <v>WTP</v>
      </c>
      <c r="J199" s="404" t="str">
        <f>CONCATENATE('OPINI Rinci v1'!AB201,'OPINI Rinci v1'!AC201,'OPINI Rinci v1'!AD201,'OPINI Rinci v1'!AE201)</f>
        <v>WTP</v>
      </c>
      <c r="K199" s="414" t="str">
        <f>CONCATENATE('OPINI Rinci v1'!AG201,'OPINI Rinci v1'!AH201,'OPINI Rinci v1'!AI201,'OPINI Rinci v1'!AJ201)</f>
        <v>WTP</v>
      </c>
      <c r="L199" s="425" t="s">
        <v>632</v>
      </c>
      <c r="M199" s="426"/>
      <c r="N199" s="426"/>
      <c r="O199" s="414" t="str">
        <f>CONCATENATE('OPINI Rinci v1'!AL201,'OPINI Rinci v1'!AM201,'OPINI Rinci v1'!AO201,'OPINI Rinci v1'!AN201)</f>
        <v>WDP</v>
      </c>
      <c r="P199" s="427" t="s">
        <v>632</v>
      </c>
      <c r="Q199" s="418" t="str">
        <f>CONCATENATE('OPINI Rinci v1'!AQ201,'OPINI Rinci v1'!AR201,'OPINI Rinci v1'!AT201,'OPINI Rinci v1'!AS201)</f>
        <v>WDP</v>
      </c>
      <c r="R199" s="419" t="str">
        <f>CONCATENATE('OPINI Rinci v1'!AV201,'OPINI Rinci v1'!AW201,'OPINI Rinci v1'!AX201,'OPINI Rinci v1'!AY201)</f>
        <v>WDP</v>
      </c>
      <c r="S199" s="419" t="str">
        <f>CONCATENATE('OPINI Rinci v1'!BA201,'OPINI Rinci v1'!BB201,'OPINI Rinci v1'!BC201,'OPINI Rinci v1'!BD201)</f>
        <v>WDP</v>
      </c>
      <c r="T199" s="419" t="str">
        <f>CONCATENATE('OPINI Rinci v1'!BF201,'OPINI Rinci v1'!BG201,'OPINI Rinci v1'!BH201,'OPINI Rinci v1'!BI201)</f>
        <v>TMP</v>
      </c>
      <c r="U199" s="419" t="str">
        <f>CONCATENATE('OPINI Rinci v1'!BK201,'OPINI Rinci v1'!BL201,'OPINI Rinci v1'!BM201,'OPINI Rinci v1'!BN201)</f>
        <v>WDP</v>
      </c>
      <c r="V199" s="419" t="str">
        <f>CONCATENATE('OPINI Rinci v1'!BP201,'OPINI Rinci v1'!BQ201,'OPINI Rinci v1'!BR201,'OPINI Rinci v1'!BS201)</f>
        <v>TMP</v>
      </c>
      <c r="W199" s="419" t="str">
        <f>CONCATENATE('OPINI Rinci v1'!BU201,'OPINI Rinci v1'!BV201,'OPINI Rinci v1'!BW201,'OPINI Rinci v1'!BX201)</f>
        <v>WDP</v>
      </c>
      <c r="X199" s="419" t="str">
        <f>CONCATENATE('OPINI Rinci v1'!BZ201,'OPINI Rinci v1'!CA201,'OPINI Rinci v1'!CB201,'OPINI Rinci v1'!CC201)</f>
        <v>WDP</v>
      </c>
      <c r="Y199" s="420"/>
    </row>
    <row r="200" spans="1:25" s="91" customFormat="1" ht="15" x14ac:dyDescent="0.2">
      <c r="A200" s="76">
        <f t="shared" si="11"/>
        <v>172</v>
      </c>
      <c r="B200" s="157" t="s">
        <v>32</v>
      </c>
      <c r="C200" s="401" t="s">
        <v>22</v>
      </c>
      <c r="D200" s="421"/>
      <c r="E200" s="403" t="s">
        <v>225</v>
      </c>
      <c r="F200" s="404" t="str">
        <f>CONCATENATE('OPINI Rinci v1'!H202,'OPINI Rinci v1'!I202,'OPINI Rinci v1'!J202,'OPINI Rinci v1'!K202)</f>
        <v>WTP</v>
      </c>
      <c r="G200" s="404" t="str">
        <f>CONCATENATE('OPINI Rinci v1'!M202,'OPINI Rinci v1'!N202,'OPINI Rinci v1'!O202,'OPINI Rinci v1'!P202)</f>
        <v>WTP</v>
      </c>
      <c r="H200" s="404" t="str">
        <f>CONCATENATE('OPINI Rinci v1'!R202,'OPINI Rinci v1'!S202,'OPINI Rinci v1'!T202,'OPINI Rinci v1'!U202)</f>
        <v>WTP</v>
      </c>
      <c r="I200" s="404" t="str">
        <f>CONCATENATE('OPINI Rinci v1'!W202,'OPINI Rinci v1'!X202,'OPINI Rinci v1'!Y202,'OPINI Rinci v1'!Z202)</f>
        <v>WTP</v>
      </c>
      <c r="J200" s="404" t="str">
        <f>CONCATENATE('OPINI Rinci v1'!AB202,'OPINI Rinci v1'!AC202,'OPINI Rinci v1'!AD202,'OPINI Rinci v1'!AE202)</f>
        <v>WTP</v>
      </c>
      <c r="K200" s="404" t="str">
        <f>CONCATENATE('OPINI Rinci v1'!AG202,'OPINI Rinci v1'!AH202,'OPINI Rinci v1'!AI202,'OPINI Rinci v1'!AJ202)</f>
        <v>WDP</v>
      </c>
      <c r="L200" s="422" t="s">
        <v>634</v>
      </c>
      <c r="M200" s="423"/>
      <c r="N200" s="423"/>
      <c r="O200" s="404" t="str">
        <f>CONCATENATE('OPINI Rinci v1'!AL202,'OPINI Rinci v1'!AM202,'OPINI Rinci v1'!AO202,'OPINI Rinci v1'!AN202)</f>
        <v>WDP</v>
      </c>
      <c r="P200" s="424" t="s">
        <v>634</v>
      </c>
      <c r="Q200" s="399" t="str">
        <f>CONCATENATE('OPINI Rinci v1'!AQ202,'OPINI Rinci v1'!AR202,'OPINI Rinci v1'!AT202,'OPINI Rinci v1'!AS202)</f>
        <v>WDP</v>
      </c>
      <c r="R200" s="163" t="str">
        <f>CONCATENATE('OPINI Rinci v1'!AV202,'OPINI Rinci v1'!AW202,'OPINI Rinci v1'!AX202,'OPINI Rinci v1'!AY202)</f>
        <v>WDP</v>
      </c>
      <c r="S200" s="163" t="str">
        <f>CONCATENATE('OPINI Rinci v1'!BA202,'OPINI Rinci v1'!BB202,'OPINI Rinci v1'!BC202,'OPINI Rinci v1'!BD202)</f>
        <v>WDP</v>
      </c>
      <c r="T200" s="163" t="str">
        <f>CONCATENATE('OPINI Rinci v1'!BF202,'OPINI Rinci v1'!BG202,'OPINI Rinci v1'!BH202,'OPINI Rinci v1'!BI202)</f>
        <v>WDP</v>
      </c>
      <c r="U200" s="163" t="str">
        <f>CONCATENATE('OPINI Rinci v1'!BK202,'OPINI Rinci v1'!BL202,'OPINI Rinci v1'!BM202,'OPINI Rinci v1'!BN202)</f>
        <v>WDP</v>
      </c>
      <c r="V200" s="163" t="str">
        <f>CONCATENATE('OPINI Rinci v1'!BP202,'OPINI Rinci v1'!BQ202,'OPINI Rinci v1'!BR202,'OPINI Rinci v1'!BS202)</f>
        <v>WDP</v>
      </c>
      <c r="W200" s="163" t="str">
        <f>CONCATENATE('OPINI Rinci v1'!BU202,'OPINI Rinci v1'!BV202,'OPINI Rinci v1'!BW202,'OPINI Rinci v1'!BX202)</f>
        <v>WDP</v>
      </c>
      <c r="X200" s="163" t="str">
        <f>CONCATENATE('OPINI Rinci v1'!BZ202,'OPINI Rinci v1'!CA202,'OPINI Rinci v1'!CB202,'OPINI Rinci v1'!CC202)</f>
        <v>WDP</v>
      </c>
      <c r="Y200" s="397"/>
    </row>
    <row r="201" spans="1:25" s="91" customFormat="1" ht="15" x14ac:dyDescent="0.2">
      <c r="A201" s="76">
        <f t="shared" si="11"/>
        <v>173</v>
      </c>
      <c r="B201" s="157" t="s">
        <v>32</v>
      </c>
      <c r="C201" s="401" t="s">
        <v>24</v>
      </c>
      <c r="D201" s="421"/>
      <c r="E201" s="403" t="s">
        <v>226</v>
      </c>
      <c r="F201" s="404" t="str">
        <f>CONCATENATE('OPINI Rinci v1'!H203,'OPINI Rinci v1'!I203,'OPINI Rinci v1'!J203,'OPINI Rinci v1'!K203)</f>
        <v>WTP</v>
      </c>
      <c r="G201" s="404" t="str">
        <f>CONCATENATE('OPINI Rinci v1'!M203,'OPINI Rinci v1'!N203,'OPINI Rinci v1'!O203,'OPINI Rinci v1'!P203)</f>
        <v>WTP</v>
      </c>
      <c r="H201" s="404" t="str">
        <f>CONCATENATE('OPINI Rinci v1'!R203,'OPINI Rinci v1'!S203,'OPINI Rinci v1'!T203,'OPINI Rinci v1'!U203)</f>
        <v>WTP</v>
      </c>
      <c r="I201" s="404" t="str">
        <f>CONCATENATE('OPINI Rinci v1'!W203,'OPINI Rinci v1'!X203,'OPINI Rinci v1'!Y203,'OPINI Rinci v1'!Z203)</f>
        <v>WTP</v>
      </c>
      <c r="J201" s="404" t="str">
        <f>CONCATENATE('OPINI Rinci v1'!AB203,'OPINI Rinci v1'!AC203,'OPINI Rinci v1'!AD203,'OPINI Rinci v1'!AE203)</f>
        <v>WTP</v>
      </c>
      <c r="K201" s="404" t="str">
        <f>CONCATENATE('OPINI Rinci v1'!AG203,'OPINI Rinci v1'!AH203,'OPINI Rinci v1'!AI203,'OPINI Rinci v1'!AJ203)</f>
        <v>WDP</v>
      </c>
      <c r="L201" s="405" t="s">
        <v>632</v>
      </c>
      <c r="M201" s="406"/>
      <c r="N201" s="406"/>
      <c r="O201" s="404" t="str">
        <f>CONCATENATE('OPINI Rinci v1'!AL203,'OPINI Rinci v1'!AM203,'OPINI Rinci v1'!AO203,'OPINI Rinci v1'!AN203)</f>
        <v>WDP</v>
      </c>
      <c r="P201" s="407" t="s">
        <v>632</v>
      </c>
      <c r="Q201" s="399" t="str">
        <f>CONCATENATE('OPINI Rinci v1'!AQ203,'OPINI Rinci v1'!AR203,'OPINI Rinci v1'!AT203,'OPINI Rinci v1'!AS203)</f>
        <v>WDP</v>
      </c>
      <c r="R201" s="163" t="str">
        <f>CONCATENATE('OPINI Rinci v1'!AV203,'OPINI Rinci v1'!AW203,'OPINI Rinci v1'!AX203,'OPINI Rinci v1'!AY203)</f>
        <v>WDP</v>
      </c>
      <c r="S201" s="163" t="str">
        <f>CONCATENATE('OPINI Rinci v1'!BA203,'OPINI Rinci v1'!BB203,'OPINI Rinci v1'!BC203,'OPINI Rinci v1'!BD203)</f>
        <v>WDP</v>
      </c>
      <c r="T201" s="163" t="str">
        <f>CONCATENATE('OPINI Rinci v1'!BF203,'OPINI Rinci v1'!BG203,'OPINI Rinci v1'!BH203,'OPINI Rinci v1'!BI203)</f>
        <v>WDP</v>
      </c>
      <c r="U201" s="163" t="str">
        <f>CONCATENATE('OPINI Rinci v1'!BK203,'OPINI Rinci v1'!BL203,'OPINI Rinci v1'!BM203,'OPINI Rinci v1'!BN203)</f>
        <v>WDP</v>
      </c>
      <c r="V201" s="163" t="str">
        <f>CONCATENATE('OPINI Rinci v1'!BP203,'OPINI Rinci v1'!BQ203,'OPINI Rinci v1'!BR203,'OPINI Rinci v1'!BS203)</f>
        <v>TMP</v>
      </c>
      <c r="W201" s="163" t="str">
        <f>CONCATENATE('OPINI Rinci v1'!BU203,'OPINI Rinci v1'!BV203,'OPINI Rinci v1'!BW203,'OPINI Rinci v1'!BX203)</f>
        <v>WDP</v>
      </c>
      <c r="X201" s="163" t="str">
        <f>CONCATENATE('OPINI Rinci v1'!BZ203,'OPINI Rinci v1'!CA203,'OPINI Rinci v1'!CB203,'OPINI Rinci v1'!CC203)</f>
        <v>WDP</v>
      </c>
      <c r="Y201" s="397"/>
    </row>
    <row r="202" spans="1:25" s="91" customFormat="1" ht="15" x14ac:dyDescent="0.2">
      <c r="A202" s="76">
        <f t="shared" si="11"/>
        <v>174</v>
      </c>
      <c r="B202" s="157" t="s">
        <v>32</v>
      </c>
      <c r="C202" s="401" t="s">
        <v>26</v>
      </c>
      <c r="D202" s="421"/>
      <c r="E202" s="403" t="s">
        <v>227</v>
      </c>
      <c r="F202" s="404" t="str">
        <f>CONCATENATE('OPINI Rinci v1'!H204,'OPINI Rinci v1'!I204,'OPINI Rinci v1'!J204,'OPINI Rinci v1'!K204)</f>
        <v>WTP</v>
      </c>
      <c r="G202" s="404" t="str">
        <f>CONCATENATE('OPINI Rinci v1'!M204,'OPINI Rinci v1'!N204,'OPINI Rinci v1'!O204,'OPINI Rinci v1'!P204)</f>
        <v>WTP</v>
      </c>
      <c r="H202" s="404" t="str">
        <f>CONCATENATE('OPINI Rinci v1'!R204,'OPINI Rinci v1'!S204,'OPINI Rinci v1'!T204,'OPINI Rinci v1'!U204)</f>
        <v>WTP</v>
      </c>
      <c r="I202" s="404" t="str">
        <f>CONCATENATE('OPINI Rinci v1'!W204,'OPINI Rinci v1'!X204,'OPINI Rinci v1'!Y204,'OPINI Rinci v1'!Z204)</f>
        <v>WTP</v>
      </c>
      <c r="J202" s="404" t="str">
        <f>CONCATENATE('OPINI Rinci v1'!AB204,'OPINI Rinci v1'!AC204,'OPINI Rinci v1'!AD204,'OPINI Rinci v1'!AE204)</f>
        <v>WTP</v>
      </c>
      <c r="K202" s="404" t="str">
        <f>CONCATENATE('OPINI Rinci v1'!AG204,'OPINI Rinci v1'!AH204,'OPINI Rinci v1'!AI204,'OPINI Rinci v1'!AJ204)</f>
        <v>WDP</v>
      </c>
      <c r="L202" s="422" t="s">
        <v>634</v>
      </c>
      <c r="M202" s="423"/>
      <c r="N202" s="423"/>
      <c r="O202" s="404" t="str">
        <f>CONCATENATE('OPINI Rinci v1'!AL204,'OPINI Rinci v1'!AM204,'OPINI Rinci v1'!AO204,'OPINI Rinci v1'!AN204)</f>
        <v>TMP</v>
      </c>
      <c r="P202" s="424" t="s">
        <v>634</v>
      </c>
      <c r="Q202" s="399" t="str">
        <f>CONCATENATE('OPINI Rinci v1'!AQ204,'OPINI Rinci v1'!AR204,'OPINI Rinci v1'!AT204,'OPINI Rinci v1'!AS204)</f>
        <v>WDP</v>
      </c>
      <c r="R202" s="163" t="str">
        <f>CONCATENATE('OPINI Rinci v1'!AV204,'OPINI Rinci v1'!AW204,'OPINI Rinci v1'!AX204,'OPINI Rinci v1'!AY204)</f>
        <v>WDP</v>
      </c>
      <c r="S202" s="163" t="str">
        <f>CONCATENATE('OPINI Rinci v1'!BA204,'OPINI Rinci v1'!BB204,'OPINI Rinci v1'!BC204,'OPINI Rinci v1'!BD204)</f>
        <v>WDP</v>
      </c>
      <c r="T202" s="163" t="str">
        <f>CONCATENATE('OPINI Rinci v1'!BF204,'OPINI Rinci v1'!BG204,'OPINI Rinci v1'!BH204,'OPINI Rinci v1'!BI204)</f>
        <v>WDP</v>
      </c>
      <c r="U202" s="163" t="str">
        <f>CONCATENATE('OPINI Rinci v1'!BK204,'OPINI Rinci v1'!BL204,'OPINI Rinci v1'!BM204,'OPINI Rinci v1'!BN204)</f>
        <v>WDP</v>
      </c>
      <c r="V202" s="163" t="str">
        <f>CONCATENATE('OPINI Rinci v1'!BP204,'OPINI Rinci v1'!BQ204,'OPINI Rinci v1'!BR204,'OPINI Rinci v1'!BS204)</f>
        <v>TMP</v>
      </c>
      <c r="W202" s="163" t="str">
        <f>CONCATENATE('OPINI Rinci v1'!BU204,'OPINI Rinci v1'!BV204,'OPINI Rinci v1'!BW204,'OPINI Rinci v1'!BX204)</f>
        <v>WDP</v>
      </c>
      <c r="X202" s="163" t="str">
        <f>CONCATENATE('OPINI Rinci v1'!BZ204,'OPINI Rinci v1'!CA204,'OPINI Rinci v1'!CB204,'OPINI Rinci v1'!CC204)</f>
        <v>WDP</v>
      </c>
      <c r="Y202" s="397"/>
    </row>
    <row r="203" spans="1:25" s="91" customFormat="1" ht="15" x14ac:dyDescent="0.2">
      <c r="A203" s="76">
        <f t="shared" si="11"/>
        <v>175</v>
      </c>
      <c r="B203" s="157" t="s">
        <v>32</v>
      </c>
      <c r="C203" s="401" t="s">
        <v>28</v>
      </c>
      <c r="D203" s="421"/>
      <c r="E203" s="403" t="s">
        <v>228</v>
      </c>
      <c r="F203" s="404" t="str">
        <f>CONCATENATE('OPINI Rinci v1'!H205,'OPINI Rinci v1'!I205,'OPINI Rinci v1'!J205,'OPINI Rinci v1'!K205)</f>
        <v>WTP</v>
      </c>
      <c r="G203" s="404" t="str">
        <f>CONCATENATE('OPINI Rinci v1'!M205,'OPINI Rinci v1'!N205,'OPINI Rinci v1'!O205,'OPINI Rinci v1'!P205)</f>
        <v>WTP</v>
      </c>
      <c r="H203" s="404" t="str">
        <f>CONCATENATE('OPINI Rinci v1'!R205,'OPINI Rinci v1'!S205,'OPINI Rinci v1'!T205,'OPINI Rinci v1'!U205)</f>
        <v>WTP</v>
      </c>
      <c r="I203" s="404" t="str">
        <f>CONCATENATE('OPINI Rinci v1'!W205,'OPINI Rinci v1'!X205,'OPINI Rinci v1'!Y205,'OPINI Rinci v1'!Z205)</f>
        <v>WTP</v>
      </c>
      <c r="J203" s="404" t="str">
        <f>CONCATENATE('OPINI Rinci v1'!AB205,'OPINI Rinci v1'!AC205,'OPINI Rinci v1'!AD205,'OPINI Rinci v1'!AE205)</f>
        <v>WTP</v>
      </c>
      <c r="K203" s="404" t="str">
        <f>CONCATENATE('OPINI Rinci v1'!AG205,'OPINI Rinci v1'!AH205,'OPINI Rinci v1'!AI205,'OPINI Rinci v1'!AJ205)</f>
        <v>WDP</v>
      </c>
      <c r="L203" s="422" t="s">
        <v>634</v>
      </c>
      <c r="M203" s="423"/>
      <c r="N203" s="423"/>
      <c r="O203" s="404" t="str">
        <f>CONCATENATE('OPINI Rinci v1'!AL205,'OPINI Rinci v1'!AM205,'OPINI Rinci v1'!AO205,'OPINI Rinci v1'!AN205)</f>
        <v>WDP</v>
      </c>
      <c r="P203" s="424" t="s">
        <v>634</v>
      </c>
      <c r="Q203" s="399" t="str">
        <f>CONCATENATE('OPINI Rinci v1'!AQ205,'OPINI Rinci v1'!AR205,'OPINI Rinci v1'!AT205,'OPINI Rinci v1'!AS205)</f>
        <v>WDP</v>
      </c>
      <c r="R203" s="163" t="str">
        <f>CONCATENATE('OPINI Rinci v1'!AV205,'OPINI Rinci v1'!AW205,'OPINI Rinci v1'!AX205,'OPINI Rinci v1'!AY205)</f>
        <v>WDP</v>
      </c>
      <c r="S203" s="163" t="str">
        <f>CONCATENATE('OPINI Rinci v1'!BA205,'OPINI Rinci v1'!BB205,'OPINI Rinci v1'!BC205,'OPINI Rinci v1'!BD205)</f>
        <v>WDP</v>
      </c>
      <c r="T203" s="163" t="str">
        <f>CONCATENATE('OPINI Rinci v1'!BF205,'OPINI Rinci v1'!BG205,'OPINI Rinci v1'!BH205,'OPINI Rinci v1'!BI205)</f>
        <v>WDP</v>
      </c>
      <c r="U203" s="163" t="str">
        <f>CONCATENATE('OPINI Rinci v1'!BK205,'OPINI Rinci v1'!BL205,'OPINI Rinci v1'!BM205,'OPINI Rinci v1'!BN205)</f>
        <v>WDP</v>
      </c>
      <c r="V203" s="163" t="str">
        <f>CONCATENATE('OPINI Rinci v1'!BP205,'OPINI Rinci v1'!BQ205,'OPINI Rinci v1'!BR205,'OPINI Rinci v1'!BS205)</f>
        <v>TMP</v>
      </c>
      <c r="W203" s="163" t="str">
        <f>CONCATENATE('OPINI Rinci v1'!BU205,'OPINI Rinci v1'!BV205,'OPINI Rinci v1'!BW205,'OPINI Rinci v1'!BX205)</f>
        <v>WDP</v>
      </c>
      <c r="X203" s="163" t="str">
        <f>CONCATENATE('OPINI Rinci v1'!BZ205,'OPINI Rinci v1'!CA205,'OPINI Rinci v1'!CB205,'OPINI Rinci v1'!CC205)</f>
        <v>WDP</v>
      </c>
      <c r="Y203" s="397"/>
    </row>
    <row r="204" spans="1:25" s="408" customFormat="1" ht="15" x14ac:dyDescent="0.2">
      <c r="A204" s="409">
        <f t="shared" si="11"/>
        <v>176</v>
      </c>
      <c r="B204" s="410" t="s">
        <v>32</v>
      </c>
      <c r="C204" s="411" t="s">
        <v>30</v>
      </c>
      <c r="D204" s="412"/>
      <c r="E204" s="413" t="s">
        <v>229</v>
      </c>
      <c r="F204" s="404" t="str">
        <f>CONCATENATE('OPINI Rinci v1'!H206,'OPINI Rinci v1'!I206,'OPINI Rinci v1'!J206,'OPINI Rinci v1'!K206)</f>
        <v>WTP</v>
      </c>
      <c r="G204" s="404" t="str">
        <f>CONCATENATE('OPINI Rinci v1'!M206,'OPINI Rinci v1'!N206,'OPINI Rinci v1'!O206,'OPINI Rinci v1'!P206)</f>
        <v>WTP</v>
      </c>
      <c r="H204" s="404" t="str">
        <f>CONCATENATE('OPINI Rinci v1'!R206,'OPINI Rinci v1'!S206,'OPINI Rinci v1'!T206,'OPINI Rinci v1'!U206)</f>
        <v>WTP</v>
      </c>
      <c r="I204" s="404" t="str">
        <f>CONCATENATE('OPINI Rinci v1'!W206,'OPINI Rinci v1'!X206,'OPINI Rinci v1'!Y206,'OPINI Rinci v1'!Z206)</f>
        <v>WTP</v>
      </c>
      <c r="J204" s="404" t="str">
        <f>CONCATENATE('OPINI Rinci v1'!AB206,'OPINI Rinci v1'!AC206,'OPINI Rinci v1'!AD206,'OPINI Rinci v1'!AE206)</f>
        <v>WTP</v>
      </c>
      <c r="K204" s="414" t="str">
        <f>CONCATENATE('OPINI Rinci v1'!AG206,'OPINI Rinci v1'!AH206,'OPINI Rinci v1'!AI206,'OPINI Rinci v1'!AJ206)</f>
        <v>WTP</v>
      </c>
      <c r="L204" s="425" t="s">
        <v>632</v>
      </c>
      <c r="M204" s="426"/>
      <c r="N204" s="426"/>
      <c r="O204" s="414" t="str">
        <f>CONCATENATE('OPINI Rinci v1'!AL206,'OPINI Rinci v1'!AM206,'OPINI Rinci v1'!AO206,'OPINI Rinci v1'!AN206)</f>
        <v>WDP</v>
      </c>
      <c r="P204" s="427" t="s">
        <v>632</v>
      </c>
      <c r="Q204" s="418" t="str">
        <f>CONCATENATE('OPINI Rinci v1'!AQ206,'OPINI Rinci v1'!AR206,'OPINI Rinci v1'!AT206,'OPINI Rinci v1'!AS206)</f>
        <v>WDP</v>
      </c>
      <c r="R204" s="419" t="str">
        <f>CONCATENATE('OPINI Rinci v1'!AV206,'OPINI Rinci v1'!AW206,'OPINI Rinci v1'!AX206,'OPINI Rinci v1'!AY206)</f>
        <v>WDP</v>
      </c>
      <c r="S204" s="419" t="str">
        <f>CONCATENATE('OPINI Rinci v1'!BA206,'OPINI Rinci v1'!BB206,'OPINI Rinci v1'!BC206,'OPINI Rinci v1'!BD206)</f>
        <v>WDP</v>
      </c>
      <c r="T204" s="419" t="str">
        <f>CONCATENATE('OPINI Rinci v1'!BF206,'OPINI Rinci v1'!BG206,'OPINI Rinci v1'!BH206,'OPINI Rinci v1'!BI206)</f>
        <v>WDP</v>
      </c>
      <c r="U204" s="419" t="str">
        <f>CONCATENATE('OPINI Rinci v1'!BK206,'OPINI Rinci v1'!BL206,'OPINI Rinci v1'!BM206,'OPINI Rinci v1'!BN206)</f>
        <v>WDP</v>
      </c>
      <c r="V204" s="419" t="str">
        <f>CONCATENATE('OPINI Rinci v1'!BP206,'OPINI Rinci v1'!BQ206,'OPINI Rinci v1'!BR206,'OPINI Rinci v1'!BS206)</f>
        <v>WDP</v>
      </c>
      <c r="W204" s="419" t="str">
        <f>CONCATENATE('OPINI Rinci v1'!BU206,'OPINI Rinci v1'!BV206,'OPINI Rinci v1'!BW206,'OPINI Rinci v1'!BX206)</f>
        <v>WDP</v>
      </c>
      <c r="X204" s="419" t="str">
        <f>CONCATENATE('OPINI Rinci v1'!BZ206,'OPINI Rinci v1'!CA206,'OPINI Rinci v1'!CB206,'OPINI Rinci v1'!CC206)</f>
        <v/>
      </c>
      <c r="Y204" s="420"/>
    </row>
    <row r="205" spans="1:25" s="408" customFormat="1" ht="15" x14ac:dyDescent="0.2">
      <c r="A205" s="409">
        <f t="shared" si="11"/>
        <v>177</v>
      </c>
      <c r="B205" s="410" t="s">
        <v>32</v>
      </c>
      <c r="C205" s="411" t="s">
        <v>32</v>
      </c>
      <c r="D205" s="412"/>
      <c r="E205" s="413" t="s">
        <v>230</v>
      </c>
      <c r="F205" s="404" t="str">
        <f>CONCATENATE('OPINI Rinci v1'!H207,'OPINI Rinci v1'!I207,'OPINI Rinci v1'!J207,'OPINI Rinci v1'!K207)</f>
        <v>WTP</v>
      </c>
      <c r="G205" s="404" t="str">
        <f>CONCATENATE('OPINI Rinci v1'!M207,'OPINI Rinci v1'!N207,'OPINI Rinci v1'!O207,'OPINI Rinci v1'!P207)</f>
        <v>WTP</v>
      </c>
      <c r="H205" s="404" t="str">
        <f>CONCATENATE('OPINI Rinci v1'!R207,'OPINI Rinci v1'!S207,'OPINI Rinci v1'!T207,'OPINI Rinci v1'!U207)</f>
        <v>WTP</v>
      </c>
      <c r="I205" s="404" t="str">
        <f>CONCATENATE('OPINI Rinci v1'!W207,'OPINI Rinci v1'!X207,'OPINI Rinci v1'!Y207,'OPINI Rinci v1'!Z207)</f>
        <v>WTP</v>
      </c>
      <c r="J205" s="404" t="str">
        <f>CONCATENATE('OPINI Rinci v1'!AB207,'OPINI Rinci v1'!AC207,'OPINI Rinci v1'!AD207,'OPINI Rinci v1'!AE207)</f>
        <v>WTP</v>
      </c>
      <c r="K205" s="414" t="str">
        <f>CONCATENATE('OPINI Rinci v1'!AG207,'OPINI Rinci v1'!AH207,'OPINI Rinci v1'!AI207,'OPINI Rinci v1'!AJ207)</f>
        <v>WTP</v>
      </c>
      <c r="L205" s="425" t="s">
        <v>632</v>
      </c>
      <c r="M205" s="426"/>
      <c r="N205" s="426"/>
      <c r="O205" s="414" t="str">
        <f>CONCATENATE('OPINI Rinci v1'!AL207,'OPINI Rinci v1'!AM207,'OPINI Rinci v1'!AO207,'OPINI Rinci v1'!AN207)</f>
        <v>WTP</v>
      </c>
      <c r="P205" s="427" t="s">
        <v>632</v>
      </c>
      <c r="Q205" s="418" t="str">
        <f>CONCATENATE('OPINI Rinci v1'!AQ207,'OPINI Rinci v1'!AR207,'OPINI Rinci v1'!AT207,'OPINI Rinci v1'!AS207)</f>
        <v>WDP</v>
      </c>
      <c r="R205" s="419" t="str">
        <f>CONCATENATE('OPINI Rinci v1'!AV207,'OPINI Rinci v1'!AW207,'OPINI Rinci v1'!AX207,'OPINI Rinci v1'!AY207)</f>
        <v>WDP</v>
      </c>
      <c r="S205" s="419" t="str">
        <f>CONCATENATE('OPINI Rinci v1'!BA207,'OPINI Rinci v1'!BB207,'OPINI Rinci v1'!BC207,'OPINI Rinci v1'!BD207)</f>
        <v>WDP</v>
      </c>
      <c r="T205" s="419" t="str">
        <f>CONCATENATE('OPINI Rinci v1'!BF207,'OPINI Rinci v1'!BG207,'OPINI Rinci v1'!BH207,'OPINI Rinci v1'!BI207)</f>
        <v>WDP</v>
      </c>
      <c r="U205" s="419" t="str">
        <f>CONCATENATE('OPINI Rinci v1'!BK207,'OPINI Rinci v1'!BL207,'OPINI Rinci v1'!BM207,'OPINI Rinci v1'!BN207)</f>
        <v>WDP</v>
      </c>
      <c r="V205" s="419" t="str">
        <f>CONCATENATE('OPINI Rinci v1'!BP207,'OPINI Rinci v1'!BQ207,'OPINI Rinci v1'!BR207,'OPINI Rinci v1'!BS207)</f>
        <v>WDP</v>
      </c>
      <c r="W205" s="419" t="str">
        <f>CONCATENATE('OPINI Rinci v1'!BU207,'OPINI Rinci v1'!BV207,'OPINI Rinci v1'!BW207,'OPINI Rinci v1'!BX207)</f>
        <v>WDP</v>
      </c>
      <c r="X205" s="419" t="str">
        <f>CONCATENATE('OPINI Rinci v1'!BZ207,'OPINI Rinci v1'!CA207,'OPINI Rinci v1'!CB207,'OPINI Rinci v1'!CC207)</f>
        <v>WDP</v>
      </c>
      <c r="Y205" s="420"/>
    </row>
    <row r="206" spans="1:25" s="91" customFormat="1" ht="15" x14ac:dyDescent="0.2">
      <c r="A206" s="76">
        <f t="shared" si="11"/>
        <v>178</v>
      </c>
      <c r="B206" s="157" t="s">
        <v>32</v>
      </c>
      <c r="C206" s="401" t="s">
        <v>34</v>
      </c>
      <c r="D206" s="421"/>
      <c r="E206" s="403" t="s">
        <v>231</v>
      </c>
      <c r="F206" s="404" t="str">
        <f>CONCATENATE('OPINI Rinci v1'!H208,'OPINI Rinci v1'!I208,'OPINI Rinci v1'!J208,'OPINI Rinci v1'!K208)</f>
        <v>WTP</v>
      </c>
      <c r="G206" s="404" t="str">
        <f>CONCATENATE('OPINI Rinci v1'!M208,'OPINI Rinci v1'!N208,'OPINI Rinci v1'!O208,'OPINI Rinci v1'!P208)</f>
        <v>WTP</v>
      </c>
      <c r="H206" s="404" t="str">
        <f>CONCATENATE('OPINI Rinci v1'!R208,'OPINI Rinci v1'!S208,'OPINI Rinci v1'!T208,'OPINI Rinci v1'!U208)</f>
        <v>WTP</v>
      </c>
      <c r="I206" s="404" t="str">
        <f>CONCATENATE('OPINI Rinci v1'!W208,'OPINI Rinci v1'!X208,'OPINI Rinci v1'!Y208,'OPINI Rinci v1'!Z208)</f>
        <v>WTP</v>
      </c>
      <c r="J206" s="404" t="str">
        <f>CONCATENATE('OPINI Rinci v1'!AB208,'OPINI Rinci v1'!AC208,'OPINI Rinci v1'!AD208,'OPINI Rinci v1'!AE208)</f>
        <v>WTP</v>
      </c>
      <c r="K206" s="404" t="str">
        <f>CONCATENATE('OPINI Rinci v1'!AG208,'OPINI Rinci v1'!AH208,'OPINI Rinci v1'!AI208,'OPINI Rinci v1'!AJ208)</f>
        <v>WDP</v>
      </c>
      <c r="L206" s="405" t="s">
        <v>632</v>
      </c>
      <c r="M206" s="406"/>
      <c r="N206" s="406"/>
      <c r="O206" s="404" t="str">
        <f>CONCATENATE('OPINI Rinci v1'!AL208,'OPINI Rinci v1'!AM208,'OPINI Rinci v1'!AO208,'OPINI Rinci v1'!AN208)</f>
        <v>WDP</v>
      </c>
      <c r="P206" s="407" t="s">
        <v>632</v>
      </c>
      <c r="Q206" s="399" t="str">
        <f>CONCATENATE('OPINI Rinci v1'!AQ208,'OPINI Rinci v1'!AR208,'OPINI Rinci v1'!AT208,'OPINI Rinci v1'!AS208)</f>
        <v>WDP</v>
      </c>
      <c r="R206" s="163" t="str">
        <f>CONCATENATE('OPINI Rinci v1'!AV208,'OPINI Rinci v1'!AW208,'OPINI Rinci v1'!AX208,'OPINI Rinci v1'!AY208)</f>
        <v>WDP</v>
      </c>
      <c r="S206" s="163" t="str">
        <f>CONCATENATE('OPINI Rinci v1'!BA208,'OPINI Rinci v1'!BB208,'OPINI Rinci v1'!BC208,'OPINI Rinci v1'!BD208)</f>
        <v>WDP</v>
      </c>
      <c r="T206" s="163" t="str">
        <f>CONCATENATE('OPINI Rinci v1'!BF208,'OPINI Rinci v1'!BG208,'OPINI Rinci v1'!BH208,'OPINI Rinci v1'!BI208)</f>
        <v>WDP</v>
      </c>
      <c r="U206" s="163" t="str">
        <f>CONCATENATE('OPINI Rinci v1'!BK208,'OPINI Rinci v1'!BL208,'OPINI Rinci v1'!BM208,'OPINI Rinci v1'!BN208)</f>
        <v>WDP</v>
      </c>
      <c r="V206" s="163" t="str">
        <f>CONCATENATE('OPINI Rinci v1'!BP208,'OPINI Rinci v1'!BQ208,'OPINI Rinci v1'!BR208,'OPINI Rinci v1'!BS208)</f>
        <v>WDP</v>
      </c>
      <c r="W206" s="163" t="str">
        <f>CONCATENATE('OPINI Rinci v1'!BU208,'OPINI Rinci v1'!BV208,'OPINI Rinci v1'!BW208,'OPINI Rinci v1'!BX208)</f>
        <v>WDP</v>
      </c>
      <c r="X206" s="163" t="str">
        <f>CONCATENATE('OPINI Rinci v1'!BZ208,'OPINI Rinci v1'!CA208,'OPINI Rinci v1'!CB208,'OPINI Rinci v1'!CC208)</f>
        <v>WDP</v>
      </c>
      <c r="Y206" s="397"/>
    </row>
    <row r="207" spans="1:25" s="91" customFormat="1" ht="15" x14ac:dyDescent="0.2">
      <c r="A207" s="76">
        <f t="shared" si="11"/>
        <v>179</v>
      </c>
      <c r="B207" s="157" t="s">
        <v>32</v>
      </c>
      <c r="C207" s="401" t="s">
        <v>36</v>
      </c>
      <c r="D207" s="421"/>
      <c r="E207" s="403" t="s">
        <v>232</v>
      </c>
      <c r="F207" s="404" t="str">
        <f>CONCATENATE('OPINI Rinci v1'!H209,'OPINI Rinci v1'!I209,'OPINI Rinci v1'!J209,'OPINI Rinci v1'!K209)</f>
        <v>WTP</v>
      </c>
      <c r="G207" s="404" t="str">
        <f>CONCATENATE('OPINI Rinci v1'!M209,'OPINI Rinci v1'!N209,'OPINI Rinci v1'!O209,'OPINI Rinci v1'!P209)</f>
        <v>WTP</v>
      </c>
      <c r="H207" s="404" t="str">
        <f>CONCATENATE('OPINI Rinci v1'!R209,'OPINI Rinci v1'!S209,'OPINI Rinci v1'!T209,'OPINI Rinci v1'!U209)</f>
        <v>WDP</v>
      </c>
      <c r="I207" s="404" t="str">
        <f>CONCATENATE('OPINI Rinci v1'!W209,'OPINI Rinci v1'!X209,'OPINI Rinci v1'!Y209,'OPINI Rinci v1'!Z209)</f>
        <v>WDP</v>
      </c>
      <c r="J207" s="404" t="str">
        <f>CONCATENATE('OPINI Rinci v1'!AB209,'OPINI Rinci v1'!AC209,'OPINI Rinci v1'!AD209,'OPINI Rinci v1'!AE209)</f>
        <v>TMP</v>
      </c>
      <c r="K207" s="404" t="str">
        <f>CONCATENATE('OPINI Rinci v1'!AG209,'OPINI Rinci v1'!AH209,'OPINI Rinci v1'!AI209,'OPINI Rinci v1'!AJ209)</f>
        <v>TMP</v>
      </c>
      <c r="L207" s="422" t="s">
        <v>634</v>
      </c>
      <c r="M207" s="423"/>
      <c r="N207" s="423"/>
      <c r="O207" s="404" t="str">
        <f>CONCATENATE('OPINI Rinci v1'!AL209,'OPINI Rinci v1'!AM209,'OPINI Rinci v1'!AO209,'OPINI Rinci v1'!AN209)</f>
        <v>WDP</v>
      </c>
      <c r="P207" s="424" t="s">
        <v>634</v>
      </c>
      <c r="Q207" s="399" t="str">
        <f>CONCATENATE('OPINI Rinci v1'!AQ209,'OPINI Rinci v1'!AR209,'OPINI Rinci v1'!AT209,'OPINI Rinci v1'!AS209)</f>
        <v>WDP</v>
      </c>
      <c r="R207" s="163" t="str">
        <f>CONCATENATE('OPINI Rinci v1'!AV209,'OPINI Rinci v1'!AW209,'OPINI Rinci v1'!AX209,'OPINI Rinci v1'!AY209)</f>
        <v>WDP</v>
      </c>
      <c r="S207" s="163" t="str">
        <f>CONCATENATE('OPINI Rinci v1'!BA209,'OPINI Rinci v1'!BB209,'OPINI Rinci v1'!BC209,'OPINI Rinci v1'!BD209)</f>
        <v>WDP</v>
      </c>
      <c r="T207" s="163" t="str">
        <f>CONCATENATE('OPINI Rinci v1'!BF209,'OPINI Rinci v1'!BG209,'OPINI Rinci v1'!BH209,'OPINI Rinci v1'!BI209)</f>
        <v>WDP</v>
      </c>
      <c r="U207" s="163" t="str">
        <f>CONCATENATE('OPINI Rinci v1'!BK209,'OPINI Rinci v1'!BL209,'OPINI Rinci v1'!BM209,'OPINI Rinci v1'!BN209)</f>
        <v>WDP</v>
      </c>
      <c r="V207" s="163" t="str">
        <f>CONCATENATE('OPINI Rinci v1'!BP209,'OPINI Rinci v1'!BQ209,'OPINI Rinci v1'!BR209,'OPINI Rinci v1'!BS209)</f>
        <v>TMP</v>
      </c>
      <c r="W207" s="163" t="str">
        <f>CONCATENATE('OPINI Rinci v1'!BU209,'OPINI Rinci v1'!BV209,'OPINI Rinci v1'!BW209,'OPINI Rinci v1'!BX209)</f>
        <v>WDP</v>
      </c>
      <c r="X207" s="163" t="str">
        <f>CONCATENATE('OPINI Rinci v1'!BZ209,'OPINI Rinci v1'!CA209,'OPINI Rinci v1'!CB209,'OPINI Rinci v1'!CC209)</f>
        <v>WDP</v>
      </c>
      <c r="Y207" s="397"/>
    </row>
    <row r="208" spans="1:25" s="414" customFormat="1" x14ac:dyDescent="0.2">
      <c r="A208" s="414">
        <f t="shared" si="11"/>
        <v>180</v>
      </c>
      <c r="B208" s="414" t="s">
        <v>32</v>
      </c>
      <c r="C208" s="414" t="s">
        <v>38</v>
      </c>
      <c r="D208" s="442"/>
      <c r="E208" s="443" t="s">
        <v>233</v>
      </c>
      <c r="F208" s="404" t="str">
        <f>CONCATENATE('OPINI Rinci v1'!H210,'OPINI Rinci v1'!I210,'OPINI Rinci v1'!J210,'OPINI Rinci v1'!K210)</f>
        <v>WTP</v>
      </c>
      <c r="G208" s="404" t="str">
        <f>CONCATENATE('OPINI Rinci v1'!M210,'OPINI Rinci v1'!N210,'OPINI Rinci v1'!O210,'OPINI Rinci v1'!P210)</f>
        <v>WTP</v>
      </c>
      <c r="H208" s="404" t="str">
        <f>CONCATENATE('OPINI Rinci v1'!R210,'OPINI Rinci v1'!S210,'OPINI Rinci v1'!T210,'OPINI Rinci v1'!U210)</f>
        <v>WTP</v>
      </c>
      <c r="I208" s="404" t="str">
        <f>CONCATENATE('OPINI Rinci v1'!W210,'OPINI Rinci v1'!X210,'OPINI Rinci v1'!Y210,'OPINI Rinci v1'!Z210)</f>
        <v>WTP</v>
      </c>
      <c r="J208" s="404" t="str">
        <f>CONCATENATE('OPINI Rinci v1'!AB210,'OPINI Rinci v1'!AC210,'OPINI Rinci v1'!AD210,'OPINI Rinci v1'!AE210)</f>
        <v>WTP</v>
      </c>
      <c r="K208" s="414" t="str">
        <f>CONCATENATE('OPINI Rinci v1'!AG210,'OPINI Rinci v1'!AH210,'OPINI Rinci v1'!AI210,'OPINI Rinci v1'!AJ210)</f>
        <v>WTP</v>
      </c>
      <c r="L208" s="414" t="s">
        <v>634</v>
      </c>
      <c r="O208" s="414" t="str">
        <f>CONCATENATE('OPINI Rinci v1'!AL210,'OPINI Rinci v1'!AM210,'OPINI Rinci v1'!AO210,'OPINI Rinci v1'!AN210)</f>
        <v>WDP</v>
      </c>
      <c r="P208" s="414" t="s">
        <v>634</v>
      </c>
      <c r="Q208" s="414" t="str">
        <f>CONCATENATE('OPINI Rinci v1'!AQ210,'OPINI Rinci v1'!AR210,'OPINI Rinci v1'!AT210,'OPINI Rinci v1'!AS210)</f>
        <v>WDP</v>
      </c>
      <c r="R208" s="414" t="str">
        <f>CONCATENATE('OPINI Rinci v1'!AV210,'OPINI Rinci v1'!AW210,'OPINI Rinci v1'!AX210,'OPINI Rinci v1'!AY210)</f>
        <v>WDP</v>
      </c>
      <c r="S208" s="414" t="str">
        <f>CONCATENATE('OPINI Rinci v1'!BA210,'OPINI Rinci v1'!BB210,'OPINI Rinci v1'!BC210,'OPINI Rinci v1'!BD210)</f>
        <v>WDP</v>
      </c>
      <c r="T208" s="414" t="str">
        <f>CONCATENATE('OPINI Rinci v1'!BF210,'OPINI Rinci v1'!BG210,'OPINI Rinci v1'!BH210,'OPINI Rinci v1'!BI210)</f>
        <v>WDP</v>
      </c>
      <c r="U208" s="414" t="str">
        <f>CONCATENATE('OPINI Rinci v1'!BK210,'OPINI Rinci v1'!BL210,'OPINI Rinci v1'!BM210,'OPINI Rinci v1'!BN210)</f>
        <v>WDP</v>
      </c>
      <c r="V208" s="414" t="str">
        <f>CONCATENATE('OPINI Rinci v1'!BP210,'OPINI Rinci v1'!BQ210,'OPINI Rinci v1'!BR210,'OPINI Rinci v1'!BS210)</f>
        <v>WDP</v>
      </c>
      <c r="W208" s="414" t="str">
        <f>CONCATENATE('OPINI Rinci v1'!BU210,'OPINI Rinci v1'!BV210,'OPINI Rinci v1'!BW210,'OPINI Rinci v1'!BX210)</f>
        <v>WDP</v>
      </c>
      <c r="X208" s="414" t="str">
        <f>CONCATENATE('OPINI Rinci v1'!BZ210,'OPINI Rinci v1'!CA210,'OPINI Rinci v1'!CB210,'OPINI Rinci v1'!CC210)</f>
        <v/>
      </c>
    </row>
    <row r="209" spans="1:25" s="408" customFormat="1" ht="15" x14ac:dyDescent="0.2">
      <c r="A209" s="409">
        <f t="shared" si="11"/>
        <v>181</v>
      </c>
      <c r="B209" s="410" t="s">
        <v>32</v>
      </c>
      <c r="C209" s="411" t="s">
        <v>40</v>
      </c>
      <c r="D209" s="412"/>
      <c r="E209" s="413" t="s">
        <v>234</v>
      </c>
      <c r="F209" s="404" t="str">
        <f>CONCATENATE('OPINI Rinci v1'!H211,'OPINI Rinci v1'!I211,'OPINI Rinci v1'!J211,'OPINI Rinci v1'!K211)</f>
        <v>WTP</v>
      </c>
      <c r="G209" s="404" t="str">
        <f>CONCATENATE('OPINI Rinci v1'!M211,'OPINI Rinci v1'!N211,'OPINI Rinci v1'!O211,'OPINI Rinci v1'!P211)</f>
        <v>WTP</v>
      </c>
      <c r="H209" s="404" t="str">
        <f>CONCATENATE('OPINI Rinci v1'!R211,'OPINI Rinci v1'!S211,'OPINI Rinci v1'!T211,'OPINI Rinci v1'!U211)</f>
        <v>WTP</v>
      </c>
      <c r="I209" s="404" t="str">
        <f>CONCATENATE('OPINI Rinci v1'!W211,'OPINI Rinci v1'!X211,'OPINI Rinci v1'!Y211,'OPINI Rinci v1'!Z211)</f>
        <v>WTP</v>
      </c>
      <c r="J209" s="404" t="str">
        <f>CONCATENATE('OPINI Rinci v1'!AB211,'OPINI Rinci v1'!AC211,'OPINI Rinci v1'!AD211,'OPINI Rinci v1'!AE211)</f>
        <v>WTP</v>
      </c>
      <c r="K209" s="414" t="str">
        <f>CONCATENATE('OPINI Rinci v1'!AG211,'OPINI Rinci v1'!AH211,'OPINI Rinci v1'!AI211,'OPINI Rinci v1'!AJ211)</f>
        <v>WTP</v>
      </c>
      <c r="L209" s="415" t="s">
        <v>634</v>
      </c>
      <c r="M209" s="416"/>
      <c r="N209" s="416"/>
      <c r="O209" s="414" t="str">
        <f>CONCATENATE('OPINI Rinci v1'!AL211,'OPINI Rinci v1'!AM211,'OPINI Rinci v1'!AO211,'OPINI Rinci v1'!AN211)</f>
        <v>WDP</v>
      </c>
      <c r="P209" s="417" t="s">
        <v>634</v>
      </c>
      <c r="Q209" s="418" t="str">
        <f>CONCATENATE('OPINI Rinci v1'!AQ211,'OPINI Rinci v1'!AR211,'OPINI Rinci v1'!AT211,'OPINI Rinci v1'!AS211)</f>
        <v>WDP</v>
      </c>
      <c r="R209" s="419" t="str">
        <f>CONCATENATE('OPINI Rinci v1'!AV211,'OPINI Rinci v1'!AW211,'OPINI Rinci v1'!AX211,'OPINI Rinci v1'!AY211)</f>
        <v>WDP</v>
      </c>
      <c r="S209" s="419" t="str">
        <f>CONCATENATE('OPINI Rinci v1'!BA211,'OPINI Rinci v1'!BB211,'OPINI Rinci v1'!BC211,'OPINI Rinci v1'!BD211)</f>
        <v>WDP</v>
      </c>
      <c r="T209" s="419" t="str">
        <f>CONCATENATE('OPINI Rinci v1'!BF211,'OPINI Rinci v1'!BG211,'OPINI Rinci v1'!BH211,'OPINI Rinci v1'!BI211)</f>
        <v>WDP</v>
      </c>
      <c r="U209" s="419" t="str">
        <f>CONCATENATE('OPINI Rinci v1'!BK211,'OPINI Rinci v1'!BL211,'OPINI Rinci v1'!BM211,'OPINI Rinci v1'!BN211)</f>
        <v>WDP</v>
      </c>
      <c r="V209" s="419" t="str">
        <f>CONCATENATE('OPINI Rinci v1'!BP211,'OPINI Rinci v1'!BQ211,'OPINI Rinci v1'!BR211,'OPINI Rinci v1'!BS211)</f>
        <v>WDP</v>
      </c>
      <c r="W209" s="419" t="str">
        <f>CONCATENATE('OPINI Rinci v1'!BU211,'OPINI Rinci v1'!BV211,'OPINI Rinci v1'!BW211,'OPINI Rinci v1'!BX211)</f>
        <v>WDP</v>
      </c>
      <c r="X209" s="419" t="str">
        <f>CONCATENATE('OPINI Rinci v1'!BZ211,'OPINI Rinci v1'!CA211,'OPINI Rinci v1'!CB211,'OPINI Rinci v1'!CC211)</f>
        <v>WDP</v>
      </c>
      <c r="Y209" s="420"/>
    </row>
    <row r="210" spans="1:25" s="408" customFormat="1" ht="15" x14ac:dyDescent="0.2">
      <c r="A210" s="409">
        <f t="shared" si="11"/>
        <v>182</v>
      </c>
      <c r="B210" s="410" t="s">
        <v>32</v>
      </c>
      <c r="C210" s="411" t="s">
        <v>42</v>
      </c>
      <c r="D210" s="412"/>
      <c r="E210" s="413" t="s">
        <v>235</v>
      </c>
      <c r="F210" s="404" t="str">
        <f>CONCATENATE('OPINI Rinci v1'!H212,'OPINI Rinci v1'!I212,'OPINI Rinci v1'!J212,'OPINI Rinci v1'!K212)</f>
        <v>WTP</v>
      </c>
      <c r="G210" s="404" t="str">
        <f>CONCATENATE('OPINI Rinci v1'!M212,'OPINI Rinci v1'!N212,'OPINI Rinci v1'!O212,'OPINI Rinci v1'!P212)</f>
        <v xml:space="preserve"> WDP</v>
      </c>
      <c r="H210" s="404" t="str">
        <f>CONCATENATE('OPINI Rinci v1'!R212,'OPINI Rinci v1'!S212,'OPINI Rinci v1'!T212,'OPINI Rinci v1'!U212)</f>
        <v>WTP</v>
      </c>
      <c r="I210" s="404" t="str">
        <f>CONCATENATE('OPINI Rinci v1'!W212,'OPINI Rinci v1'!X212,'OPINI Rinci v1'!Y212,'OPINI Rinci v1'!Z212)</f>
        <v>WTP</v>
      </c>
      <c r="J210" s="404" t="str">
        <f>CONCATENATE('OPINI Rinci v1'!AB212,'OPINI Rinci v1'!AC212,'OPINI Rinci v1'!AD212,'OPINI Rinci v1'!AE212)</f>
        <v>WTP</v>
      </c>
      <c r="K210" s="414" t="str">
        <f>CONCATENATE('OPINI Rinci v1'!AG212,'OPINI Rinci v1'!AH212,'OPINI Rinci v1'!AI212,'OPINI Rinci v1'!AJ212)</f>
        <v>WTP</v>
      </c>
      <c r="L210" s="415" t="s">
        <v>634</v>
      </c>
      <c r="M210" s="416"/>
      <c r="N210" s="416"/>
      <c r="O210" s="414" t="str">
        <f>CONCATENATE('OPINI Rinci v1'!AL212,'OPINI Rinci v1'!AM212,'OPINI Rinci v1'!AO212,'OPINI Rinci v1'!AN212)</f>
        <v>WDP</v>
      </c>
      <c r="P210" s="417" t="s">
        <v>634</v>
      </c>
      <c r="Q210" s="418" t="str">
        <f>CONCATENATE('OPINI Rinci v1'!AQ212,'OPINI Rinci v1'!AR212,'OPINI Rinci v1'!AT212,'OPINI Rinci v1'!AS212)</f>
        <v>WDP</v>
      </c>
      <c r="R210" s="419" t="str">
        <f>CONCATENATE('OPINI Rinci v1'!AV212,'OPINI Rinci v1'!AW212,'OPINI Rinci v1'!AX212,'OPINI Rinci v1'!AY212)</f>
        <v>WDP</v>
      </c>
      <c r="S210" s="419" t="str">
        <f>CONCATENATE('OPINI Rinci v1'!BA212,'OPINI Rinci v1'!BB212,'OPINI Rinci v1'!BC212,'OPINI Rinci v1'!BD212)</f>
        <v>WDP</v>
      </c>
      <c r="T210" s="419" t="str">
        <f>CONCATENATE('OPINI Rinci v1'!BF212,'OPINI Rinci v1'!BG212,'OPINI Rinci v1'!BH212,'OPINI Rinci v1'!BI212)</f>
        <v>WDP</v>
      </c>
      <c r="U210" s="419" t="str">
        <f>CONCATENATE('OPINI Rinci v1'!BK212,'OPINI Rinci v1'!BL212,'OPINI Rinci v1'!BM212,'OPINI Rinci v1'!BN212)</f>
        <v>WDP</v>
      </c>
      <c r="V210" s="419" t="str">
        <f>CONCATENATE('OPINI Rinci v1'!BP212,'OPINI Rinci v1'!BQ212,'OPINI Rinci v1'!BR212,'OPINI Rinci v1'!BS212)</f>
        <v>WDP</v>
      </c>
      <c r="W210" s="419" t="str">
        <f>CONCATENATE('OPINI Rinci v1'!BU212,'OPINI Rinci v1'!BV212,'OPINI Rinci v1'!BW212,'OPINI Rinci v1'!BX212)</f>
        <v>WDP</v>
      </c>
      <c r="X210" s="419" t="str">
        <f>CONCATENATE('OPINI Rinci v1'!BZ212,'OPINI Rinci v1'!CA212,'OPINI Rinci v1'!CB212,'OPINI Rinci v1'!CC212)</f>
        <v>WDP</v>
      </c>
      <c r="Y210" s="420"/>
    </row>
    <row r="211" spans="1:25" s="91" customFormat="1" ht="15" x14ac:dyDescent="0.2">
      <c r="A211" s="76">
        <f t="shared" si="11"/>
        <v>183</v>
      </c>
      <c r="B211" s="157" t="s">
        <v>32</v>
      </c>
      <c r="C211" s="401" t="s">
        <v>44</v>
      </c>
      <c r="D211" s="421"/>
      <c r="E211" s="403" t="s">
        <v>236</v>
      </c>
      <c r="F211" s="404" t="str">
        <f>CONCATENATE('OPINI Rinci v1'!H213,'OPINI Rinci v1'!I213,'OPINI Rinci v1'!J213,'OPINI Rinci v1'!K213)</f>
        <v xml:space="preserve">WTP </v>
      </c>
      <c r="G211" s="404" t="str">
        <f>CONCATENATE('OPINI Rinci v1'!M213,'OPINI Rinci v1'!N213,'OPINI Rinci v1'!O213,'OPINI Rinci v1'!P213)</f>
        <v>WTP</v>
      </c>
      <c r="H211" s="404" t="str">
        <f>CONCATENATE('OPINI Rinci v1'!R213,'OPINI Rinci v1'!S213,'OPINI Rinci v1'!T213,'OPINI Rinci v1'!U213)</f>
        <v>WDP</v>
      </c>
      <c r="I211" s="404" t="str">
        <f>CONCATENATE('OPINI Rinci v1'!W213,'OPINI Rinci v1'!X213,'OPINI Rinci v1'!Y213,'OPINI Rinci v1'!Z213)</f>
        <v>WDP</v>
      </c>
      <c r="J211" s="404" t="str">
        <f>CONCATENATE('OPINI Rinci v1'!AB213,'OPINI Rinci v1'!AC213,'OPINI Rinci v1'!AD213,'OPINI Rinci v1'!AE213)</f>
        <v>WDP</v>
      </c>
      <c r="K211" s="404" t="str">
        <f>CONCATENATE('OPINI Rinci v1'!AG213,'OPINI Rinci v1'!AH213,'OPINI Rinci v1'!AI213,'OPINI Rinci v1'!AJ213)</f>
        <v>WDP</v>
      </c>
      <c r="L211" s="422" t="s">
        <v>634</v>
      </c>
      <c r="M211" s="423"/>
      <c r="N211" s="423"/>
      <c r="O211" s="404" t="str">
        <f>CONCATENATE('OPINI Rinci v1'!AL213,'OPINI Rinci v1'!AM213,'OPINI Rinci v1'!AO213,'OPINI Rinci v1'!AN213)</f>
        <v>WDP</v>
      </c>
      <c r="P211" s="424" t="s">
        <v>634</v>
      </c>
      <c r="Q211" s="399" t="str">
        <f>CONCATENATE('OPINI Rinci v1'!AQ213,'OPINI Rinci v1'!AR213,'OPINI Rinci v1'!AT213,'OPINI Rinci v1'!AS213)</f>
        <v>WDP</v>
      </c>
      <c r="R211" s="163" t="str">
        <f>CONCATENATE('OPINI Rinci v1'!AV213,'OPINI Rinci v1'!AW213,'OPINI Rinci v1'!AX213,'OPINI Rinci v1'!AY213)</f>
        <v>WDP</v>
      </c>
      <c r="S211" s="163" t="str">
        <f>CONCATENATE('OPINI Rinci v1'!BA213,'OPINI Rinci v1'!BB213,'OPINI Rinci v1'!BC213,'OPINI Rinci v1'!BD213)</f>
        <v>WDP</v>
      </c>
      <c r="T211" s="163" t="str">
        <f>CONCATENATE('OPINI Rinci v1'!BF213,'OPINI Rinci v1'!BG213,'OPINI Rinci v1'!BH213,'OPINI Rinci v1'!BI213)</f>
        <v>TMP</v>
      </c>
      <c r="U211" s="163" t="str">
        <f>CONCATENATE('OPINI Rinci v1'!BK213,'OPINI Rinci v1'!BL213,'OPINI Rinci v1'!BM213,'OPINI Rinci v1'!BN213)</f>
        <v>WDP</v>
      </c>
      <c r="V211" s="163" t="str">
        <f>CONCATENATE('OPINI Rinci v1'!BP213,'OPINI Rinci v1'!BQ213,'OPINI Rinci v1'!BR213,'OPINI Rinci v1'!BS213)</f>
        <v>WDP</v>
      </c>
      <c r="W211" s="163" t="str">
        <f>CONCATENATE('OPINI Rinci v1'!BU213,'OPINI Rinci v1'!BV213,'OPINI Rinci v1'!BW213,'OPINI Rinci v1'!BX213)</f>
        <v>WDP</v>
      </c>
      <c r="X211" s="163" t="str">
        <f>CONCATENATE('OPINI Rinci v1'!BZ213,'OPINI Rinci v1'!CA213,'OPINI Rinci v1'!CB213,'OPINI Rinci v1'!CC213)</f>
        <v>WDP</v>
      </c>
      <c r="Y211" s="397"/>
    </row>
    <row r="212" spans="1:25" s="91" customFormat="1" ht="15" x14ac:dyDescent="0.2">
      <c r="A212" s="76">
        <f t="shared" si="11"/>
        <v>184</v>
      </c>
      <c r="B212" s="157" t="s">
        <v>32</v>
      </c>
      <c r="C212" s="401" t="s">
        <v>46</v>
      </c>
      <c r="D212" s="421"/>
      <c r="E212" s="403" t="s">
        <v>237</v>
      </c>
      <c r="F212" s="404" t="str">
        <f>CONCATENATE('OPINI Rinci v1'!H214,'OPINI Rinci v1'!I214,'OPINI Rinci v1'!J214,'OPINI Rinci v1'!K214)</f>
        <v>WTP</v>
      </c>
      <c r="G212" s="404" t="str">
        <f>CONCATENATE('OPINI Rinci v1'!M214,'OPINI Rinci v1'!N214,'OPINI Rinci v1'!O214,'OPINI Rinci v1'!P214)</f>
        <v>WTP</v>
      </c>
      <c r="H212" s="404" t="str">
        <f>CONCATENATE('OPINI Rinci v1'!R214,'OPINI Rinci v1'!S214,'OPINI Rinci v1'!T214,'OPINI Rinci v1'!U214)</f>
        <v>WTP</v>
      </c>
      <c r="I212" s="404" t="str">
        <f>CONCATENATE('OPINI Rinci v1'!W214,'OPINI Rinci v1'!X214,'OPINI Rinci v1'!Y214,'OPINI Rinci v1'!Z214)</f>
        <v>WTP</v>
      </c>
      <c r="J212" s="404" t="str">
        <f>CONCATENATE('OPINI Rinci v1'!AB214,'OPINI Rinci v1'!AC214,'OPINI Rinci v1'!AD214,'OPINI Rinci v1'!AE214)</f>
        <v>WTP</v>
      </c>
      <c r="K212" s="404" t="str">
        <f>CONCATENATE('OPINI Rinci v1'!AG214,'OPINI Rinci v1'!AH214,'OPINI Rinci v1'!AI214,'OPINI Rinci v1'!AJ214)</f>
        <v>WDP</v>
      </c>
      <c r="L212" s="422" t="s">
        <v>634</v>
      </c>
      <c r="M212" s="423"/>
      <c r="N212" s="423"/>
      <c r="O212" s="404" t="str">
        <f>CONCATENATE('OPINI Rinci v1'!AL214,'OPINI Rinci v1'!AM214,'OPINI Rinci v1'!AO214,'OPINI Rinci v1'!AN214)</f>
        <v>WDP</v>
      </c>
      <c r="P212" s="424" t="s">
        <v>634</v>
      </c>
      <c r="Q212" s="399" t="str">
        <f>CONCATENATE('OPINI Rinci v1'!AQ214,'OPINI Rinci v1'!AR214,'OPINI Rinci v1'!AT214,'OPINI Rinci v1'!AS214)</f>
        <v>WDP</v>
      </c>
      <c r="R212" s="163" t="str">
        <f>CONCATENATE('OPINI Rinci v1'!AV214,'OPINI Rinci v1'!AW214,'OPINI Rinci v1'!AX214,'OPINI Rinci v1'!AY214)</f>
        <v>WDP</v>
      </c>
      <c r="S212" s="163" t="str">
        <f>CONCATENATE('OPINI Rinci v1'!BA214,'OPINI Rinci v1'!BB214,'OPINI Rinci v1'!BC214,'OPINI Rinci v1'!BD214)</f>
        <v>WDP</v>
      </c>
      <c r="T212" s="163" t="str">
        <f>CONCATENATE('OPINI Rinci v1'!BF214,'OPINI Rinci v1'!BG214,'OPINI Rinci v1'!BH214,'OPINI Rinci v1'!BI214)</f>
        <v>TMP</v>
      </c>
      <c r="U212" s="163" t="str">
        <f>CONCATENATE('OPINI Rinci v1'!BK214,'OPINI Rinci v1'!BL214,'OPINI Rinci v1'!BM214,'OPINI Rinci v1'!BN214)</f>
        <v>WDP</v>
      </c>
      <c r="V212" s="163" t="str">
        <f>CONCATENATE('OPINI Rinci v1'!BP214,'OPINI Rinci v1'!BQ214,'OPINI Rinci v1'!BR214,'OPINI Rinci v1'!BS214)</f>
        <v>WDP</v>
      </c>
      <c r="W212" s="163" t="str">
        <f>CONCATENATE('OPINI Rinci v1'!BU214,'OPINI Rinci v1'!BV214,'OPINI Rinci v1'!BW214,'OPINI Rinci v1'!BX214)</f>
        <v>WDP</v>
      </c>
      <c r="X212" s="163" t="str">
        <f>CONCATENATE('OPINI Rinci v1'!BZ214,'OPINI Rinci v1'!CA214,'OPINI Rinci v1'!CB214,'OPINI Rinci v1'!CC214)</f>
        <v>WDP</v>
      </c>
      <c r="Y212" s="397"/>
    </row>
    <row r="213" spans="1:25" s="91" customFormat="1" ht="14.1" customHeight="1" x14ac:dyDescent="0.2">
      <c r="A213" s="76">
        <f t="shared" si="11"/>
        <v>185</v>
      </c>
      <c r="B213" s="157" t="s">
        <v>32</v>
      </c>
      <c r="C213" s="401" t="s">
        <v>48</v>
      </c>
      <c r="D213" s="421"/>
      <c r="E213" s="403" t="s">
        <v>238</v>
      </c>
      <c r="F213" s="404" t="str">
        <f>CONCATENATE('OPINI Rinci v1'!H215,'OPINI Rinci v1'!I215,'OPINI Rinci v1'!J215,'OPINI Rinci v1'!K215)</f>
        <v>WTP</v>
      </c>
      <c r="G213" s="404" t="str">
        <f>CONCATENATE('OPINI Rinci v1'!M215,'OPINI Rinci v1'!N215,'OPINI Rinci v1'!O215,'OPINI Rinci v1'!P215)</f>
        <v>WTP</v>
      </c>
      <c r="H213" s="404" t="str">
        <f>CONCATENATE('OPINI Rinci v1'!R215,'OPINI Rinci v1'!S215,'OPINI Rinci v1'!T215,'OPINI Rinci v1'!U215)</f>
        <v>WTP</v>
      </c>
      <c r="I213" s="404" t="str">
        <f>CONCATENATE('OPINI Rinci v1'!W215,'OPINI Rinci v1'!X215,'OPINI Rinci v1'!Y215,'OPINI Rinci v1'!Z215)</f>
        <v>WTP</v>
      </c>
      <c r="J213" s="404" t="str">
        <f>CONCATENATE('OPINI Rinci v1'!AB215,'OPINI Rinci v1'!AC215,'OPINI Rinci v1'!AD215,'OPINI Rinci v1'!AE215)</f>
        <v>WDP</v>
      </c>
      <c r="K213" s="404" t="str">
        <f>CONCATENATE('OPINI Rinci v1'!AG215,'OPINI Rinci v1'!AH215,'OPINI Rinci v1'!AI215,'OPINI Rinci v1'!AJ215)</f>
        <v>WDP</v>
      </c>
      <c r="L213" s="405" t="s">
        <v>632</v>
      </c>
      <c r="M213" s="406"/>
      <c r="N213" s="406"/>
      <c r="O213" s="404" t="str">
        <f>CONCATENATE('OPINI Rinci v1'!AL215,'OPINI Rinci v1'!AM215,'OPINI Rinci v1'!AO215,'OPINI Rinci v1'!AN215)</f>
        <v>WDP</v>
      </c>
      <c r="P213" s="407" t="s">
        <v>632</v>
      </c>
      <c r="Q213" s="399" t="str">
        <f>CONCATENATE('OPINI Rinci v1'!AQ215,'OPINI Rinci v1'!AR215,'OPINI Rinci v1'!AT215,'OPINI Rinci v1'!AS215)</f>
        <v>WDP</v>
      </c>
      <c r="R213" s="163" t="str">
        <f>CONCATENATE('OPINI Rinci v1'!AV215,'OPINI Rinci v1'!AW215,'OPINI Rinci v1'!AX215,'OPINI Rinci v1'!AY215)</f>
        <v>WDP</v>
      </c>
      <c r="S213" s="163" t="str">
        <f>CONCATENATE('OPINI Rinci v1'!BA215,'OPINI Rinci v1'!BB215,'OPINI Rinci v1'!BC215,'OPINI Rinci v1'!BD215)</f>
        <v>WDP</v>
      </c>
      <c r="T213" s="163" t="str">
        <f>CONCATENATE('OPINI Rinci v1'!BF215,'OPINI Rinci v1'!BG215,'OPINI Rinci v1'!BH215,'OPINI Rinci v1'!BI215)</f>
        <v>WDP</v>
      </c>
      <c r="U213" s="163" t="str">
        <f>CONCATENATE('OPINI Rinci v1'!BK215,'OPINI Rinci v1'!BL215,'OPINI Rinci v1'!BM215,'OPINI Rinci v1'!BN215)</f>
        <v>WDP</v>
      </c>
      <c r="V213" s="163" t="str">
        <f>CONCATENATE('OPINI Rinci v1'!BP215,'OPINI Rinci v1'!BQ215,'OPINI Rinci v1'!BR215,'OPINI Rinci v1'!BS215)</f>
        <v>WDP</v>
      </c>
      <c r="W213" s="163" t="str">
        <f>CONCATENATE('OPINI Rinci v1'!BU215,'OPINI Rinci v1'!BV215,'OPINI Rinci v1'!BW215,'OPINI Rinci v1'!BX215)</f>
        <v>WDP</v>
      </c>
      <c r="X213" s="163" t="str">
        <f>CONCATENATE('OPINI Rinci v1'!BZ215,'OPINI Rinci v1'!CA215,'OPINI Rinci v1'!CB215,'OPINI Rinci v1'!CC215)</f>
        <v>WDP</v>
      </c>
      <c r="Y213" s="397"/>
    </row>
    <row r="214" spans="1:25" s="91" customFormat="1" ht="14.1" customHeight="1" x14ac:dyDescent="0.2">
      <c r="A214" s="76">
        <f t="shared" si="11"/>
        <v>186</v>
      </c>
      <c r="B214" s="157" t="s">
        <v>32</v>
      </c>
      <c r="C214" s="401" t="s">
        <v>50</v>
      </c>
      <c r="D214" s="421"/>
      <c r="E214" s="403" t="s">
        <v>239</v>
      </c>
      <c r="F214" s="404" t="str">
        <f>CONCATENATE('OPINI Rinci v1'!H216,'OPINI Rinci v1'!I216,'OPINI Rinci v1'!J216,'OPINI Rinci v1'!K216)</f>
        <v>WTP</v>
      </c>
      <c r="G214" s="404" t="str">
        <f>CONCATENATE('OPINI Rinci v1'!M216,'OPINI Rinci v1'!N216,'OPINI Rinci v1'!O216,'OPINI Rinci v1'!P216)</f>
        <v>WTP</v>
      </c>
      <c r="H214" s="404" t="str">
        <f>CONCATENATE('OPINI Rinci v1'!R216,'OPINI Rinci v1'!S216,'OPINI Rinci v1'!T216,'OPINI Rinci v1'!U216)</f>
        <v>WTP</v>
      </c>
      <c r="I214" s="404" t="str">
        <f>CONCATENATE('OPINI Rinci v1'!W216,'OPINI Rinci v1'!X216,'OPINI Rinci v1'!Y216,'OPINI Rinci v1'!Z216)</f>
        <v>WTP</v>
      </c>
      <c r="J214" s="404" t="str">
        <f>CONCATENATE('OPINI Rinci v1'!AB216,'OPINI Rinci v1'!AC216,'OPINI Rinci v1'!AD216,'OPINI Rinci v1'!AE216)</f>
        <v>WDP</v>
      </c>
      <c r="K214" s="404" t="str">
        <f>CONCATENATE('OPINI Rinci v1'!AG216,'OPINI Rinci v1'!AH216,'OPINI Rinci v1'!AI216,'OPINI Rinci v1'!AJ216)</f>
        <v>WDP</v>
      </c>
      <c r="L214" s="422" t="s">
        <v>634</v>
      </c>
      <c r="M214" s="423"/>
      <c r="N214" s="423"/>
      <c r="O214" s="404" t="str">
        <f>CONCATENATE('OPINI Rinci v1'!AL216,'OPINI Rinci v1'!AM216,'OPINI Rinci v1'!AO216,'OPINI Rinci v1'!AN216)</f>
        <v>WDP</v>
      </c>
      <c r="P214" s="424" t="s">
        <v>634</v>
      </c>
      <c r="Q214" s="399" t="str">
        <f>CONCATENATE('OPINI Rinci v1'!AQ216,'OPINI Rinci v1'!AR216,'OPINI Rinci v1'!AT216,'OPINI Rinci v1'!AS216)</f>
        <v>WDP</v>
      </c>
      <c r="R214" s="163" t="str">
        <f>CONCATENATE('OPINI Rinci v1'!AV216,'OPINI Rinci v1'!AW216,'OPINI Rinci v1'!AX216,'OPINI Rinci v1'!AY216)</f>
        <v>WDP</v>
      </c>
      <c r="S214" s="163" t="str">
        <f>CONCATENATE('OPINI Rinci v1'!BA216,'OPINI Rinci v1'!BB216,'OPINI Rinci v1'!BC216,'OPINI Rinci v1'!BD216)</f>
        <v>WDP</v>
      </c>
      <c r="T214" s="163" t="str">
        <f>CONCATENATE('OPINI Rinci v1'!BF216,'OPINI Rinci v1'!BG216,'OPINI Rinci v1'!BH216,'OPINI Rinci v1'!BI216)</f>
        <v>WDP</v>
      </c>
      <c r="U214" s="163" t="str">
        <f>CONCATENATE('OPINI Rinci v1'!BK216,'OPINI Rinci v1'!BL216,'OPINI Rinci v1'!BM216,'OPINI Rinci v1'!BN216)</f>
        <v>WDP</v>
      </c>
      <c r="V214" s="163" t="str">
        <f>CONCATENATE('OPINI Rinci v1'!BP216,'OPINI Rinci v1'!BQ216,'OPINI Rinci v1'!BR216,'OPINI Rinci v1'!BS216)</f>
        <v>TMP</v>
      </c>
      <c r="W214" s="163" t="str">
        <f>CONCATENATE('OPINI Rinci v1'!BU216,'OPINI Rinci v1'!BV216,'OPINI Rinci v1'!BW216,'OPINI Rinci v1'!BX216)</f>
        <v>WDP</v>
      </c>
      <c r="X214" s="163" t="str">
        <f>CONCATENATE('OPINI Rinci v1'!BZ216,'OPINI Rinci v1'!CA216,'OPINI Rinci v1'!CB216,'OPINI Rinci v1'!CC216)</f>
        <v>WDP</v>
      </c>
      <c r="Y214" s="397"/>
    </row>
    <row r="215" spans="1:25" s="408" customFormat="1" ht="14.1" customHeight="1" x14ac:dyDescent="0.2">
      <c r="A215" s="409">
        <f t="shared" si="11"/>
        <v>187</v>
      </c>
      <c r="B215" s="410" t="s">
        <v>32</v>
      </c>
      <c r="C215" s="411" t="s">
        <v>52</v>
      </c>
      <c r="D215" s="412"/>
      <c r="E215" s="413" t="s">
        <v>240</v>
      </c>
      <c r="F215" s="404" t="str">
        <f>CONCATENATE('OPINI Rinci v1'!H217,'OPINI Rinci v1'!I217,'OPINI Rinci v1'!J217,'OPINI Rinci v1'!K217)</f>
        <v>WTP</v>
      </c>
      <c r="G215" s="404" t="str">
        <f>CONCATENATE('OPINI Rinci v1'!M217,'OPINI Rinci v1'!N217,'OPINI Rinci v1'!O217,'OPINI Rinci v1'!P217)</f>
        <v>WTP</v>
      </c>
      <c r="H215" s="404" t="str">
        <f>CONCATENATE('OPINI Rinci v1'!R217,'OPINI Rinci v1'!S217,'OPINI Rinci v1'!T217,'OPINI Rinci v1'!U217)</f>
        <v>WTP</v>
      </c>
      <c r="I215" s="404" t="str">
        <f>CONCATENATE('OPINI Rinci v1'!W217,'OPINI Rinci v1'!X217,'OPINI Rinci v1'!Y217,'OPINI Rinci v1'!Z217)</f>
        <v>WTP</v>
      </c>
      <c r="J215" s="404" t="str">
        <f>CONCATENATE('OPINI Rinci v1'!AB217,'OPINI Rinci v1'!AC217,'OPINI Rinci v1'!AD217,'OPINI Rinci v1'!AE217)</f>
        <v>WTP</v>
      </c>
      <c r="K215" s="414" t="str">
        <f>CONCATENATE('OPINI Rinci v1'!AG217,'OPINI Rinci v1'!AH217,'OPINI Rinci v1'!AI217,'OPINI Rinci v1'!AJ217)</f>
        <v>WTP</v>
      </c>
      <c r="L215" s="425" t="s">
        <v>632</v>
      </c>
      <c r="M215" s="426"/>
      <c r="N215" s="426"/>
      <c r="O215" s="414" t="str">
        <f>CONCATENATE('OPINI Rinci v1'!AL217,'OPINI Rinci v1'!AM217,'OPINI Rinci v1'!AO217,'OPINI Rinci v1'!AN217)</f>
        <v>WTP</v>
      </c>
      <c r="P215" s="427" t="s">
        <v>632</v>
      </c>
      <c r="Q215" s="418" t="str">
        <f>CONCATENATE('OPINI Rinci v1'!AQ217,'OPINI Rinci v1'!AR217,'OPINI Rinci v1'!AT217,'OPINI Rinci v1'!AS217)</f>
        <v>WTP</v>
      </c>
      <c r="R215" s="419" t="str">
        <f>CONCATENATE('OPINI Rinci v1'!AV217,'OPINI Rinci v1'!AW217,'OPINI Rinci v1'!AX217,'OPINI Rinci v1'!AY217)</f>
        <v>WTP</v>
      </c>
      <c r="S215" s="419" t="str">
        <f>CONCATENATE('OPINI Rinci v1'!BA217,'OPINI Rinci v1'!BB217,'OPINI Rinci v1'!BC217,'OPINI Rinci v1'!BD217)</f>
        <v>WDP</v>
      </c>
      <c r="T215" s="419" t="str">
        <f>CONCATENATE('OPINI Rinci v1'!BF217,'OPINI Rinci v1'!BG217,'OPINI Rinci v1'!BH217,'OPINI Rinci v1'!BI217)</f>
        <v>WDP</v>
      </c>
      <c r="U215" s="419" t="str">
        <f>CONCATENATE('OPINI Rinci v1'!BK217,'OPINI Rinci v1'!BL217,'OPINI Rinci v1'!BM217,'OPINI Rinci v1'!BN217)</f>
        <v>WDP</v>
      </c>
      <c r="V215" s="419" t="str">
        <f>CONCATENATE('OPINI Rinci v1'!BP217,'OPINI Rinci v1'!BQ217,'OPINI Rinci v1'!BR217,'OPINI Rinci v1'!BS217)</f>
        <v>WDP</v>
      </c>
      <c r="W215" s="419" t="str">
        <f>CONCATENATE('OPINI Rinci v1'!BU217,'OPINI Rinci v1'!BV217,'OPINI Rinci v1'!BW217,'OPINI Rinci v1'!BX217)</f>
        <v>WDP</v>
      </c>
      <c r="X215" s="419" t="str">
        <f>CONCATENATE('OPINI Rinci v1'!BZ217,'OPINI Rinci v1'!CA217,'OPINI Rinci v1'!CB217,'OPINI Rinci v1'!CC217)</f>
        <v>WDP</v>
      </c>
      <c r="Y215" s="420"/>
    </row>
    <row r="216" spans="1:25" s="408" customFormat="1" ht="14.1" customHeight="1" x14ac:dyDescent="0.2">
      <c r="A216" s="409">
        <f t="shared" si="11"/>
        <v>188</v>
      </c>
      <c r="B216" s="410" t="s">
        <v>32</v>
      </c>
      <c r="C216" s="411" t="s">
        <v>54</v>
      </c>
      <c r="D216" s="412"/>
      <c r="E216" s="413" t="s">
        <v>241</v>
      </c>
      <c r="F216" s="404" t="str">
        <f>CONCATENATE('OPINI Rinci v1'!H218,'OPINI Rinci v1'!I218,'OPINI Rinci v1'!J218,'OPINI Rinci v1'!K218)</f>
        <v>WTP</v>
      </c>
      <c r="G216" s="404" t="str">
        <f>CONCATENATE('OPINI Rinci v1'!M218,'OPINI Rinci v1'!N218,'OPINI Rinci v1'!O218,'OPINI Rinci v1'!P218)</f>
        <v>WTP</v>
      </c>
      <c r="H216" s="404" t="str">
        <f>CONCATENATE('OPINI Rinci v1'!R218,'OPINI Rinci v1'!S218,'OPINI Rinci v1'!T218,'OPINI Rinci v1'!U218)</f>
        <v>WTP</v>
      </c>
      <c r="I216" s="404" t="str">
        <f>CONCATENATE('OPINI Rinci v1'!W218,'OPINI Rinci v1'!X218,'OPINI Rinci v1'!Y218,'OPINI Rinci v1'!Z218)</f>
        <v>WTP</v>
      </c>
      <c r="J216" s="404" t="str">
        <f>CONCATENATE('OPINI Rinci v1'!AB218,'OPINI Rinci v1'!AC218,'OPINI Rinci v1'!AD218,'OPINI Rinci v1'!AE218)</f>
        <v>WTP</v>
      </c>
      <c r="K216" s="414" t="str">
        <f>CONCATENATE('OPINI Rinci v1'!AG218,'OPINI Rinci v1'!AH218,'OPINI Rinci v1'!AI218,'OPINI Rinci v1'!AJ218)</f>
        <v>WTP</v>
      </c>
      <c r="L216" s="425" t="s">
        <v>632</v>
      </c>
      <c r="M216" s="426"/>
      <c r="N216" s="426"/>
      <c r="O216" s="414" t="str">
        <f>CONCATENATE('OPINI Rinci v1'!AL218,'OPINI Rinci v1'!AM218,'OPINI Rinci v1'!AO218,'OPINI Rinci v1'!AN218)</f>
        <v>WDP</v>
      </c>
      <c r="P216" s="427" t="s">
        <v>632</v>
      </c>
      <c r="Q216" s="418" t="str">
        <f>CONCATENATE('OPINI Rinci v1'!AQ218,'OPINI Rinci v1'!AR218,'OPINI Rinci v1'!AT218,'OPINI Rinci v1'!AS218)</f>
        <v>WDP</v>
      </c>
      <c r="R216" s="419" t="str">
        <f>CONCATENATE('OPINI Rinci v1'!AV218,'OPINI Rinci v1'!AW218,'OPINI Rinci v1'!AX218,'OPINI Rinci v1'!AY218)</f>
        <v>WDP</v>
      </c>
      <c r="S216" s="419" t="str">
        <f>CONCATENATE('OPINI Rinci v1'!BA218,'OPINI Rinci v1'!BB218,'OPINI Rinci v1'!BC218,'OPINI Rinci v1'!BD218)</f>
        <v>WDP</v>
      </c>
      <c r="T216" s="419" t="str">
        <f>CONCATENATE('OPINI Rinci v1'!BF218,'OPINI Rinci v1'!BG218,'OPINI Rinci v1'!BH218,'OPINI Rinci v1'!BI218)</f>
        <v>WDP</v>
      </c>
      <c r="U216" s="419" t="str">
        <f>CONCATENATE('OPINI Rinci v1'!BK218,'OPINI Rinci v1'!BL218,'OPINI Rinci v1'!BM218,'OPINI Rinci v1'!BN218)</f>
        <v>WDP</v>
      </c>
      <c r="V216" s="419" t="str">
        <f>CONCATENATE('OPINI Rinci v1'!BP218,'OPINI Rinci v1'!BQ218,'OPINI Rinci v1'!BR218,'OPINI Rinci v1'!BS218)</f>
        <v>WDP</v>
      </c>
      <c r="W216" s="419" t="str">
        <f>CONCATENATE('OPINI Rinci v1'!BU218,'OPINI Rinci v1'!BV218,'OPINI Rinci v1'!BW218,'OPINI Rinci v1'!BX218)</f>
        <v>WDP</v>
      </c>
      <c r="X216" s="419" t="str">
        <f>CONCATENATE('OPINI Rinci v1'!BZ218,'OPINI Rinci v1'!CA218,'OPINI Rinci v1'!CB218,'OPINI Rinci v1'!CC218)</f>
        <v>WDP</v>
      </c>
      <c r="Y216" s="420"/>
    </row>
    <row r="217" spans="1:25" s="408" customFormat="1" ht="14.1" customHeight="1" x14ac:dyDescent="0.2">
      <c r="A217" s="409">
        <f t="shared" si="11"/>
        <v>189</v>
      </c>
      <c r="B217" s="410" t="s">
        <v>32</v>
      </c>
      <c r="C217" s="411" t="s">
        <v>56</v>
      </c>
      <c r="D217" s="412"/>
      <c r="E217" s="413" t="s">
        <v>242</v>
      </c>
      <c r="F217" s="404" t="str">
        <f>CONCATENATE('OPINI Rinci v1'!H219,'OPINI Rinci v1'!I219,'OPINI Rinci v1'!J219,'OPINI Rinci v1'!K219)</f>
        <v>WTP</v>
      </c>
      <c r="G217" s="404" t="str">
        <f>CONCATENATE('OPINI Rinci v1'!M219,'OPINI Rinci v1'!N219,'OPINI Rinci v1'!O219,'OPINI Rinci v1'!P219)</f>
        <v>WTP</v>
      </c>
      <c r="H217" s="404" t="str">
        <f>CONCATENATE('OPINI Rinci v1'!R219,'OPINI Rinci v1'!S219,'OPINI Rinci v1'!T219,'OPINI Rinci v1'!U219)</f>
        <v>WTP</v>
      </c>
      <c r="I217" s="404" t="str">
        <f>CONCATENATE('OPINI Rinci v1'!W219,'OPINI Rinci v1'!X219,'OPINI Rinci v1'!Y219,'OPINI Rinci v1'!Z219)</f>
        <v>WTP</v>
      </c>
      <c r="J217" s="404" t="str">
        <f>CONCATENATE('OPINI Rinci v1'!AB219,'OPINI Rinci v1'!AC219,'OPINI Rinci v1'!AD219,'OPINI Rinci v1'!AE219)</f>
        <v>WTP</v>
      </c>
      <c r="K217" s="414" t="str">
        <f>CONCATENATE('OPINI Rinci v1'!AG219,'OPINI Rinci v1'!AH219,'OPINI Rinci v1'!AI219,'OPINI Rinci v1'!AJ219)</f>
        <v>WTP</v>
      </c>
      <c r="L217" s="415" t="s">
        <v>634</v>
      </c>
      <c r="M217" s="416"/>
      <c r="N217" s="416"/>
      <c r="O217" s="414" t="str">
        <f>CONCATENATE('OPINI Rinci v1'!AL219,'OPINI Rinci v1'!AM219,'OPINI Rinci v1'!AO219,'OPINI Rinci v1'!AN219)</f>
        <v>WTP</v>
      </c>
      <c r="P217" s="417" t="s">
        <v>634</v>
      </c>
      <c r="Q217" s="418" t="str">
        <f>CONCATENATE('OPINI Rinci v1'!AQ219,'OPINI Rinci v1'!AR219,'OPINI Rinci v1'!AT219,'OPINI Rinci v1'!AS219)</f>
        <v>WDP</v>
      </c>
      <c r="R217" s="419" t="str">
        <f>CONCATENATE('OPINI Rinci v1'!AV219,'OPINI Rinci v1'!AW219,'OPINI Rinci v1'!AX219,'OPINI Rinci v1'!AY219)</f>
        <v>WDP</v>
      </c>
      <c r="S217" s="419" t="str">
        <f>CONCATENATE('OPINI Rinci v1'!BA219,'OPINI Rinci v1'!BB219,'OPINI Rinci v1'!BC219,'OPINI Rinci v1'!BD219)</f>
        <v>WDP</v>
      </c>
      <c r="T217" s="419" t="str">
        <f>CONCATENATE('OPINI Rinci v1'!BF219,'OPINI Rinci v1'!BG219,'OPINI Rinci v1'!BH219,'OPINI Rinci v1'!BI219)</f>
        <v>WDP</v>
      </c>
      <c r="U217" s="419" t="str">
        <f>CONCATENATE('OPINI Rinci v1'!BK219,'OPINI Rinci v1'!BL219,'OPINI Rinci v1'!BM219,'OPINI Rinci v1'!BN219)</f>
        <v>WDP</v>
      </c>
      <c r="V217" s="419" t="str">
        <f>CONCATENATE('OPINI Rinci v1'!BP219,'OPINI Rinci v1'!BQ219,'OPINI Rinci v1'!BR219,'OPINI Rinci v1'!BS219)</f>
        <v>WDP</v>
      </c>
      <c r="W217" s="419" t="str">
        <f>CONCATENATE('OPINI Rinci v1'!BU219,'OPINI Rinci v1'!BV219,'OPINI Rinci v1'!BW219,'OPINI Rinci v1'!BX219)</f>
        <v>WDP</v>
      </c>
      <c r="X217" s="419" t="str">
        <f>CONCATENATE('OPINI Rinci v1'!BZ219,'OPINI Rinci v1'!CA219,'OPINI Rinci v1'!CB219,'OPINI Rinci v1'!CC219)</f>
        <v>WDP</v>
      </c>
      <c r="Y217" s="420"/>
    </row>
    <row r="218" spans="1:25" s="91" customFormat="1" ht="14.1" customHeight="1" x14ac:dyDescent="0.2">
      <c r="A218" s="76">
        <f t="shared" si="11"/>
        <v>190</v>
      </c>
      <c r="B218" s="157" t="s">
        <v>32</v>
      </c>
      <c r="C218" s="401" t="s">
        <v>84</v>
      </c>
      <c r="D218" s="421"/>
      <c r="E218" s="403" t="s">
        <v>243</v>
      </c>
      <c r="F218" s="404" t="str">
        <f>CONCATENATE('OPINI Rinci v1'!H220,'OPINI Rinci v1'!I220,'OPINI Rinci v1'!J220,'OPINI Rinci v1'!K220)</f>
        <v>WTP</v>
      </c>
      <c r="G218" s="404" t="str">
        <f>CONCATENATE('OPINI Rinci v1'!M220,'OPINI Rinci v1'!N220,'OPINI Rinci v1'!O220,'OPINI Rinci v1'!P220)</f>
        <v>WTP</v>
      </c>
      <c r="H218" s="404" t="str">
        <f>CONCATENATE('OPINI Rinci v1'!R220,'OPINI Rinci v1'!S220,'OPINI Rinci v1'!T220,'OPINI Rinci v1'!U220)</f>
        <v>WTP</v>
      </c>
      <c r="I218" s="404" t="str">
        <f>CONCATENATE('OPINI Rinci v1'!W220,'OPINI Rinci v1'!X220,'OPINI Rinci v1'!Y220,'OPINI Rinci v1'!Z220)</f>
        <v>WTP</v>
      </c>
      <c r="J218" s="404" t="str">
        <f>CONCATENATE('OPINI Rinci v1'!AB220,'OPINI Rinci v1'!AC220,'OPINI Rinci v1'!AD220,'OPINI Rinci v1'!AE220)</f>
        <v>WDP</v>
      </c>
      <c r="K218" s="404" t="str">
        <f>CONCATENATE('OPINI Rinci v1'!AG220,'OPINI Rinci v1'!AH220,'OPINI Rinci v1'!AI220,'OPINI Rinci v1'!AJ220)</f>
        <v>WDP</v>
      </c>
      <c r="L218" s="405" t="s">
        <v>633</v>
      </c>
      <c r="M218" s="406"/>
      <c r="N218" s="406"/>
      <c r="O218" s="404" t="str">
        <f>CONCATENATE('OPINI Rinci v1'!AL220,'OPINI Rinci v1'!AM220,'OPINI Rinci v1'!AO220,'OPINI Rinci v1'!AN220)</f>
        <v>WDP</v>
      </c>
      <c r="P218" s="407" t="s">
        <v>632</v>
      </c>
      <c r="Q218" s="399" t="str">
        <f>CONCATENATE('OPINI Rinci v1'!AQ220,'OPINI Rinci v1'!AR220,'OPINI Rinci v1'!AT220,'OPINI Rinci v1'!AS220)</f>
        <v>WDP</v>
      </c>
      <c r="R218" s="163" t="str">
        <f>CONCATENATE('OPINI Rinci v1'!AV220,'OPINI Rinci v1'!AW220,'OPINI Rinci v1'!AX220,'OPINI Rinci v1'!AY220)</f>
        <v>WDP</v>
      </c>
      <c r="S218" s="163" t="str">
        <f>CONCATENATE('OPINI Rinci v1'!BA220,'OPINI Rinci v1'!BB220,'OPINI Rinci v1'!BC220,'OPINI Rinci v1'!BD220)</f>
        <v>WDP</v>
      </c>
      <c r="T218" s="163" t="str">
        <f>CONCATENATE('OPINI Rinci v1'!BF220,'OPINI Rinci v1'!BG220,'OPINI Rinci v1'!BH220,'OPINI Rinci v1'!BI220)</f>
        <v>WDP</v>
      </c>
      <c r="U218" s="163" t="str">
        <f>CONCATENATE('OPINI Rinci v1'!BK220,'OPINI Rinci v1'!BL220,'OPINI Rinci v1'!BM220,'OPINI Rinci v1'!BN220)</f>
        <v>WDP</v>
      </c>
      <c r="V218" s="163" t="str">
        <f>CONCATENATE('OPINI Rinci v1'!BP220,'OPINI Rinci v1'!BQ220,'OPINI Rinci v1'!BR220,'OPINI Rinci v1'!BS220)</f>
        <v>TMP</v>
      </c>
      <c r="W218" s="163" t="str">
        <f>CONCATENATE('OPINI Rinci v1'!BU220,'OPINI Rinci v1'!BV220,'OPINI Rinci v1'!BW220,'OPINI Rinci v1'!BX220)</f>
        <v>WDP</v>
      </c>
      <c r="X218" s="163" t="str">
        <f>CONCATENATE('OPINI Rinci v1'!BZ220,'OPINI Rinci v1'!CA220,'OPINI Rinci v1'!CB220,'OPINI Rinci v1'!CC220)</f>
        <v>WDP</v>
      </c>
      <c r="Y218" s="397"/>
    </row>
    <row r="219" spans="1:25" s="408" customFormat="1" ht="14.1" customHeight="1" x14ac:dyDescent="0.2">
      <c r="A219" s="409">
        <f t="shared" si="11"/>
        <v>191</v>
      </c>
      <c r="B219" s="410" t="s">
        <v>32</v>
      </c>
      <c r="C219" s="411" t="s">
        <v>86</v>
      </c>
      <c r="D219" s="412"/>
      <c r="E219" s="413" t="s">
        <v>244</v>
      </c>
      <c r="F219" s="404" t="str">
        <f>CONCATENATE('OPINI Rinci v1'!H221,'OPINI Rinci v1'!I221,'OPINI Rinci v1'!J221,'OPINI Rinci v1'!K221)</f>
        <v>WTP</v>
      </c>
      <c r="G219" s="404" t="str">
        <f>CONCATENATE('OPINI Rinci v1'!M221,'OPINI Rinci v1'!N221,'OPINI Rinci v1'!O221,'OPINI Rinci v1'!P221)</f>
        <v>WTP</v>
      </c>
      <c r="H219" s="404" t="str">
        <f>CONCATENATE('OPINI Rinci v1'!R221,'OPINI Rinci v1'!S221,'OPINI Rinci v1'!T221,'OPINI Rinci v1'!U221)</f>
        <v>WTP</v>
      </c>
      <c r="I219" s="404" t="str">
        <f>CONCATENATE('OPINI Rinci v1'!W221,'OPINI Rinci v1'!X221,'OPINI Rinci v1'!Y221,'OPINI Rinci v1'!Z221)</f>
        <v>WTP</v>
      </c>
      <c r="J219" s="404" t="str">
        <f>CONCATENATE('OPINI Rinci v1'!AB221,'OPINI Rinci v1'!AC221,'OPINI Rinci v1'!AD221,'OPINI Rinci v1'!AE221)</f>
        <v>WTP</v>
      </c>
      <c r="K219" s="414" t="str">
        <f>CONCATENATE('OPINI Rinci v1'!AG221,'OPINI Rinci v1'!AH221,'OPINI Rinci v1'!AI221,'OPINI Rinci v1'!AJ221)</f>
        <v>WTP</v>
      </c>
      <c r="L219" s="415" t="s">
        <v>634</v>
      </c>
      <c r="M219" s="416"/>
      <c r="N219" s="416"/>
      <c r="O219" s="414" t="str">
        <f>CONCATENATE('OPINI Rinci v1'!AL221,'OPINI Rinci v1'!AM221,'OPINI Rinci v1'!AO221,'OPINI Rinci v1'!AN221)</f>
        <v>WTP</v>
      </c>
      <c r="P219" s="417" t="s">
        <v>634</v>
      </c>
      <c r="Q219" s="418" t="str">
        <f>CONCATENATE('OPINI Rinci v1'!AQ221,'OPINI Rinci v1'!AR221,'OPINI Rinci v1'!AT221,'OPINI Rinci v1'!AS221)</f>
        <v>WTP</v>
      </c>
      <c r="R219" s="419" t="str">
        <f>CONCATENATE('OPINI Rinci v1'!AV221,'OPINI Rinci v1'!AW221,'OPINI Rinci v1'!AX221,'OPINI Rinci v1'!AY221)</f>
        <v>WTP</v>
      </c>
      <c r="S219" s="419" t="str">
        <f>CONCATENATE('OPINI Rinci v1'!BA221,'OPINI Rinci v1'!BB221,'OPINI Rinci v1'!BC221,'OPINI Rinci v1'!BD221)</f>
        <v>WDP</v>
      </c>
      <c r="T219" s="419" t="str">
        <f>CONCATENATE('OPINI Rinci v1'!BF221,'OPINI Rinci v1'!BG221,'OPINI Rinci v1'!BH221,'OPINI Rinci v1'!BI221)</f>
        <v>WDP</v>
      </c>
      <c r="U219" s="419" t="str">
        <f>CONCATENATE('OPINI Rinci v1'!BK221,'OPINI Rinci v1'!BL221,'OPINI Rinci v1'!BM221,'OPINI Rinci v1'!BN221)</f>
        <v>WDP</v>
      </c>
      <c r="V219" s="419" t="str">
        <f>CONCATENATE('OPINI Rinci v1'!BP221,'OPINI Rinci v1'!BQ221,'OPINI Rinci v1'!BR221,'OPINI Rinci v1'!BS221)</f>
        <v>WTP</v>
      </c>
      <c r="W219" s="419" t="str">
        <f>CONCATENATE('OPINI Rinci v1'!BU221,'OPINI Rinci v1'!BV221,'OPINI Rinci v1'!BW221,'OPINI Rinci v1'!BX221)</f>
        <v>WDP</v>
      </c>
      <c r="X219" s="419" t="str">
        <f>CONCATENATE('OPINI Rinci v1'!BZ221,'OPINI Rinci v1'!CA221,'OPINI Rinci v1'!CB221,'OPINI Rinci v1'!CC221)</f>
        <v>WDP</v>
      </c>
      <c r="Y219" s="420"/>
    </row>
    <row r="220" spans="1:25" s="91" customFormat="1" ht="14.1" customHeight="1" x14ac:dyDescent="0.2">
      <c r="A220" s="76">
        <f t="shared" si="11"/>
        <v>192</v>
      </c>
      <c r="B220" s="157" t="s">
        <v>32</v>
      </c>
      <c r="C220" s="401" t="s">
        <v>88</v>
      </c>
      <c r="D220" s="421"/>
      <c r="E220" s="403" t="s">
        <v>245</v>
      </c>
      <c r="F220" s="404" t="str">
        <f>CONCATENATE('OPINI Rinci v1'!H222,'OPINI Rinci v1'!I222,'OPINI Rinci v1'!J222,'OPINI Rinci v1'!K222)</f>
        <v>WTP</v>
      </c>
      <c r="G220" s="404" t="str">
        <f>CONCATENATE('OPINI Rinci v1'!M222,'OPINI Rinci v1'!N222,'OPINI Rinci v1'!O222,'OPINI Rinci v1'!P222)</f>
        <v xml:space="preserve"> WDP</v>
      </c>
      <c r="H220" s="404" t="str">
        <f>CONCATENATE('OPINI Rinci v1'!R222,'OPINI Rinci v1'!S222,'OPINI Rinci v1'!T222,'OPINI Rinci v1'!U222)</f>
        <v>WDP</v>
      </c>
      <c r="I220" s="404" t="str">
        <f>CONCATENATE('OPINI Rinci v1'!W222,'OPINI Rinci v1'!X222,'OPINI Rinci v1'!Y222,'OPINI Rinci v1'!Z222)</f>
        <v>WDP</v>
      </c>
      <c r="J220" s="404" t="str">
        <f>CONCATENATE('OPINI Rinci v1'!AB222,'OPINI Rinci v1'!AC222,'OPINI Rinci v1'!AD222,'OPINI Rinci v1'!AE222)</f>
        <v>WDP</v>
      </c>
      <c r="K220" s="404" t="str">
        <f>CONCATENATE('OPINI Rinci v1'!AG222,'OPINI Rinci v1'!AH222,'OPINI Rinci v1'!AI222,'OPINI Rinci v1'!AJ222)</f>
        <v>WDP</v>
      </c>
      <c r="L220" s="422" t="s">
        <v>634</v>
      </c>
      <c r="M220" s="423"/>
      <c r="N220" s="423"/>
      <c r="O220" s="404" t="str">
        <f>CONCATENATE('OPINI Rinci v1'!AL222,'OPINI Rinci v1'!AM222,'OPINI Rinci v1'!AO222,'OPINI Rinci v1'!AN222)</f>
        <v>WDP</v>
      </c>
      <c r="P220" s="424" t="s">
        <v>634</v>
      </c>
      <c r="Q220" s="399" t="str">
        <f>CONCATENATE('OPINI Rinci v1'!AQ222,'OPINI Rinci v1'!AR222,'OPINI Rinci v1'!AT222,'OPINI Rinci v1'!AS222)</f>
        <v>WDP</v>
      </c>
      <c r="R220" s="163" t="str">
        <f>CONCATENATE('OPINI Rinci v1'!AV222,'OPINI Rinci v1'!AW222,'OPINI Rinci v1'!AX222,'OPINI Rinci v1'!AY222)</f>
        <v>WDP</v>
      </c>
      <c r="S220" s="163" t="str">
        <f>CONCATENATE('OPINI Rinci v1'!BA222,'OPINI Rinci v1'!BB222,'OPINI Rinci v1'!BC222,'OPINI Rinci v1'!BD222)</f>
        <v>TMP</v>
      </c>
      <c r="T220" s="163" t="str">
        <f>CONCATENATE('OPINI Rinci v1'!BF222,'OPINI Rinci v1'!BG222,'OPINI Rinci v1'!BH222,'OPINI Rinci v1'!BI222)</f>
        <v>TMP</v>
      </c>
      <c r="U220" s="163" t="str">
        <f>CONCATENATE('OPINI Rinci v1'!BK222,'OPINI Rinci v1'!BL222,'OPINI Rinci v1'!BM222,'OPINI Rinci v1'!BN222)</f>
        <v>TMP</v>
      </c>
      <c r="V220" s="163" t="str">
        <f>CONCATENATE('OPINI Rinci v1'!BP222,'OPINI Rinci v1'!BQ222,'OPINI Rinci v1'!BR222,'OPINI Rinci v1'!BS222)</f>
        <v/>
      </c>
      <c r="W220" s="163" t="str">
        <f>CONCATENATE('OPINI Rinci v1'!BU222,'OPINI Rinci v1'!BV222,'OPINI Rinci v1'!BW222,'OPINI Rinci v1'!BX222)</f>
        <v/>
      </c>
      <c r="X220" s="163" t="str">
        <f>CONCATENATE('OPINI Rinci v1'!BZ222,'OPINI Rinci v1'!CA222,'OPINI Rinci v1'!CB222,'OPINI Rinci v1'!CC222)</f>
        <v/>
      </c>
      <c r="Y220" s="397"/>
    </row>
    <row r="221" spans="1:25" s="91" customFormat="1" ht="14.1" customHeight="1" x14ac:dyDescent="0.2">
      <c r="A221" s="76">
        <f t="shared" si="11"/>
        <v>193</v>
      </c>
      <c r="B221" s="157"/>
      <c r="C221" s="401" t="s">
        <v>90</v>
      </c>
      <c r="D221" s="421"/>
      <c r="E221" s="403" t="s">
        <v>674</v>
      </c>
      <c r="F221" s="404" t="str">
        <f>CONCATENATE('OPINI Rinci v1'!H223,'OPINI Rinci v1'!I223,'OPINI Rinci v1'!J223,'OPINI Rinci v1'!K223)</f>
        <v>WTP</v>
      </c>
      <c r="G221" s="404" t="str">
        <f>CONCATENATE('OPINI Rinci v1'!M223,'OPINI Rinci v1'!N223,'OPINI Rinci v1'!O223,'OPINI Rinci v1'!P223)</f>
        <v>WTP</v>
      </c>
      <c r="H221" s="404" t="str">
        <f>CONCATENATE('OPINI Rinci v1'!R223,'OPINI Rinci v1'!S223,'OPINI Rinci v1'!T223,'OPINI Rinci v1'!U223)</f>
        <v>WTP</v>
      </c>
      <c r="I221" s="404" t="str">
        <f>CONCATENATE('OPINI Rinci v1'!W223,'OPINI Rinci v1'!X223,'OPINI Rinci v1'!Y223,'OPINI Rinci v1'!Z223)</f>
        <v>WTP</v>
      </c>
      <c r="J221" s="404" t="str">
        <f>CONCATENATE('OPINI Rinci v1'!AB223,'OPINI Rinci v1'!AC223,'OPINI Rinci v1'!AD223,'OPINI Rinci v1'!AE223)</f>
        <v>WDP</v>
      </c>
      <c r="K221" s="404" t="str">
        <f>CONCATENATE('OPINI Rinci v1'!AG223,'OPINI Rinci v1'!AH223,'OPINI Rinci v1'!AI223,'OPINI Rinci v1'!AJ223)</f>
        <v>WDP</v>
      </c>
      <c r="L221" s="405" t="s">
        <v>633</v>
      </c>
      <c r="M221" s="444"/>
      <c r="N221" s="444"/>
      <c r="O221" s="404" t="str">
        <f>CONCATENATE('OPINI Rinci v1'!AL223,'OPINI Rinci v1'!AM223,'OPINI Rinci v1'!AO223,'OPINI Rinci v1'!AN223)</f>
        <v/>
      </c>
      <c r="P221" s="445"/>
      <c r="Q221" s="399" t="str">
        <f>CONCATENATE('OPINI Rinci v1'!AQ223,'OPINI Rinci v1'!AR223,'OPINI Rinci v1'!AT223,'OPINI Rinci v1'!AS223)</f>
        <v/>
      </c>
      <c r="R221" s="163" t="str">
        <f>CONCATENATE('OPINI Rinci v1'!AV223,'OPINI Rinci v1'!AW223,'OPINI Rinci v1'!AX223,'OPINI Rinci v1'!AY223)</f>
        <v/>
      </c>
      <c r="S221" s="163" t="str">
        <f>CONCATENATE('OPINI Rinci v1'!BA223,'OPINI Rinci v1'!BB223,'OPINI Rinci v1'!BC223,'OPINI Rinci v1'!BD223)</f>
        <v/>
      </c>
      <c r="T221" s="163" t="str">
        <f>CONCATENATE('OPINI Rinci v1'!BF223,'OPINI Rinci v1'!BG223,'OPINI Rinci v1'!BH223,'OPINI Rinci v1'!BI223)</f>
        <v/>
      </c>
      <c r="U221" s="163" t="str">
        <f>CONCATENATE('OPINI Rinci v1'!BK223,'OPINI Rinci v1'!BL223,'OPINI Rinci v1'!BM223,'OPINI Rinci v1'!BN223)</f>
        <v/>
      </c>
      <c r="V221" s="163" t="str">
        <f>CONCATENATE('OPINI Rinci v1'!BP223,'OPINI Rinci v1'!BQ223,'OPINI Rinci v1'!BR223,'OPINI Rinci v1'!BS223)</f>
        <v/>
      </c>
      <c r="W221" s="163" t="str">
        <f>CONCATENATE('OPINI Rinci v1'!BU223,'OPINI Rinci v1'!BV223,'OPINI Rinci v1'!BW223,'OPINI Rinci v1'!BX223)</f>
        <v/>
      </c>
      <c r="X221" s="163" t="str">
        <f>CONCATENATE('OPINI Rinci v1'!BZ223,'OPINI Rinci v1'!CA223,'OPINI Rinci v1'!CB223,'OPINI Rinci v1'!CC223)</f>
        <v/>
      </c>
      <c r="Y221" s="397"/>
    </row>
    <row r="222" spans="1:25" s="59" customFormat="1" ht="14.1" customHeight="1" x14ac:dyDescent="0.2">
      <c r="A222" s="76" t="str">
        <f>IF(C222="","",A220+1)</f>
        <v/>
      </c>
      <c r="B222" s="180"/>
      <c r="C222" s="398"/>
      <c r="D222" s="62"/>
      <c r="E222" s="63"/>
      <c r="F222" s="63"/>
      <c r="G222" s="404" t="str">
        <f>CONCATENATE('OPINI Rinci v1'!M224,'OPINI Rinci v1'!N224,'OPINI Rinci v1'!O224,'OPINI Rinci v1'!P224)</f>
        <v/>
      </c>
      <c r="H222" s="63"/>
      <c r="I222" s="63"/>
      <c r="J222" s="63"/>
      <c r="K222" s="63"/>
      <c r="L222" s="428"/>
      <c r="M222" s="428"/>
      <c r="N222" s="428"/>
      <c r="O222" s="398"/>
      <c r="P222" s="63"/>
      <c r="Q222" s="399" t="str">
        <f>CONCATENATE('OPINI Rinci v1'!AQ224,'OPINI Rinci v1'!AR224,'OPINI Rinci v1'!AT224,'OPINI Rinci v1'!AS224)</f>
        <v/>
      </c>
      <c r="R222" s="147"/>
      <c r="S222" s="163"/>
      <c r="T222" s="163"/>
      <c r="U222" s="163"/>
      <c r="V222" s="163"/>
      <c r="W222" s="163"/>
      <c r="X222" s="163"/>
      <c r="Y222" s="400"/>
    </row>
    <row r="223" spans="1:25" s="59" customFormat="1" ht="14.1" customHeight="1" x14ac:dyDescent="0.2">
      <c r="A223" s="76" t="str">
        <f>IF(C223="","",A222+1)</f>
        <v/>
      </c>
      <c r="B223" s="79" t="s">
        <v>34</v>
      </c>
      <c r="C223" s="398"/>
      <c r="D223" s="62" t="s">
        <v>247</v>
      </c>
      <c r="E223" s="63"/>
      <c r="F223" s="63"/>
      <c r="G223" s="404" t="s">
        <v>657</v>
      </c>
      <c r="H223" s="63"/>
      <c r="I223" s="63"/>
      <c r="J223" s="63"/>
      <c r="K223" s="63"/>
      <c r="L223" s="428"/>
      <c r="M223" s="428"/>
      <c r="N223" s="428"/>
      <c r="O223" s="398"/>
      <c r="P223" s="63"/>
      <c r="Q223" s="399"/>
      <c r="R223" s="147"/>
      <c r="S223" s="163"/>
      <c r="T223" s="163"/>
      <c r="U223" s="163"/>
      <c r="V223" s="163"/>
      <c r="W223" s="163"/>
      <c r="X223" s="163"/>
      <c r="Y223" s="400"/>
    </row>
    <row r="224" spans="1:25" s="91" customFormat="1" ht="14.1" customHeight="1" x14ac:dyDescent="0.2">
      <c r="A224" s="76">
        <f>IF(C224="","",A221+1)</f>
        <v>194</v>
      </c>
      <c r="B224" s="157" t="s">
        <v>34</v>
      </c>
      <c r="C224" s="401" t="s">
        <v>8</v>
      </c>
      <c r="D224" s="402"/>
      <c r="E224" s="403" t="s">
        <v>248</v>
      </c>
      <c r="F224" s="404" t="str">
        <f>CONCATENATE('OPINI Rinci v1'!H226,'OPINI Rinci v1'!I226,'OPINI Rinci v1'!J226,'OPINI Rinci v1'!K226)</f>
        <v>WTP</v>
      </c>
      <c r="G224" s="404" t="str">
        <f>CONCATENATE('OPINI Rinci v1'!M226,'OPINI Rinci v1'!N226,'OPINI Rinci v1'!O226,'OPINI Rinci v1'!P226)</f>
        <v>WTP</v>
      </c>
      <c r="H224" s="404" t="str">
        <f>CONCATENATE('OPINI Rinci v1'!R226,'OPINI Rinci v1'!S226,'OPINI Rinci v1'!T226,'OPINI Rinci v1'!U226)</f>
        <v>WTP</v>
      </c>
      <c r="I224" s="404" t="str">
        <f>CONCATENATE('OPINI Rinci v1'!W226,'OPINI Rinci v1'!X226,'OPINI Rinci v1'!Y226,'OPINI Rinci v1'!Z226)</f>
        <v>WTP</v>
      </c>
      <c r="J224" s="404" t="str">
        <f>CONCATENATE('OPINI Rinci v1'!AB226,'OPINI Rinci v1'!AC226,'OPINI Rinci v1'!AD226,'OPINI Rinci v1'!AE226)</f>
        <v>WDP</v>
      </c>
      <c r="K224" s="404" t="str">
        <f>CONCATENATE('OPINI Rinci v1'!AG226,'OPINI Rinci v1'!AH226,'OPINI Rinci v1'!AI226,'OPINI Rinci v1'!AJ226)</f>
        <v>TMP</v>
      </c>
      <c r="L224" s="422" t="s">
        <v>634</v>
      </c>
      <c r="M224" s="444"/>
      <c r="N224" s="444"/>
      <c r="O224" s="404" t="str">
        <f>CONCATENATE('OPINI Rinci v1'!AL226,'OPINI Rinci v1'!AM226,'OPINI Rinci v1'!AO226,'OPINI Rinci v1'!AN226)</f>
        <v>TMP</v>
      </c>
      <c r="P224" s="424" t="s">
        <v>634</v>
      </c>
      <c r="Q224" s="399" t="str">
        <f>CONCATENATE('OPINI Rinci v1'!AQ226,'OPINI Rinci v1'!AR226,'OPINI Rinci v1'!AT226,'OPINI Rinci v1'!AS226)</f>
        <v>WDP</v>
      </c>
      <c r="R224" s="163" t="str">
        <f>CONCATENATE('OPINI Rinci v1'!AV226,'OPINI Rinci v1'!AW226,'OPINI Rinci v1'!AX226,'OPINI Rinci v1'!AY226)</f>
        <v>WDP</v>
      </c>
      <c r="S224" s="163" t="str">
        <f>CONCATENATE('OPINI Rinci v1'!BA226,'OPINI Rinci v1'!BB226,'OPINI Rinci v1'!BC226,'OPINI Rinci v1'!BD226)</f>
        <v>WDP</v>
      </c>
      <c r="T224" s="163" t="str">
        <f>CONCATENATE('OPINI Rinci v1'!BF226,'OPINI Rinci v1'!BG226,'OPINI Rinci v1'!BH226,'OPINI Rinci v1'!BI226)</f>
        <v>WDP</v>
      </c>
      <c r="U224" s="163" t="str">
        <f>CONCATENATE('OPINI Rinci v1'!BK226,'OPINI Rinci v1'!BL226,'OPINI Rinci v1'!BM226,'OPINI Rinci v1'!BN226)</f>
        <v>WDP</v>
      </c>
      <c r="V224" s="163" t="str">
        <f>CONCATENATE('OPINI Rinci v1'!BP226,'OPINI Rinci v1'!BQ226,'OPINI Rinci v1'!BR226,'OPINI Rinci v1'!BS226)</f>
        <v>WDP</v>
      </c>
      <c r="W224" s="163" t="str">
        <f>CONCATENATE('OPINI Rinci v1'!BU226,'OPINI Rinci v1'!BV226,'OPINI Rinci v1'!BW226,'OPINI Rinci v1'!BX226)</f>
        <v>WDP</v>
      </c>
      <c r="X224" s="163" t="str">
        <f>CONCATENATE('OPINI Rinci v1'!BZ226,'OPINI Rinci v1'!CA226,'OPINI Rinci v1'!CB226,'OPINI Rinci v1'!CC226)</f>
        <v>WDP</v>
      </c>
      <c r="Y224" s="397"/>
    </row>
    <row r="225" spans="1:25" s="91" customFormat="1" ht="14.1" customHeight="1" x14ac:dyDescent="0.2">
      <c r="A225" s="76">
        <f t="shared" ref="A225:A234" si="12">IF(C225="","",A224+1)</f>
        <v>195</v>
      </c>
      <c r="B225" s="157" t="s">
        <v>34</v>
      </c>
      <c r="C225" s="401" t="s">
        <v>12</v>
      </c>
      <c r="D225" s="446"/>
      <c r="E225" s="403" t="s">
        <v>249</v>
      </c>
      <c r="F225" s="404" t="str">
        <f>CONCATENATE('OPINI Rinci v1'!H227,'OPINI Rinci v1'!I227,'OPINI Rinci v1'!J227,'OPINI Rinci v1'!K227)</f>
        <v>WTP</v>
      </c>
      <c r="G225" s="404" t="str">
        <f>CONCATENATE('OPINI Rinci v1'!M227,'OPINI Rinci v1'!N227,'OPINI Rinci v1'!O227,'OPINI Rinci v1'!P227)</f>
        <v>WTP</v>
      </c>
      <c r="H225" s="404" t="str">
        <f>CONCATENATE('OPINI Rinci v1'!R227,'OPINI Rinci v1'!S227,'OPINI Rinci v1'!T227,'OPINI Rinci v1'!U227)</f>
        <v>WTP</v>
      </c>
      <c r="I225" s="404" t="str">
        <f>CONCATENATE('OPINI Rinci v1'!W227,'OPINI Rinci v1'!X227,'OPINI Rinci v1'!Y227,'OPINI Rinci v1'!Z227)</f>
        <v>WTP</v>
      </c>
      <c r="J225" s="404" t="str">
        <f>CONCATENATE('OPINI Rinci v1'!AB227,'OPINI Rinci v1'!AC227,'OPINI Rinci v1'!AD227,'OPINI Rinci v1'!AE227)</f>
        <v>WTP</v>
      </c>
      <c r="K225" s="404" t="str">
        <f>CONCATENATE('OPINI Rinci v1'!AG227,'OPINI Rinci v1'!AH227,'OPINI Rinci v1'!AI227,'OPINI Rinci v1'!AJ227)</f>
        <v>WDP</v>
      </c>
      <c r="L225" s="422" t="s">
        <v>634</v>
      </c>
      <c r="M225" s="444"/>
      <c r="N225" s="444"/>
      <c r="O225" s="404" t="str">
        <f>CONCATENATE('OPINI Rinci v1'!AL227,'OPINI Rinci v1'!AM227,'OPINI Rinci v1'!AO227,'OPINI Rinci v1'!AN227)</f>
        <v>WDP</v>
      </c>
      <c r="P225" s="424" t="s">
        <v>634</v>
      </c>
      <c r="Q225" s="399" t="str">
        <f>CONCATENATE('OPINI Rinci v1'!AQ227,'OPINI Rinci v1'!AR227,'OPINI Rinci v1'!AT227,'OPINI Rinci v1'!AS227)</f>
        <v>WDP</v>
      </c>
      <c r="R225" s="163" t="str">
        <f>CONCATENATE('OPINI Rinci v1'!AV227,'OPINI Rinci v1'!AW227,'OPINI Rinci v1'!AX227,'OPINI Rinci v1'!AY227)</f>
        <v>WDP</v>
      </c>
      <c r="S225" s="163" t="str">
        <f>CONCATENATE('OPINI Rinci v1'!BA227,'OPINI Rinci v1'!BB227,'OPINI Rinci v1'!BC227,'OPINI Rinci v1'!BD227)</f>
        <v>WDP</v>
      </c>
      <c r="T225" s="163" t="str">
        <f>CONCATENATE('OPINI Rinci v1'!BF227,'OPINI Rinci v1'!BG227,'OPINI Rinci v1'!BH227,'OPINI Rinci v1'!BI227)</f>
        <v>WDP</v>
      </c>
      <c r="U225" s="163" t="str">
        <f>CONCATENATE('OPINI Rinci v1'!BK227,'OPINI Rinci v1'!BL227,'OPINI Rinci v1'!BM227,'OPINI Rinci v1'!BN227)</f>
        <v>WDP</v>
      </c>
      <c r="V225" s="163" t="str">
        <f>CONCATENATE('OPINI Rinci v1'!BP227,'OPINI Rinci v1'!BQ227,'OPINI Rinci v1'!BR227,'OPINI Rinci v1'!BS227)</f>
        <v>WDP</v>
      </c>
      <c r="W225" s="163" t="str">
        <f>CONCATENATE('OPINI Rinci v1'!BU227,'OPINI Rinci v1'!BV227,'OPINI Rinci v1'!BW227,'OPINI Rinci v1'!BX227)</f>
        <v>WDP</v>
      </c>
      <c r="X225" s="163" t="str">
        <f>CONCATENATE('OPINI Rinci v1'!BZ227,'OPINI Rinci v1'!CA227,'OPINI Rinci v1'!CB227,'OPINI Rinci v1'!CC227)</f>
        <v>WDP</v>
      </c>
      <c r="Y225" s="397"/>
    </row>
    <row r="226" spans="1:25" s="91" customFormat="1" ht="14.1" customHeight="1" x14ac:dyDescent="0.2">
      <c r="A226" s="76">
        <f t="shared" si="12"/>
        <v>196</v>
      </c>
      <c r="B226" s="157" t="s">
        <v>34</v>
      </c>
      <c r="C226" s="401" t="s">
        <v>14</v>
      </c>
      <c r="D226" s="446"/>
      <c r="E226" s="403" t="s">
        <v>250</v>
      </c>
      <c r="F226" s="404" t="str">
        <f>CONCATENATE('OPINI Rinci v1'!H228,'OPINI Rinci v1'!I228,'OPINI Rinci v1'!J228,'OPINI Rinci v1'!K228)</f>
        <v>WTP</v>
      </c>
      <c r="G226" s="404" t="str">
        <f>CONCATENATE('OPINI Rinci v1'!M228,'OPINI Rinci v1'!N228,'OPINI Rinci v1'!O228,'OPINI Rinci v1'!P228)</f>
        <v>WTP</v>
      </c>
      <c r="H226" s="404" t="str">
        <f>CONCATENATE('OPINI Rinci v1'!R228,'OPINI Rinci v1'!S228,'OPINI Rinci v1'!T228,'OPINI Rinci v1'!U228)</f>
        <v>WTP</v>
      </c>
      <c r="I226" s="404" t="str">
        <f>CONCATENATE('OPINI Rinci v1'!W228,'OPINI Rinci v1'!X228,'OPINI Rinci v1'!Y228,'OPINI Rinci v1'!Z228)</f>
        <v>WTP</v>
      </c>
      <c r="J226" s="404" t="str">
        <f>CONCATENATE('OPINI Rinci v1'!AB228,'OPINI Rinci v1'!AC228,'OPINI Rinci v1'!AD228,'OPINI Rinci v1'!AE228)</f>
        <v>WDP</v>
      </c>
      <c r="K226" s="404" t="str">
        <f>CONCATENATE('OPINI Rinci v1'!AG228,'OPINI Rinci v1'!AH228,'OPINI Rinci v1'!AI228,'OPINI Rinci v1'!AJ228)</f>
        <v>TMP</v>
      </c>
      <c r="L226" s="422" t="s">
        <v>634</v>
      </c>
      <c r="M226" s="444"/>
      <c r="N226" s="444"/>
      <c r="O226" s="404" t="str">
        <f>CONCATENATE('OPINI Rinci v1'!AL228,'OPINI Rinci v1'!AM228,'OPINI Rinci v1'!AO228,'OPINI Rinci v1'!AN228)</f>
        <v>WDP</v>
      </c>
      <c r="P226" s="424" t="s">
        <v>634</v>
      </c>
      <c r="Q226" s="399" t="str">
        <f>CONCATENATE('OPINI Rinci v1'!AQ228,'OPINI Rinci v1'!AR228,'OPINI Rinci v1'!AT228,'OPINI Rinci v1'!AS228)</f>
        <v>WDP</v>
      </c>
      <c r="R226" s="163" t="str">
        <f>CONCATENATE('OPINI Rinci v1'!AV228,'OPINI Rinci v1'!AW228,'OPINI Rinci v1'!AX228,'OPINI Rinci v1'!AY228)</f>
        <v>WDP</v>
      </c>
      <c r="S226" s="163" t="str">
        <f>CONCATENATE('OPINI Rinci v1'!BA228,'OPINI Rinci v1'!BB228,'OPINI Rinci v1'!BC228,'OPINI Rinci v1'!BD228)</f>
        <v>TMP</v>
      </c>
      <c r="T226" s="163" t="str">
        <f>CONCATENATE('OPINI Rinci v1'!BF228,'OPINI Rinci v1'!BG228,'OPINI Rinci v1'!BH228,'OPINI Rinci v1'!BI228)</f>
        <v>TMP</v>
      </c>
      <c r="U226" s="163" t="str">
        <f>CONCATENATE('OPINI Rinci v1'!BK228,'OPINI Rinci v1'!BL228,'OPINI Rinci v1'!BM228,'OPINI Rinci v1'!BN228)</f>
        <v>WDP</v>
      </c>
      <c r="V226" s="163" t="str">
        <f>CONCATENATE('OPINI Rinci v1'!BP228,'OPINI Rinci v1'!BQ228,'OPINI Rinci v1'!BR228,'OPINI Rinci v1'!BS228)</f>
        <v>WDP</v>
      </c>
      <c r="W226" s="163" t="str">
        <f>CONCATENATE('OPINI Rinci v1'!BU228,'OPINI Rinci v1'!BV228,'OPINI Rinci v1'!BW228,'OPINI Rinci v1'!BX228)</f>
        <v>WDP</v>
      </c>
      <c r="X226" s="163" t="str">
        <f>CONCATENATE('OPINI Rinci v1'!BZ228,'OPINI Rinci v1'!CA228,'OPINI Rinci v1'!CB228,'OPINI Rinci v1'!CC228)</f>
        <v>WDP</v>
      </c>
      <c r="Y226" s="397"/>
    </row>
    <row r="227" spans="1:25" s="408" customFormat="1" ht="14.1" customHeight="1" x14ac:dyDescent="0.2">
      <c r="A227" s="409">
        <f t="shared" si="12"/>
        <v>197</v>
      </c>
      <c r="B227" s="410" t="s">
        <v>34</v>
      </c>
      <c r="C227" s="411" t="s">
        <v>16</v>
      </c>
      <c r="D227" s="447"/>
      <c r="E227" s="413" t="s">
        <v>251</v>
      </c>
      <c r="F227" s="404" t="str">
        <f>CONCATENATE('OPINI Rinci v1'!H229,'OPINI Rinci v1'!I229,'OPINI Rinci v1'!J229,'OPINI Rinci v1'!K229)</f>
        <v>WTP</v>
      </c>
      <c r="G227" s="404" t="str">
        <f>CONCATENATE('OPINI Rinci v1'!M229,'OPINI Rinci v1'!N229,'OPINI Rinci v1'!O229,'OPINI Rinci v1'!P229)</f>
        <v>WTP</v>
      </c>
      <c r="H227" s="404" t="str">
        <f>CONCATENATE('OPINI Rinci v1'!R229,'OPINI Rinci v1'!S229,'OPINI Rinci v1'!T229,'OPINI Rinci v1'!U229)</f>
        <v>WTP</v>
      </c>
      <c r="I227" s="404" t="str">
        <f>CONCATENATE('OPINI Rinci v1'!W229,'OPINI Rinci v1'!X229,'OPINI Rinci v1'!Y229,'OPINI Rinci v1'!Z229)</f>
        <v>WTP</v>
      </c>
      <c r="J227" s="404" t="str">
        <f>CONCATENATE('OPINI Rinci v1'!AB229,'OPINI Rinci v1'!AC229,'OPINI Rinci v1'!AD229,'OPINI Rinci v1'!AE229)</f>
        <v>WTP</v>
      </c>
      <c r="K227" s="414" t="str">
        <f>CONCATENATE('OPINI Rinci v1'!AG229,'OPINI Rinci v1'!AH229,'OPINI Rinci v1'!AI229,'OPINI Rinci v1'!AJ229)</f>
        <v>WTP</v>
      </c>
      <c r="L227" s="415" t="s">
        <v>634</v>
      </c>
      <c r="M227" s="448"/>
      <c r="N227" s="448"/>
      <c r="O227" s="414" t="str">
        <f>CONCATENATE('OPINI Rinci v1'!AL229,'OPINI Rinci v1'!AM229,'OPINI Rinci v1'!AO229,'OPINI Rinci v1'!AN229)</f>
        <v>WTP</v>
      </c>
      <c r="P227" s="417" t="s">
        <v>634</v>
      </c>
      <c r="Q227" s="418" t="str">
        <f>CONCATENATE('OPINI Rinci v1'!AQ229,'OPINI Rinci v1'!AR229,'OPINI Rinci v1'!AT229,'OPINI Rinci v1'!AS229)</f>
        <v>WTP</v>
      </c>
      <c r="R227" s="419" t="str">
        <f>CONCATENATE('OPINI Rinci v1'!AV229,'OPINI Rinci v1'!AW229,'OPINI Rinci v1'!AX229,'OPINI Rinci v1'!AY229)</f>
        <v>WTP</v>
      </c>
      <c r="S227" s="419" t="str">
        <f>CONCATENATE('OPINI Rinci v1'!BA229,'OPINI Rinci v1'!BB229,'OPINI Rinci v1'!BC229,'OPINI Rinci v1'!BD229)</f>
        <v>WDP</v>
      </c>
      <c r="T227" s="419" t="str">
        <f>CONCATENATE('OPINI Rinci v1'!BF229,'OPINI Rinci v1'!BG229,'OPINI Rinci v1'!BH229,'OPINI Rinci v1'!BI229)</f>
        <v>WDP</v>
      </c>
      <c r="U227" s="419" t="str">
        <f>CONCATENATE('OPINI Rinci v1'!BK229,'OPINI Rinci v1'!BL229,'OPINI Rinci v1'!BM229,'OPINI Rinci v1'!BN229)</f>
        <v>WDP</v>
      </c>
      <c r="V227" s="419" t="str">
        <f>CONCATENATE('OPINI Rinci v1'!BP229,'OPINI Rinci v1'!BQ229,'OPINI Rinci v1'!BR229,'OPINI Rinci v1'!BS229)</f>
        <v>TMP</v>
      </c>
      <c r="W227" s="419" t="str">
        <f>CONCATENATE('OPINI Rinci v1'!BU229,'OPINI Rinci v1'!BV229,'OPINI Rinci v1'!BW229,'OPINI Rinci v1'!BX229)</f>
        <v>WDP</v>
      </c>
      <c r="X227" s="419" t="str">
        <f>CONCATENATE('OPINI Rinci v1'!BZ229,'OPINI Rinci v1'!CA229,'OPINI Rinci v1'!CB229,'OPINI Rinci v1'!CC229)</f>
        <v>WDP</v>
      </c>
      <c r="Y227" s="420"/>
    </row>
    <row r="228" spans="1:25" s="408" customFormat="1" ht="14.1" customHeight="1" x14ac:dyDescent="0.2">
      <c r="A228" s="409">
        <f t="shared" si="12"/>
        <v>198</v>
      </c>
      <c r="B228" s="410" t="s">
        <v>34</v>
      </c>
      <c r="C228" s="411" t="s">
        <v>18</v>
      </c>
      <c r="D228" s="447"/>
      <c r="E228" s="413" t="s">
        <v>252</v>
      </c>
      <c r="F228" s="404" t="str">
        <f>CONCATENATE('OPINI Rinci v1'!H230,'OPINI Rinci v1'!I230,'OPINI Rinci v1'!J230,'OPINI Rinci v1'!K230)</f>
        <v>WTP</v>
      </c>
      <c r="G228" s="404" t="str">
        <f>CONCATENATE('OPINI Rinci v1'!M230,'OPINI Rinci v1'!N230,'OPINI Rinci v1'!O230,'OPINI Rinci v1'!P230)</f>
        <v>WTP</v>
      </c>
      <c r="H228" s="404" t="str">
        <f>CONCATENATE('OPINI Rinci v1'!R230,'OPINI Rinci v1'!S230,'OPINI Rinci v1'!T230,'OPINI Rinci v1'!U230)</f>
        <v>WTP</v>
      </c>
      <c r="I228" s="404" t="str">
        <f>CONCATENATE('OPINI Rinci v1'!W230,'OPINI Rinci v1'!X230,'OPINI Rinci v1'!Y230,'OPINI Rinci v1'!Z230)</f>
        <v>WTP</v>
      </c>
      <c r="J228" s="404" t="str">
        <f>CONCATENATE('OPINI Rinci v1'!AB230,'OPINI Rinci v1'!AC230,'OPINI Rinci v1'!AD230,'OPINI Rinci v1'!AE230)</f>
        <v>WTP</v>
      </c>
      <c r="K228" s="414" t="str">
        <f>CONCATENATE('OPINI Rinci v1'!AG230,'OPINI Rinci v1'!AH230,'OPINI Rinci v1'!AI230,'OPINI Rinci v1'!AJ230)</f>
        <v>WTP</v>
      </c>
      <c r="L228" s="415" t="s">
        <v>634</v>
      </c>
      <c r="M228" s="448"/>
      <c r="N228" s="448"/>
      <c r="O228" s="414" t="str">
        <f>CONCATENATE('OPINI Rinci v1'!AL230,'OPINI Rinci v1'!AM230,'OPINI Rinci v1'!AO230,'OPINI Rinci v1'!AN230)</f>
        <v>WTP</v>
      </c>
      <c r="P228" s="417" t="s">
        <v>634</v>
      </c>
      <c r="Q228" s="418" t="str">
        <f>CONCATENATE('OPINI Rinci v1'!AQ230,'OPINI Rinci v1'!AR230,'OPINI Rinci v1'!AT230,'OPINI Rinci v1'!AS230)</f>
        <v>WTP</v>
      </c>
      <c r="R228" s="419" t="str">
        <f>CONCATENATE('OPINI Rinci v1'!AV230,'OPINI Rinci v1'!AW230,'OPINI Rinci v1'!AX230,'OPINI Rinci v1'!AY230)</f>
        <v>WTP</v>
      </c>
      <c r="S228" s="419" t="str">
        <f>CONCATENATE('OPINI Rinci v1'!BA230,'OPINI Rinci v1'!BB230,'OPINI Rinci v1'!BC230,'OPINI Rinci v1'!BD230)</f>
        <v>WTP</v>
      </c>
      <c r="T228" s="419" t="str">
        <f>CONCATENATE('OPINI Rinci v1'!BF230,'OPINI Rinci v1'!BG230,'OPINI Rinci v1'!BH230,'OPINI Rinci v1'!BI230)</f>
        <v>WTP</v>
      </c>
      <c r="U228" s="419" t="str">
        <f>CONCATENATE('OPINI Rinci v1'!BK230,'OPINI Rinci v1'!BL230,'OPINI Rinci v1'!BM230,'OPINI Rinci v1'!BN230)</f>
        <v>WTP</v>
      </c>
      <c r="V228" s="419" t="str">
        <f>CONCATENATE('OPINI Rinci v1'!BP230,'OPINI Rinci v1'!BQ230,'OPINI Rinci v1'!BR230,'OPINI Rinci v1'!BS230)</f>
        <v>WDP</v>
      </c>
      <c r="W228" s="419" t="str">
        <f>CONCATENATE('OPINI Rinci v1'!BU230,'OPINI Rinci v1'!BV230,'OPINI Rinci v1'!BW230,'OPINI Rinci v1'!BX230)</f>
        <v>WDP</v>
      </c>
      <c r="X228" s="419" t="str">
        <f>CONCATENATE('OPINI Rinci v1'!BZ230,'OPINI Rinci v1'!CA230,'OPINI Rinci v1'!CB230,'OPINI Rinci v1'!CC230)</f>
        <v>WDP</v>
      </c>
      <c r="Y228" s="420"/>
    </row>
    <row r="229" spans="1:25" s="408" customFormat="1" ht="14.1" customHeight="1" x14ac:dyDescent="0.2">
      <c r="A229" s="409">
        <f t="shared" si="12"/>
        <v>199</v>
      </c>
      <c r="B229" s="410" t="s">
        <v>34</v>
      </c>
      <c r="C229" s="411" t="s">
        <v>20</v>
      </c>
      <c r="D229" s="447"/>
      <c r="E229" s="413" t="s">
        <v>253</v>
      </c>
      <c r="F229" s="404" t="str">
        <f>CONCATENATE('OPINI Rinci v1'!H231,'OPINI Rinci v1'!I231,'OPINI Rinci v1'!J231,'OPINI Rinci v1'!K231)</f>
        <v xml:space="preserve">WTP </v>
      </c>
      <c r="G229" s="404" t="str">
        <f>CONCATENATE('OPINI Rinci v1'!M231,'OPINI Rinci v1'!N231,'OPINI Rinci v1'!O231,'OPINI Rinci v1'!P231)</f>
        <v>WTP</v>
      </c>
      <c r="H229" s="404" t="str">
        <f>CONCATENATE('OPINI Rinci v1'!R231,'OPINI Rinci v1'!S231,'OPINI Rinci v1'!T231,'OPINI Rinci v1'!U231)</f>
        <v>WTP</v>
      </c>
      <c r="I229" s="404" t="str">
        <f>CONCATENATE('OPINI Rinci v1'!W231,'OPINI Rinci v1'!X231,'OPINI Rinci v1'!Y231,'OPINI Rinci v1'!Z231)</f>
        <v>WTP</v>
      </c>
      <c r="J229" s="404" t="str">
        <f>CONCATENATE('OPINI Rinci v1'!AB231,'OPINI Rinci v1'!AC231,'OPINI Rinci v1'!AD231,'OPINI Rinci v1'!AE231)</f>
        <v>WTP</v>
      </c>
      <c r="K229" s="414" t="str">
        <f>CONCATENATE('OPINI Rinci v1'!AG231,'OPINI Rinci v1'!AH231,'OPINI Rinci v1'!AI231,'OPINI Rinci v1'!AJ231)</f>
        <v>WTP</v>
      </c>
      <c r="L229" s="415" t="s">
        <v>634</v>
      </c>
      <c r="M229" s="448"/>
      <c r="N229" s="448"/>
      <c r="O229" s="414" t="str">
        <f>CONCATENATE('OPINI Rinci v1'!AL231,'OPINI Rinci v1'!AM231,'OPINI Rinci v1'!AO231,'OPINI Rinci v1'!AN231)</f>
        <v>WTP</v>
      </c>
      <c r="P229" s="417" t="s">
        <v>634</v>
      </c>
      <c r="Q229" s="418" t="str">
        <f>CONCATENATE('OPINI Rinci v1'!AQ231,'OPINI Rinci v1'!AR231,'OPINI Rinci v1'!AT231,'OPINI Rinci v1'!AS231)</f>
        <v>WDP</v>
      </c>
      <c r="R229" s="419" t="str">
        <f>CONCATENATE('OPINI Rinci v1'!AV231,'OPINI Rinci v1'!AW231,'OPINI Rinci v1'!AX231,'OPINI Rinci v1'!AY231)</f>
        <v>WDP</v>
      </c>
      <c r="S229" s="419" t="str">
        <f>CONCATENATE('OPINI Rinci v1'!BA231,'OPINI Rinci v1'!BB231,'OPINI Rinci v1'!BC231,'OPINI Rinci v1'!BD231)</f>
        <v>TMP</v>
      </c>
      <c r="T229" s="419" t="str">
        <f>CONCATENATE('OPINI Rinci v1'!BF231,'OPINI Rinci v1'!BG231,'OPINI Rinci v1'!BH231,'OPINI Rinci v1'!BI231)</f>
        <v>WDP</v>
      </c>
      <c r="U229" s="419" t="str">
        <f>CONCATENATE('OPINI Rinci v1'!BK231,'OPINI Rinci v1'!BL231,'OPINI Rinci v1'!BM231,'OPINI Rinci v1'!BN231)</f>
        <v>WDP</v>
      </c>
      <c r="V229" s="419" t="str">
        <f>CONCATENATE('OPINI Rinci v1'!BP231,'OPINI Rinci v1'!BQ231,'OPINI Rinci v1'!BR231,'OPINI Rinci v1'!BS231)</f>
        <v>WDP</v>
      </c>
      <c r="W229" s="419" t="str">
        <f>CONCATENATE('OPINI Rinci v1'!BU231,'OPINI Rinci v1'!BV231,'OPINI Rinci v1'!BW231,'OPINI Rinci v1'!BX231)</f>
        <v>WDP</v>
      </c>
      <c r="X229" s="419" t="str">
        <f>CONCATENATE('OPINI Rinci v1'!BZ231,'OPINI Rinci v1'!CA231,'OPINI Rinci v1'!CB231,'OPINI Rinci v1'!CC231)</f>
        <v>WDP</v>
      </c>
      <c r="Y229" s="420"/>
    </row>
    <row r="230" spans="1:25" s="408" customFormat="1" ht="14.1" customHeight="1" x14ac:dyDescent="0.2">
      <c r="A230" s="409">
        <f t="shared" si="12"/>
        <v>200</v>
      </c>
      <c r="B230" s="410" t="s">
        <v>34</v>
      </c>
      <c r="C230" s="411" t="s">
        <v>22</v>
      </c>
      <c r="D230" s="447"/>
      <c r="E230" s="413" t="s">
        <v>254</v>
      </c>
      <c r="F230" s="404" t="str">
        <f>CONCATENATE('OPINI Rinci v1'!H232,'OPINI Rinci v1'!I232,'OPINI Rinci v1'!J232,'OPINI Rinci v1'!K232)</f>
        <v>WTP</v>
      </c>
      <c r="G230" s="404" t="str">
        <f>CONCATENATE('OPINI Rinci v1'!M232,'OPINI Rinci v1'!N232,'OPINI Rinci v1'!O232,'OPINI Rinci v1'!P232)</f>
        <v>WTP</v>
      </c>
      <c r="H230" s="404" t="str">
        <f>CONCATENATE('OPINI Rinci v1'!R232,'OPINI Rinci v1'!S232,'OPINI Rinci v1'!T232,'OPINI Rinci v1'!U232)</f>
        <v>WTP</v>
      </c>
      <c r="I230" s="404" t="str">
        <f>CONCATENATE('OPINI Rinci v1'!W232,'OPINI Rinci v1'!X232,'OPINI Rinci v1'!Y232,'OPINI Rinci v1'!Z232)</f>
        <v>WTP</v>
      </c>
      <c r="J230" s="404" t="str">
        <f>CONCATENATE('OPINI Rinci v1'!AB232,'OPINI Rinci v1'!AC232,'OPINI Rinci v1'!AD232,'OPINI Rinci v1'!AE232)</f>
        <v>WTP</v>
      </c>
      <c r="K230" s="414" t="str">
        <f>CONCATENATE('OPINI Rinci v1'!AG232,'OPINI Rinci v1'!AH232,'OPINI Rinci v1'!AI232,'OPINI Rinci v1'!AJ232)</f>
        <v>WTP</v>
      </c>
      <c r="L230" s="425" t="s">
        <v>632</v>
      </c>
      <c r="M230" s="426"/>
      <c r="N230" s="426"/>
      <c r="O230" s="414" t="str">
        <f>CONCATENATE('OPINI Rinci v1'!AL232,'OPINI Rinci v1'!AM232,'OPINI Rinci v1'!AO232,'OPINI Rinci v1'!AN232)</f>
        <v>WTP</v>
      </c>
      <c r="P230" s="427" t="s">
        <v>632</v>
      </c>
      <c r="Q230" s="418" t="str">
        <f>CONCATENATE('OPINI Rinci v1'!AQ232,'OPINI Rinci v1'!AR232,'OPINI Rinci v1'!AT232,'OPINI Rinci v1'!AS232)</f>
        <v>WTP</v>
      </c>
      <c r="R230" s="419" t="str">
        <f>CONCATENATE('OPINI Rinci v1'!AV232,'OPINI Rinci v1'!AW232,'OPINI Rinci v1'!AX232,'OPINI Rinci v1'!AY232)</f>
        <v>WTP</v>
      </c>
      <c r="S230" s="419" t="str">
        <f>CONCATENATE('OPINI Rinci v1'!BA232,'OPINI Rinci v1'!BB232,'OPINI Rinci v1'!BC232,'OPINI Rinci v1'!BD232)</f>
        <v>WTP</v>
      </c>
      <c r="T230" s="419" t="str">
        <f>CONCATENATE('OPINI Rinci v1'!BF232,'OPINI Rinci v1'!BG232,'OPINI Rinci v1'!BH232,'OPINI Rinci v1'!BI232)</f>
        <v>WTP</v>
      </c>
      <c r="U230" s="419" t="str">
        <f>CONCATENATE('OPINI Rinci v1'!BK232,'OPINI Rinci v1'!BL232,'OPINI Rinci v1'!BM232,'OPINI Rinci v1'!BN232)</f>
        <v>WTP</v>
      </c>
      <c r="V230" s="419" t="str">
        <f>CONCATENATE('OPINI Rinci v1'!BP232,'OPINI Rinci v1'!BQ232,'OPINI Rinci v1'!BR232,'OPINI Rinci v1'!BS232)</f>
        <v>WTP</v>
      </c>
      <c r="W230" s="419" t="str">
        <f>CONCATENATE('OPINI Rinci v1'!BU232,'OPINI Rinci v1'!BV232,'OPINI Rinci v1'!BW232,'OPINI Rinci v1'!BX232)</f>
        <v>WDP</v>
      </c>
      <c r="X230" s="419" t="str">
        <f>CONCATENATE('OPINI Rinci v1'!BZ232,'OPINI Rinci v1'!CA232,'OPINI Rinci v1'!CB232,'OPINI Rinci v1'!CC232)</f>
        <v>WDP</v>
      </c>
      <c r="Y230" s="420"/>
    </row>
    <row r="231" spans="1:25" s="91" customFormat="1" ht="14.1" customHeight="1" x14ac:dyDescent="0.2">
      <c r="A231" s="76">
        <f t="shared" si="12"/>
        <v>201</v>
      </c>
      <c r="B231" s="157" t="s">
        <v>34</v>
      </c>
      <c r="C231" s="401" t="s">
        <v>24</v>
      </c>
      <c r="D231" s="446"/>
      <c r="E231" s="403" t="s">
        <v>255</v>
      </c>
      <c r="F231" s="404" t="str">
        <f>CONCATENATE('OPINI Rinci v1'!H233,'OPINI Rinci v1'!I233,'OPINI Rinci v1'!J233,'OPINI Rinci v1'!K233)</f>
        <v>WTP</v>
      </c>
      <c r="G231" s="404" t="str">
        <f>CONCATENATE('OPINI Rinci v1'!M233,'OPINI Rinci v1'!N233,'OPINI Rinci v1'!O233,'OPINI Rinci v1'!P233)</f>
        <v>WTP</v>
      </c>
      <c r="H231" s="404" t="str">
        <f>CONCATENATE('OPINI Rinci v1'!R233,'OPINI Rinci v1'!S233,'OPINI Rinci v1'!T233,'OPINI Rinci v1'!U233)</f>
        <v>WTP</v>
      </c>
      <c r="I231" s="404" t="str">
        <f>CONCATENATE('OPINI Rinci v1'!W233,'OPINI Rinci v1'!X233,'OPINI Rinci v1'!Y233,'OPINI Rinci v1'!Z233)</f>
        <v>WDP</v>
      </c>
      <c r="J231" s="404" t="str">
        <f>CONCATENATE('OPINI Rinci v1'!AB233,'OPINI Rinci v1'!AC233,'OPINI Rinci v1'!AD233,'OPINI Rinci v1'!AE233)</f>
        <v>WDP</v>
      </c>
      <c r="K231" s="404" t="str">
        <f>CONCATENATE('OPINI Rinci v1'!AG233,'OPINI Rinci v1'!AH233,'OPINI Rinci v1'!AI233,'OPINI Rinci v1'!AJ233)</f>
        <v>WDP</v>
      </c>
      <c r="L231" s="422" t="s">
        <v>634</v>
      </c>
      <c r="M231" s="444"/>
      <c r="N231" s="444"/>
      <c r="O231" s="404" t="str">
        <f>CONCATENATE('OPINI Rinci v1'!AL233,'OPINI Rinci v1'!AM233,'OPINI Rinci v1'!AO233,'OPINI Rinci v1'!AN233)</f>
        <v>WDP</v>
      </c>
      <c r="P231" s="424" t="s">
        <v>634</v>
      </c>
      <c r="Q231" s="399" t="str">
        <f>CONCATENATE('OPINI Rinci v1'!AQ233,'OPINI Rinci v1'!AR233,'OPINI Rinci v1'!AT233,'OPINI Rinci v1'!AS233)</f>
        <v>WDP</v>
      </c>
      <c r="R231" s="163" t="str">
        <f>CONCATENATE('OPINI Rinci v1'!AV233,'OPINI Rinci v1'!AW233,'OPINI Rinci v1'!AX233,'OPINI Rinci v1'!AY233)</f>
        <v>WDP</v>
      </c>
      <c r="S231" s="163" t="str">
        <f>CONCATENATE('OPINI Rinci v1'!BA233,'OPINI Rinci v1'!BB233,'OPINI Rinci v1'!BC233,'OPINI Rinci v1'!BD233)</f>
        <v>WDP</v>
      </c>
      <c r="T231" s="163" t="str">
        <f>CONCATENATE('OPINI Rinci v1'!BF233,'OPINI Rinci v1'!BG233,'OPINI Rinci v1'!BH233,'OPINI Rinci v1'!BI233)</f>
        <v>WDP</v>
      </c>
      <c r="U231" s="163" t="str">
        <f>CONCATENATE('OPINI Rinci v1'!BK233,'OPINI Rinci v1'!BL233,'OPINI Rinci v1'!BM233,'OPINI Rinci v1'!BN233)</f>
        <v>WDP</v>
      </c>
      <c r="V231" s="163" t="str">
        <f>CONCATENATE('OPINI Rinci v1'!BP233,'OPINI Rinci v1'!BQ233,'OPINI Rinci v1'!BR233,'OPINI Rinci v1'!BS233)</f>
        <v/>
      </c>
      <c r="W231" s="163" t="str">
        <f>CONCATENATE('OPINI Rinci v1'!BU233,'OPINI Rinci v1'!BV233,'OPINI Rinci v1'!BW233,'OPINI Rinci v1'!BX233)</f>
        <v/>
      </c>
      <c r="X231" s="163" t="str">
        <f>CONCATENATE('OPINI Rinci v1'!BZ233,'OPINI Rinci v1'!CA233,'OPINI Rinci v1'!CB233,'OPINI Rinci v1'!CC233)</f>
        <v/>
      </c>
      <c r="Y231" s="397"/>
    </row>
    <row r="232" spans="1:25" s="91" customFormat="1" ht="14.1" customHeight="1" x14ac:dyDescent="0.2">
      <c r="A232" s="76">
        <f t="shared" si="12"/>
        <v>202</v>
      </c>
      <c r="B232" s="157" t="s">
        <v>34</v>
      </c>
      <c r="C232" s="401" t="s">
        <v>26</v>
      </c>
      <c r="D232" s="446"/>
      <c r="E232" s="403" t="s">
        <v>647</v>
      </c>
      <c r="F232" s="404" t="str">
        <f>CONCATENATE('OPINI Rinci v1'!H234,'OPINI Rinci v1'!I234,'OPINI Rinci v1'!J234,'OPINI Rinci v1'!K234)</f>
        <v>WTP</v>
      </c>
      <c r="G232" s="404" t="str">
        <f>CONCATENATE('OPINI Rinci v1'!M234,'OPINI Rinci v1'!N234,'OPINI Rinci v1'!O234,'OPINI Rinci v1'!P234)</f>
        <v>WTP</v>
      </c>
      <c r="H232" s="404" t="str">
        <f>CONCATENATE('OPINI Rinci v1'!R234,'OPINI Rinci v1'!S234,'OPINI Rinci v1'!T234,'OPINI Rinci v1'!U234)</f>
        <v>WTP</v>
      </c>
      <c r="I232" s="404" t="str">
        <f>CONCATENATE('OPINI Rinci v1'!W234,'OPINI Rinci v1'!X234,'OPINI Rinci v1'!Y234,'OPINI Rinci v1'!Z234)</f>
        <v>WTP</v>
      </c>
      <c r="J232" s="404" t="str">
        <f>CONCATENATE('OPINI Rinci v1'!AB234,'OPINI Rinci v1'!AC234,'OPINI Rinci v1'!AD234,'OPINI Rinci v1'!AE234)</f>
        <v>WTP</v>
      </c>
      <c r="K232" s="404" t="str">
        <f>CONCATENATE('OPINI Rinci v1'!AG234,'OPINI Rinci v1'!AH234,'OPINI Rinci v1'!AI234,'OPINI Rinci v1'!AJ234)</f>
        <v>WDP</v>
      </c>
      <c r="L232" s="405" t="s">
        <v>632</v>
      </c>
      <c r="M232" s="406"/>
      <c r="N232" s="406"/>
      <c r="O232" s="404" t="str">
        <f>CONCATENATE('OPINI Rinci v1'!AL234,'OPINI Rinci v1'!AM234,'OPINI Rinci v1'!AO234,'OPINI Rinci v1'!AN234)</f>
        <v>WDP</v>
      </c>
      <c r="P232" s="407" t="s">
        <v>632</v>
      </c>
      <c r="Q232" s="399" t="str">
        <f>CONCATENATE('OPINI Rinci v1'!AQ234,'OPINI Rinci v1'!AR234,'OPINI Rinci v1'!AT234,'OPINI Rinci v1'!AS234)</f>
        <v>WTP</v>
      </c>
      <c r="R232" s="163" t="str">
        <f>CONCATENATE('OPINI Rinci v1'!AV234,'OPINI Rinci v1'!AW234,'OPINI Rinci v1'!AX234,'OPINI Rinci v1'!AY234)</f>
        <v>WTP</v>
      </c>
      <c r="S232" s="163" t="str">
        <f>CONCATENATE('OPINI Rinci v1'!BA234,'OPINI Rinci v1'!BB234,'OPINI Rinci v1'!BC234,'OPINI Rinci v1'!BD234)</f>
        <v>WTP</v>
      </c>
      <c r="T232" s="163" t="str">
        <f>CONCATENATE('OPINI Rinci v1'!BF234,'OPINI Rinci v1'!BG234,'OPINI Rinci v1'!BH234,'OPINI Rinci v1'!BI234)</f>
        <v>WDP</v>
      </c>
      <c r="U232" s="163" t="str">
        <f>CONCATENATE('OPINI Rinci v1'!BK234,'OPINI Rinci v1'!BL234,'OPINI Rinci v1'!BM234,'OPINI Rinci v1'!BN234)</f>
        <v/>
      </c>
      <c r="V232" s="163" t="str">
        <f>CONCATENATE('OPINI Rinci v1'!BP234,'OPINI Rinci v1'!BQ234,'OPINI Rinci v1'!BR234,'OPINI Rinci v1'!BS234)</f>
        <v/>
      </c>
      <c r="W232" s="163" t="str">
        <f>CONCATENATE('OPINI Rinci v1'!BU234,'OPINI Rinci v1'!BV234,'OPINI Rinci v1'!BW234,'OPINI Rinci v1'!BX234)</f>
        <v/>
      </c>
      <c r="X232" s="163" t="str">
        <f>CONCATENATE('OPINI Rinci v1'!BZ234,'OPINI Rinci v1'!CA234,'OPINI Rinci v1'!CB234,'OPINI Rinci v1'!CC234)</f>
        <v/>
      </c>
      <c r="Y232" s="397"/>
    </row>
    <row r="233" spans="1:25" s="59" customFormat="1" ht="14.1" customHeight="1" x14ac:dyDescent="0.2">
      <c r="A233" s="76" t="str">
        <f t="shared" si="12"/>
        <v/>
      </c>
      <c r="B233" s="180"/>
      <c r="C233" s="398"/>
      <c r="D233" s="62"/>
      <c r="E233" s="63"/>
      <c r="F233" s="63"/>
      <c r="G233" s="404" t="str">
        <f>CONCATENATE('OPINI Rinci v1'!M235,'OPINI Rinci v1'!N235,'OPINI Rinci v1'!O235,'OPINI Rinci v1'!P235)</f>
        <v/>
      </c>
      <c r="H233" s="63"/>
      <c r="I233" s="63"/>
      <c r="J233" s="63"/>
      <c r="K233" s="63"/>
      <c r="L233" s="428"/>
      <c r="M233" s="428"/>
      <c r="N233" s="428"/>
      <c r="O233" s="398"/>
      <c r="P233" s="63"/>
      <c r="Q233" s="399" t="str">
        <f>CONCATENATE('OPINI Rinci v1'!AQ235,'OPINI Rinci v1'!AR235,'OPINI Rinci v1'!AT235,'OPINI Rinci v1'!AS235)</f>
        <v/>
      </c>
      <c r="R233" s="147"/>
      <c r="S233" s="163"/>
      <c r="T233" s="163"/>
      <c r="U233" s="163"/>
      <c r="V233" s="163"/>
      <c r="W233" s="163"/>
      <c r="X233" s="163"/>
      <c r="Y233" s="400"/>
    </row>
    <row r="234" spans="1:25" s="59" customFormat="1" ht="14.1" customHeight="1" x14ac:dyDescent="0.2">
      <c r="A234" s="76" t="str">
        <f t="shared" si="12"/>
        <v/>
      </c>
      <c r="B234" s="79" t="s">
        <v>36</v>
      </c>
      <c r="C234" s="398"/>
      <c r="D234" s="62" t="s">
        <v>257</v>
      </c>
      <c r="E234" s="78"/>
      <c r="F234" s="78"/>
      <c r="G234" s="404" t="s">
        <v>657</v>
      </c>
      <c r="H234" s="78"/>
      <c r="I234" s="78"/>
      <c r="J234" s="78"/>
      <c r="K234" s="78"/>
      <c r="L234" s="434"/>
      <c r="M234" s="434"/>
      <c r="N234" s="434"/>
      <c r="O234" s="429"/>
      <c r="P234" s="78"/>
      <c r="Q234" s="399"/>
      <c r="R234" s="435"/>
      <c r="S234" s="163"/>
      <c r="T234" s="163"/>
      <c r="U234" s="163"/>
      <c r="V234" s="163"/>
      <c r="W234" s="163"/>
      <c r="X234" s="163"/>
      <c r="Y234" s="400"/>
    </row>
    <row r="235" spans="1:25" s="91" customFormat="1" ht="14.1" customHeight="1" x14ac:dyDescent="0.2">
      <c r="A235" s="76">
        <f>IF(C235="","",A232+1)</f>
        <v>203</v>
      </c>
      <c r="B235" s="157" t="s">
        <v>36</v>
      </c>
      <c r="C235" s="401" t="s">
        <v>8</v>
      </c>
      <c r="D235" s="402"/>
      <c r="E235" s="403" t="s">
        <v>258</v>
      </c>
      <c r="F235" s="404" t="str">
        <f>CONCATENATE('OPINI Rinci v1'!H237,'OPINI Rinci v1'!I237,'OPINI Rinci v1'!J237,'OPINI Rinci v1'!K237)</f>
        <v>WTP</v>
      </c>
      <c r="G235" s="404" t="str">
        <f>CONCATENATE('OPINI Rinci v1'!M237,'OPINI Rinci v1'!N237,'OPINI Rinci v1'!O237,'OPINI Rinci v1'!P237)</f>
        <v>WTP</v>
      </c>
      <c r="H235" s="404" t="str">
        <f>CONCATENATE('OPINI Rinci v1'!R237,'OPINI Rinci v1'!S237,'OPINI Rinci v1'!T237,'OPINI Rinci v1'!U237)</f>
        <v>WTP</v>
      </c>
      <c r="I235" s="404" t="str">
        <f>CONCATENATE('OPINI Rinci v1'!W237,'OPINI Rinci v1'!X237,'OPINI Rinci v1'!Y237,'OPINI Rinci v1'!Z237)</f>
        <v>WTP</v>
      </c>
      <c r="J235" s="404" t="str">
        <f>CONCATENATE('OPINI Rinci v1'!AB237,'OPINI Rinci v1'!AC237,'OPINI Rinci v1'!AD237,'OPINI Rinci v1'!AE237)</f>
        <v>WTP</v>
      </c>
      <c r="K235" s="404" t="str">
        <f>CONCATENATE('OPINI Rinci v1'!AG237,'OPINI Rinci v1'!AH237,'OPINI Rinci v1'!AI237,'OPINI Rinci v1'!AJ237)</f>
        <v>WTP</v>
      </c>
      <c r="L235" s="422" t="s">
        <v>633</v>
      </c>
      <c r="M235" s="423"/>
      <c r="N235" s="423"/>
      <c r="O235" s="404" t="str">
        <f>CONCATENATE('OPINI Rinci v1'!AL237,'OPINI Rinci v1'!AM237,'OPINI Rinci v1'!AO237,'OPINI Rinci v1'!AN237)</f>
        <v>WTP</v>
      </c>
      <c r="P235" s="424" t="s">
        <v>634</v>
      </c>
      <c r="Q235" s="399" t="str">
        <f>CONCATENATE('OPINI Rinci v1'!AQ237,'OPINI Rinci v1'!AR237,'OPINI Rinci v1'!AT237,'OPINI Rinci v1'!AS237)</f>
        <v>WTP</v>
      </c>
      <c r="R235" s="163" t="str">
        <f>CONCATENATE('OPINI Rinci v1'!AV237,'OPINI Rinci v1'!AW237,'OPINI Rinci v1'!AX237,'OPINI Rinci v1'!AY237)</f>
        <v>WTP</v>
      </c>
      <c r="S235" s="163" t="str">
        <f>CONCATENATE('OPINI Rinci v1'!BA237,'OPINI Rinci v1'!BB237,'OPINI Rinci v1'!BC237,'OPINI Rinci v1'!BD237)</f>
        <v>WDP</v>
      </c>
      <c r="T235" s="163" t="str">
        <f>CONCATENATE('OPINI Rinci v1'!BF237,'OPINI Rinci v1'!BG237,'OPINI Rinci v1'!BH237,'OPINI Rinci v1'!BI237)</f>
        <v>WDP</v>
      </c>
      <c r="U235" s="163" t="str">
        <f>CONCATENATE('OPINI Rinci v1'!BK237,'OPINI Rinci v1'!BL237,'OPINI Rinci v1'!BM237,'OPINI Rinci v1'!BN237)</f>
        <v>WDP</v>
      </c>
      <c r="V235" s="163" t="str">
        <f>CONCATENATE('OPINI Rinci v1'!BP237,'OPINI Rinci v1'!BQ237,'OPINI Rinci v1'!BR237,'OPINI Rinci v1'!BS237)</f>
        <v>WDP</v>
      </c>
      <c r="W235" s="163" t="str">
        <f>CONCATENATE('OPINI Rinci v1'!BU237,'OPINI Rinci v1'!BV237,'OPINI Rinci v1'!BW237,'OPINI Rinci v1'!BX237)</f>
        <v>WDP</v>
      </c>
      <c r="X235" s="163" t="str">
        <f>CONCATENATE('OPINI Rinci v1'!BZ237,'OPINI Rinci v1'!CA237,'OPINI Rinci v1'!CB237,'OPINI Rinci v1'!CC237)</f>
        <v>WDP</v>
      </c>
      <c r="Y235" s="397"/>
    </row>
    <row r="236" spans="1:25" s="408" customFormat="1" ht="14.1" customHeight="1" x14ac:dyDescent="0.2">
      <c r="A236" s="409">
        <f t="shared" ref="A236:A272" si="13">IF(C236="","",A235+1)</f>
        <v>204</v>
      </c>
      <c r="B236" s="410" t="s">
        <v>36</v>
      </c>
      <c r="C236" s="411" t="s">
        <v>12</v>
      </c>
      <c r="D236" s="412"/>
      <c r="E236" s="413" t="s">
        <v>259</v>
      </c>
      <c r="F236" s="404" t="str">
        <f>CONCATENATE('OPINI Rinci v1'!H238,'OPINI Rinci v1'!I238,'OPINI Rinci v1'!J238,'OPINI Rinci v1'!K238)</f>
        <v>WTP</v>
      </c>
      <c r="G236" s="404" t="str">
        <f>CONCATENATE('OPINI Rinci v1'!M238,'OPINI Rinci v1'!N238,'OPINI Rinci v1'!O238,'OPINI Rinci v1'!P238)</f>
        <v>WTP</v>
      </c>
      <c r="H236" s="404" t="str">
        <f>CONCATENATE('OPINI Rinci v1'!R238,'OPINI Rinci v1'!S238,'OPINI Rinci v1'!T238,'OPINI Rinci v1'!U238)</f>
        <v>WTP</v>
      </c>
      <c r="I236" s="404" t="str">
        <f>CONCATENATE('OPINI Rinci v1'!W238,'OPINI Rinci v1'!X238,'OPINI Rinci v1'!Y238,'OPINI Rinci v1'!Z238)</f>
        <v>WTP</v>
      </c>
      <c r="J236" s="404" t="str">
        <f>CONCATENATE('OPINI Rinci v1'!AB238,'OPINI Rinci v1'!AC238,'OPINI Rinci v1'!AD238,'OPINI Rinci v1'!AE238)</f>
        <v>WTP</v>
      </c>
      <c r="K236" s="414" t="str">
        <f>CONCATENATE('OPINI Rinci v1'!AG238,'OPINI Rinci v1'!AH238,'OPINI Rinci v1'!AI238,'OPINI Rinci v1'!AJ238)</f>
        <v>WTP</v>
      </c>
      <c r="L236" s="415" t="s">
        <v>634</v>
      </c>
      <c r="M236" s="416"/>
      <c r="N236" s="416"/>
      <c r="O236" s="414" t="str">
        <f>CONCATENATE('OPINI Rinci v1'!AL238,'OPINI Rinci v1'!AM238,'OPINI Rinci v1'!AO238,'OPINI Rinci v1'!AN238)</f>
        <v>WTP</v>
      </c>
      <c r="P236" s="417" t="s">
        <v>634</v>
      </c>
      <c r="Q236" s="418" t="str">
        <f>CONCATENATE('OPINI Rinci v1'!AQ238,'OPINI Rinci v1'!AR238,'OPINI Rinci v1'!AT238,'OPINI Rinci v1'!AS238)</f>
        <v>WDP</v>
      </c>
      <c r="R236" s="419" t="str">
        <f>CONCATENATE('OPINI Rinci v1'!AV238,'OPINI Rinci v1'!AW238,'OPINI Rinci v1'!AX238,'OPINI Rinci v1'!AY238)</f>
        <v>WDP</v>
      </c>
      <c r="S236" s="419" t="str">
        <f>CONCATENATE('OPINI Rinci v1'!BA238,'OPINI Rinci v1'!BB238,'OPINI Rinci v1'!BC238,'OPINI Rinci v1'!BD238)</f>
        <v>WDP</v>
      </c>
      <c r="T236" s="419" t="str">
        <f>CONCATENATE('OPINI Rinci v1'!BF238,'OPINI Rinci v1'!BG238,'OPINI Rinci v1'!BH238,'OPINI Rinci v1'!BI238)</f>
        <v>WDP</v>
      </c>
      <c r="U236" s="419" t="str">
        <f>CONCATENATE('OPINI Rinci v1'!BK238,'OPINI Rinci v1'!BL238,'OPINI Rinci v1'!BM238,'OPINI Rinci v1'!BN238)</f>
        <v>WDP</v>
      </c>
      <c r="V236" s="419" t="str">
        <f>CONCATENATE('OPINI Rinci v1'!BP238,'OPINI Rinci v1'!BQ238,'OPINI Rinci v1'!BR238,'OPINI Rinci v1'!BS238)</f>
        <v>WDP</v>
      </c>
      <c r="W236" s="419" t="str">
        <f>CONCATENATE('OPINI Rinci v1'!BU238,'OPINI Rinci v1'!BV238,'OPINI Rinci v1'!BW238,'OPINI Rinci v1'!BX238)</f>
        <v>WDP</v>
      </c>
      <c r="X236" s="419" t="str">
        <f>CONCATENATE('OPINI Rinci v1'!BZ238,'OPINI Rinci v1'!CA238,'OPINI Rinci v1'!CB238,'OPINI Rinci v1'!CC238)</f>
        <v>WDP</v>
      </c>
      <c r="Y236" s="420"/>
    </row>
    <row r="237" spans="1:25" s="408" customFormat="1" ht="14.1" customHeight="1" x14ac:dyDescent="0.2">
      <c r="A237" s="409">
        <f t="shared" si="13"/>
        <v>205</v>
      </c>
      <c r="B237" s="410" t="s">
        <v>36</v>
      </c>
      <c r="C237" s="411" t="s">
        <v>14</v>
      </c>
      <c r="D237" s="412"/>
      <c r="E237" s="413" t="s">
        <v>260</v>
      </c>
      <c r="F237" s="404" t="str">
        <f>CONCATENATE('OPINI Rinci v1'!H239,'OPINI Rinci v1'!I239,'OPINI Rinci v1'!J239,'OPINI Rinci v1'!K239)</f>
        <v>WTP</v>
      </c>
      <c r="G237" s="404" t="str">
        <f>CONCATENATE('OPINI Rinci v1'!M239,'OPINI Rinci v1'!N239,'OPINI Rinci v1'!O239,'OPINI Rinci v1'!P239)</f>
        <v>WTP</v>
      </c>
      <c r="H237" s="404" t="str">
        <f>CONCATENATE('OPINI Rinci v1'!R239,'OPINI Rinci v1'!S239,'OPINI Rinci v1'!T239,'OPINI Rinci v1'!U239)</f>
        <v>WTP</v>
      </c>
      <c r="I237" s="404" t="str">
        <f>CONCATENATE('OPINI Rinci v1'!W239,'OPINI Rinci v1'!X239,'OPINI Rinci v1'!Y239,'OPINI Rinci v1'!Z239)</f>
        <v>WTP</v>
      </c>
      <c r="J237" s="404" t="str">
        <f>CONCATENATE('OPINI Rinci v1'!AB239,'OPINI Rinci v1'!AC239,'OPINI Rinci v1'!AD239,'OPINI Rinci v1'!AE239)</f>
        <v>WTP</v>
      </c>
      <c r="K237" s="414" t="str">
        <f>CONCATENATE('OPINI Rinci v1'!AG239,'OPINI Rinci v1'!AH239,'OPINI Rinci v1'!AI239,'OPINI Rinci v1'!AJ239)</f>
        <v>WTP</v>
      </c>
      <c r="L237" s="415" t="s">
        <v>634</v>
      </c>
      <c r="M237" s="416"/>
      <c r="N237" s="416"/>
      <c r="O237" s="414" t="str">
        <f>CONCATENATE('OPINI Rinci v1'!AL239,'OPINI Rinci v1'!AM239,'OPINI Rinci v1'!AO239,'OPINI Rinci v1'!AN239)</f>
        <v>WTP</v>
      </c>
      <c r="P237" s="417" t="s">
        <v>634</v>
      </c>
      <c r="Q237" s="418" t="str">
        <f>CONCATENATE('OPINI Rinci v1'!AQ239,'OPINI Rinci v1'!AR239,'OPINI Rinci v1'!AT239,'OPINI Rinci v1'!AS239)</f>
        <v>WTP</v>
      </c>
      <c r="R237" s="419" t="str">
        <f>CONCATENATE('OPINI Rinci v1'!AV239,'OPINI Rinci v1'!AW239,'OPINI Rinci v1'!AX239,'OPINI Rinci v1'!AY239)</f>
        <v>WTP</v>
      </c>
      <c r="S237" s="419" t="str">
        <f>CONCATENATE('OPINI Rinci v1'!BA239,'OPINI Rinci v1'!BB239,'OPINI Rinci v1'!BC239,'OPINI Rinci v1'!BD239)</f>
        <v>WDP</v>
      </c>
      <c r="T237" s="419" t="str">
        <f>CONCATENATE('OPINI Rinci v1'!BF239,'OPINI Rinci v1'!BG239,'OPINI Rinci v1'!BH239,'OPINI Rinci v1'!BI239)</f>
        <v>WDP</v>
      </c>
      <c r="U237" s="419" t="str">
        <f>CONCATENATE('OPINI Rinci v1'!BK239,'OPINI Rinci v1'!BL239,'OPINI Rinci v1'!BM239,'OPINI Rinci v1'!BN239)</f>
        <v>TMP</v>
      </c>
      <c r="V237" s="419" t="str">
        <f>CONCATENATE('OPINI Rinci v1'!BP239,'OPINI Rinci v1'!BQ239,'OPINI Rinci v1'!BR239,'OPINI Rinci v1'!BS239)</f>
        <v>TMP</v>
      </c>
      <c r="W237" s="419" t="str">
        <f>CONCATENATE('OPINI Rinci v1'!BU239,'OPINI Rinci v1'!BV239,'OPINI Rinci v1'!BW239,'OPINI Rinci v1'!BX239)</f>
        <v>TW</v>
      </c>
      <c r="X237" s="419" t="str">
        <f>CONCATENATE('OPINI Rinci v1'!BZ239,'OPINI Rinci v1'!CA239,'OPINI Rinci v1'!CB239,'OPINI Rinci v1'!CC239)</f>
        <v>WDP</v>
      </c>
      <c r="Y237" s="420"/>
    </row>
    <row r="238" spans="1:25" s="91" customFormat="1" ht="14.1" customHeight="1" x14ac:dyDescent="0.2">
      <c r="A238" s="76">
        <f t="shared" si="13"/>
        <v>206</v>
      </c>
      <c r="B238" s="157" t="s">
        <v>36</v>
      </c>
      <c r="C238" s="401" t="s">
        <v>16</v>
      </c>
      <c r="D238" s="421"/>
      <c r="E238" s="403" t="s">
        <v>261</v>
      </c>
      <c r="F238" s="404" t="str">
        <f>CONCATENATE('OPINI Rinci v1'!H240,'OPINI Rinci v1'!I240,'OPINI Rinci v1'!J240,'OPINI Rinci v1'!K240)</f>
        <v>WTP</v>
      </c>
      <c r="G238" s="404" t="str">
        <f>CONCATENATE('OPINI Rinci v1'!M240,'OPINI Rinci v1'!N240,'OPINI Rinci v1'!O240,'OPINI Rinci v1'!P240)</f>
        <v>WTP</v>
      </c>
      <c r="H238" s="404" t="str">
        <f>CONCATENATE('OPINI Rinci v1'!R240,'OPINI Rinci v1'!S240,'OPINI Rinci v1'!T240,'OPINI Rinci v1'!U240)</f>
        <v>WTP</v>
      </c>
      <c r="I238" s="404" t="str">
        <f>CONCATENATE('OPINI Rinci v1'!W240,'OPINI Rinci v1'!X240,'OPINI Rinci v1'!Y240,'OPINI Rinci v1'!Z240)</f>
        <v>WTP</v>
      </c>
      <c r="J238" s="404" t="str">
        <f>CONCATENATE('OPINI Rinci v1'!AB240,'OPINI Rinci v1'!AC240,'OPINI Rinci v1'!AD240,'OPINI Rinci v1'!AE240)</f>
        <v>WDP</v>
      </c>
      <c r="K238" s="404" t="str">
        <f>CONCATENATE('OPINI Rinci v1'!AG240,'OPINI Rinci v1'!AH240,'OPINI Rinci v1'!AI240,'OPINI Rinci v1'!AJ240)</f>
        <v>WDP</v>
      </c>
      <c r="L238" s="422" t="s">
        <v>634</v>
      </c>
      <c r="M238" s="423"/>
      <c r="N238" s="423"/>
      <c r="O238" s="404" t="str">
        <f>CONCATENATE('OPINI Rinci v1'!AL240,'OPINI Rinci v1'!AM240,'OPINI Rinci v1'!AO240,'OPINI Rinci v1'!AN240)</f>
        <v>WDP</v>
      </c>
      <c r="P238" s="424" t="s">
        <v>634</v>
      </c>
      <c r="Q238" s="399" t="str">
        <f>CONCATENATE('OPINI Rinci v1'!AQ240,'OPINI Rinci v1'!AR240,'OPINI Rinci v1'!AT240,'OPINI Rinci v1'!AS240)</f>
        <v>WDP</v>
      </c>
      <c r="R238" s="163" t="str">
        <f>CONCATENATE('OPINI Rinci v1'!AV240,'OPINI Rinci v1'!AW240,'OPINI Rinci v1'!AX240,'OPINI Rinci v1'!AY240)</f>
        <v>WDP</v>
      </c>
      <c r="S238" s="163" t="str">
        <f>CONCATENATE('OPINI Rinci v1'!BA240,'OPINI Rinci v1'!BB240,'OPINI Rinci v1'!BC240,'OPINI Rinci v1'!BD240)</f>
        <v>WDP</v>
      </c>
      <c r="T238" s="163" t="str">
        <f>CONCATENATE('OPINI Rinci v1'!BF240,'OPINI Rinci v1'!BG240,'OPINI Rinci v1'!BH240,'OPINI Rinci v1'!BI240)</f>
        <v>WDP</v>
      </c>
      <c r="U238" s="163" t="str">
        <f>CONCATENATE('OPINI Rinci v1'!BK240,'OPINI Rinci v1'!BL240,'OPINI Rinci v1'!BM240,'OPINI Rinci v1'!BN240)</f>
        <v>WDP</v>
      </c>
      <c r="V238" s="163" t="str">
        <f>CONCATENATE('OPINI Rinci v1'!BP240,'OPINI Rinci v1'!BQ240,'OPINI Rinci v1'!BR240,'OPINI Rinci v1'!BS240)</f>
        <v>WDP</v>
      </c>
      <c r="W238" s="163" t="str">
        <f>CONCATENATE('OPINI Rinci v1'!BU240,'OPINI Rinci v1'!BV240,'OPINI Rinci v1'!BW240,'OPINI Rinci v1'!BX240)</f>
        <v>WDP</v>
      </c>
      <c r="X238" s="163" t="str">
        <f>CONCATENATE('OPINI Rinci v1'!BZ240,'OPINI Rinci v1'!CA240,'OPINI Rinci v1'!CB240,'OPINI Rinci v1'!CC240)</f>
        <v>WDP</v>
      </c>
      <c r="Y238" s="397"/>
    </row>
    <row r="239" spans="1:25" s="408" customFormat="1" ht="14.1" customHeight="1" x14ac:dyDescent="0.2">
      <c r="A239" s="409">
        <f t="shared" si="13"/>
        <v>207</v>
      </c>
      <c r="B239" s="410" t="s">
        <v>36</v>
      </c>
      <c r="C239" s="411" t="s">
        <v>18</v>
      </c>
      <c r="D239" s="412"/>
      <c r="E239" s="413" t="s">
        <v>262</v>
      </c>
      <c r="F239" s="404" t="str">
        <f>CONCATENATE('OPINI Rinci v1'!H241,'OPINI Rinci v1'!I241,'OPINI Rinci v1'!J241,'OPINI Rinci v1'!K241)</f>
        <v>WTP</v>
      </c>
      <c r="G239" s="404" t="str">
        <f>CONCATENATE('OPINI Rinci v1'!M241,'OPINI Rinci v1'!N241,'OPINI Rinci v1'!O241,'OPINI Rinci v1'!P241)</f>
        <v>WTP</v>
      </c>
      <c r="H239" s="404" t="str">
        <f>CONCATENATE('OPINI Rinci v1'!R241,'OPINI Rinci v1'!S241,'OPINI Rinci v1'!T241,'OPINI Rinci v1'!U241)</f>
        <v>WTP</v>
      </c>
      <c r="I239" s="404" t="str">
        <f>CONCATENATE('OPINI Rinci v1'!W241,'OPINI Rinci v1'!X241,'OPINI Rinci v1'!Y241,'OPINI Rinci v1'!Z241)</f>
        <v>WTP</v>
      </c>
      <c r="J239" s="404" t="str">
        <f>CONCATENATE('OPINI Rinci v1'!AB241,'OPINI Rinci v1'!AC241,'OPINI Rinci v1'!AD241,'OPINI Rinci v1'!AE241)</f>
        <v>WTP</v>
      </c>
      <c r="K239" s="414" t="str">
        <f>CONCATENATE('OPINI Rinci v1'!AG241,'OPINI Rinci v1'!AH241,'OPINI Rinci v1'!AI241,'OPINI Rinci v1'!AJ241)</f>
        <v>WTP</v>
      </c>
      <c r="L239" s="425" t="s">
        <v>632</v>
      </c>
      <c r="M239" s="426"/>
      <c r="N239" s="426"/>
      <c r="O239" s="414" t="str">
        <f>CONCATENATE('OPINI Rinci v1'!AL241,'OPINI Rinci v1'!AM241,'OPINI Rinci v1'!AO241,'OPINI Rinci v1'!AN241)</f>
        <v>WDP</v>
      </c>
      <c r="P239" s="427" t="s">
        <v>632</v>
      </c>
      <c r="Q239" s="418" t="str">
        <f>CONCATENATE('OPINI Rinci v1'!AQ241,'OPINI Rinci v1'!AR241,'OPINI Rinci v1'!AT241,'OPINI Rinci v1'!AS241)</f>
        <v>WDP</v>
      </c>
      <c r="R239" s="419" t="str">
        <f>CONCATENATE('OPINI Rinci v1'!AV241,'OPINI Rinci v1'!AW241,'OPINI Rinci v1'!AX241,'OPINI Rinci v1'!AY241)</f>
        <v>WDP</v>
      </c>
      <c r="S239" s="419" t="str">
        <f>CONCATENATE('OPINI Rinci v1'!BA241,'OPINI Rinci v1'!BB241,'OPINI Rinci v1'!BC241,'OPINI Rinci v1'!BD241)</f>
        <v>WDP</v>
      </c>
      <c r="T239" s="419" t="str">
        <f>CONCATENATE('OPINI Rinci v1'!BF241,'OPINI Rinci v1'!BG241,'OPINI Rinci v1'!BH241,'OPINI Rinci v1'!BI241)</f>
        <v>WDP</v>
      </c>
      <c r="U239" s="419" t="str">
        <f>CONCATENATE('OPINI Rinci v1'!BK241,'OPINI Rinci v1'!BL241,'OPINI Rinci v1'!BM241,'OPINI Rinci v1'!BN241)</f>
        <v>WDP</v>
      </c>
      <c r="V239" s="419" t="str">
        <f>CONCATENATE('OPINI Rinci v1'!BP241,'OPINI Rinci v1'!BQ241,'OPINI Rinci v1'!BR241,'OPINI Rinci v1'!BS241)</f>
        <v>WDP</v>
      </c>
      <c r="W239" s="419" t="str">
        <f>CONCATENATE('OPINI Rinci v1'!BU241,'OPINI Rinci v1'!BV241,'OPINI Rinci v1'!BW241,'OPINI Rinci v1'!BX241)</f>
        <v>WDP</v>
      </c>
      <c r="X239" s="419" t="str">
        <f>CONCATENATE('OPINI Rinci v1'!BZ241,'OPINI Rinci v1'!CA241,'OPINI Rinci v1'!CB241,'OPINI Rinci v1'!CC241)</f>
        <v>WDP</v>
      </c>
      <c r="Y239" s="420"/>
    </row>
    <row r="240" spans="1:25" s="408" customFormat="1" ht="14.1" customHeight="1" x14ac:dyDescent="0.2">
      <c r="A240" s="409">
        <f t="shared" si="13"/>
        <v>208</v>
      </c>
      <c r="B240" s="410" t="s">
        <v>36</v>
      </c>
      <c r="C240" s="411" t="s">
        <v>20</v>
      </c>
      <c r="D240" s="412"/>
      <c r="E240" s="413" t="s">
        <v>263</v>
      </c>
      <c r="F240" s="404" t="str">
        <f>CONCATENATE('OPINI Rinci v1'!H242,'OPINI Rinci v1'!I242,'OPINI Rinci v1'!J242,'OPINI Rinci v1'!K242)</f>
        <v>WTP</v>
      </c>
      <c r="G240" s="404" t="str">
        <f>CONCATENATE('OPINI Rinci v1'!M242,'OPINI Rinci v1'!N242,'OPINI Rinci v1'!O242,'OPINI Rinci v1'!P242)</f>
        <v>WTP</v>
      </c>
      <c r="H240" s="404" t="str">
        <f>CONCATENATE('OPINI Rinci v1'!R242,'OPINI Rinci v1'!S242,'OPINI Rinci v1'!T242,'OPINI Rinci v1'!U242)</f>
        <v>WTP</v>
      </c>
      <c r="I240" s="404" t="str">
        <f>CONCATENATE('OPINI Rinci v1'!W242,'OPINI Rinci v1'!X242,'OPINI Rinci v1'!Y242,'OPINI Rinci v1'!Z242)</f>
        <v>WTP</v>
      </c>
      <c r="J240" s="404" t="str">
        <f>CONCATENATE('OPINI Rinci v1'!AB242,'OPINI Rinci v1'!AC242,'OPINI Rinci v1'!AD242,'OPINI Rinci v1'!AE242)</f>
        <v>WTP</v>
      </c>
      <c r="K240" s="414" t="str">
        <f>CONCATENATE('OPINI Rinci v1'!AG242,'OPINI Rinci v1'!AH242,'OPINI Rinci v1'!AI242,'OPINI Rinci v1'!AJ242)</f>
        <v>WTP</v>
      </c>
      <c r="L240" s="415" t="s">
        <v>634</v>
      </c>
      <c r="M240" s="416"/>
      <c r="N240" s="416"/>
      <c r="O240" s="414" t="str">
        <f>CONCATENATE('OPINI Rinci v1'!AL242,'OPINI Rinci v1'!AM242,'OPINI Rinci v1'!AO242,'OPINI Rinci v1'!AN242)</f>
        <v>WTP</v>
      </c>
      <c r="P240" s="417" t="s">
        <v>634</v>
      </c>
      <c r="Q240" s="418" t="str">
        <f>CONCATENATE('OPINI Rinci v1'!AQ242,'OPINI Rinci v1'!AR242,'OPINI Rinci v1'!AT242,'OPINI Rinci v1'!AS242)</f>
        <v>WTP</v>
      </c>
      <c r="R240" s="419" t="s">
        <v>0</v>
      </c>
      <c r="S240" s="419" t="str">
        <f>CONCATENATE('OPINI Rinci v1'!BA242,'OPINI Rinci v1'!BB242,'OPINI Rinci v1'!BC242,'OPINI Rinci v1'!BD242)</f>
        <v>WDP</v>
      </c>
      <c r="T240" s="419" t="str">
        <f>CONCATENATE('OPINI Rinci v1'!BF242,'OPINI Rinci v1'!BG242,'OPINI Rinci v1'!BH242,'OPINI Rinci v1'!BI242)</f>
        <v>WDP</v>
      </c>
      <c r="U240" s="419" t="str">
        <f>CONCATENATE('OPINI Rinci v1'!BK242,'OPINI Rinci v1'!BL242,'OPINI Rinci v1'!BM242,'OPINI Rinci v1'!BN242)</f>
        <v>WDP</v>
      </c>
      <c r="V240" s="419" t="str">
        <f>CONCATENATE('OPINI Rinci v1'!BP242,'OPINI Rinci v1'!BQ242,'OPINI Rinci v1'!BR242,'OPINI Rinci v1'!BS242)</f>
        <v>WDP</v>
      </c>
      <c r="W240" s="419" t="str">
        <f>CONCATENATE('OPINI Rinci v1'!BU242,'OPINI Rinci v1'!BV242,'OPINI Rinci v1'!BW242,'OPINI Rinci v1'!BX242)</f>
        <v>WDP</v>
      </c>
      <c r="X240" s="419" t="str">
        <f>CONCATENATE('OPINI Rinci v1'!BZ242,'OPINI Rinci v1'!CA242,'OPINI Rinci v1'!CB242,'OPINI Rinci v1'!CC242)</f>
        <v>WDP</v>
      </c>
      <c r="Y240" s="420"/>
    </row>
    <row r="241" spans="1:25" s="91" customFormat="1" ht="14.1" customHeight="1" x14ac:dyDescent="0.2">
      <c r="A241" s="76">
        <f t="shared" si="13"/>
        <v>209</v>
      </c>
      <c r="B241" s="157" t="s">
        <v>36</v>
      </c>
      <c r="C241" s="401" t="s">
        <v>22</v>
      </c>
      <c r="D241" s="421"/>
      <c r="E241" s="403" t="s">
        <v>264</v>
      </c>
      <c r="F241" s="404" t="str">
        <f>CONCATENATE('OPINI Rinci v1'!H243,'OPINI Rinci v1'!I243,'OPINI Rinci v1'!J243,'OPINI Rinci v1'!K243)</f>
        <v>WTP</v>
      </c>
      <c r="G241" s="404" t="str">
        <f>CONCATENATE('OPINI Rinci v1'!M243,'OPINI Rinci v1'!N243,'OPINI Rinci v1'!O243,'OPINI Rinci v1'!P243)</f>
        <v>WDP</v>
      </c>
      <c r="H241" s="404" t="str">
        <f>CONCATENATE('OPINI Rinci v1'!R243,'OPINI Rinci v1'!S243,'OPINI Rinci v1'!T243,'OPINI Rinci v1'!U243)</f>
        <v>WTP</v>
      </c>
      <c r="I241" s="404" t="str">
        <f>CONCATENATE('OPINI Rinci v1'!W243,'OPINI Rinci v1'!X243,'OPINI Rinci v1'!Y243,'OPINI Rinci v1'!Z243)</f>
        <v>WDP</v>
      </c>
      <c r="J241" s="404" t="str">
        <f>CONCATENATE('OPINI Rinci v1'!AB243,'OPINI Rinci v1'!AC243,'OPINI Rinci v1'!AD243,'OPINI Rinci v1'!AE243)</f>
        <v>WDP</v>
      </c>
      <c r="K241" s="404" t="str">
        <f>CONCATENATE('OPINI Rinci v1'!AG243,'OPINI Rinci v1'!AH243,'OPINI Rinci v1'!AI243,'OPINI Rinci v1'!AJ243)</f>
        <v>WDP</v>
      </c>
      <c r="L241" s="422" t="s">
        <v>634</v>
      </c>
      <c r="M241" s="423"/>
      <c r="N241" s="423"/>
      <c r="O241" s="404" t="str">
        <f>CONCATENATE('OPINI Rinci v1'!AL243,'OPINI Rinci v1'!AM243,'OPINI Rinci v1'!AO243,'OPINI Rinci v1'!AN243)</f>
        <v>WDP</v>
      </c>
      <c r="P241" s="424" t="s">
        <v>634</v>
      </c>
      <c r="Q241" s="399" t="str">
        <f>CONCATENATE('OPINI Rinci v1'!AQ243,'OPINI Rinci v1'!AR243,'OPINI Rinci v1'!AT243,'OPINI Rinci v1'!AS243)</f>
        <v>WDP</v>
      </c>
      <c r="R241" s="163" t="str">
        <f>CONCATENATE('OPINI Rinci v1'!AV243,'OPINI Rinci v1'!AW243,'OPINI Rinci v1'!AX243,'OPINI Rinci v1'!AY243)</f>
        <v>WDP</v>
      </c>
      <c r="S241" s="163" t="str">
        <f>CONCATENATE('OPINI Rinci v1'!BA243,'OPINI Rinci v1'!BB243,'OPINI Rinci v1'!BC243,'OPINI Rinci v1'!BD243)</f>
        <v>WDP</v>
      </c>
      <c r="T241" s="163" t="str">
        <f>CONCATENATE('OPINI Rinci v1'!BF243,'OPINI Rinci v1'!BG243,'OPINI Rinci v1'!BH243,'OPINI Rinci v1'!BI243)</f>
        <v>WDP</v>
      </c>
      <c r="U241" s="163" t="str">
        <f>CONCATENATE('OPINI Rinci v1'!BK243,'OPINI Rinci v1'!BL243,'OPINI Rinci v1'!BM243,'OPINI Rinci v1'!BN243)</f>
        <v>WDP</v>
      </c>
      <c r="V241" s="163" t="str">
        <f>CONCATENATE('OPINI Rinci v1'!BP243,'OPINI Rinci v1'!BQ243,'OPINI Rinci v1'!BR243,'OPINI Rinci v1'!BS243)</f>
        <v>WDP</v>
      </c>
      <c r="W241" s="163" t="str">
        <f>CONCATENATE('OPINI Rinci v1'!BU243,'OPINI Rinci v1'!BV243,'OPINI Rinci v1'!BW243,'OPINI Rinci v1'!BX243)</f>
        <v>WDP</v>
      </c>
      <c r="X241" s="163" t="str">
        <f>CONCATENATE('OPINI Rinci v1'!BZ243,'OPINI Rinci v1'!CA243,'OPINI Rinci v1'!CB243,'OPINI Rinci v1'!CC243)</f>
        <v>WDP</v>
      </c>
      <c r="Y241" s="397"/>
    </row>
    <row r="242" spans="1:25" s="91" customFormat="1" ht="14.1" customHeight="1" x14ac:dyDescent="0.2">
      <c r="A242" s="76">
        <f t="shared" si="13"/>
        <v>210</v>
      </c>
      <c r="B242" s="157" t="s">
        <v>36</v>
      </c>
      <c r="C242" s="401" t="s">
        <v>24</v>
      </c>
      <c r="D242" s="421"/>
      <c r="E242" s="403" t="s">
        <v>265</v>
      </c>
      <c r="F242" s="404" t="str">
        <f>CONCATENATE('OPINI Rinci v1'!H244,'OPINI Rinci v1'!I244,'OPINI Rinci v1'!J244,'OPINI Rinci v1'!K244)</f>
        <v>WTP</v>
      </c>
      <c r="G242" s="404" t="str">
        <f>CONCATENATE('OPINI Rinci v1'!M244,'OPINI Rinci v1'!N244,'OPINI Rinci v1'!O244,'OPINI Rinci v1'!P244)</f>
        <v>WTP</v>
      </c>
      <c r="H242" s="404" t="str">
        <f>CONCATENATE('OPINI Rinci v1'!R244,'OPINI Rinci v1'!S244,'OPINI Rinci v1'!T244,'OPINI Rinci v1'!U244)</f>
        <v>WTP</v>
      </c>
      <c r="I242" s="404" t="str">
        <f>CONCATENATE('OPINI Rinci v1'!W244,'OPINI Rinci v1'!X244,'OPINI Rinci v1'!Y244,'OPINI Rinci v1'!Z244)</f>
        <v>WTP</v>
      </c>
      <c r="J242" s="404" t="str">
        <f>CONCATENATE('OPINI Rinci v1'!AB244,'OPINI Rinci v1'!AC244,'OPINI Rinci v1'!AD244,'OPINI Rinci v1'!AE244)</f>
        <v>WDP</v>
      </c>
      <c r="K242" s="404" t="str">
        <f>CONCATENATE('OPINI Rinci v1'!AG244,'OPINI Rinci v1'!AH244,'OPINI Rinci v1'!AI244,'OPINI Rinci v1'!AJ244)</f>
        <v>WDP</v>
      </c>
      <c r="L242" s="422" t="s">
        <v>634</v>
      </c>
      <c r="M242" s="423"/>
      <c r="N242" s="423"/>
      <c r="O242" s="404" t="str">
        <f>CONCATENATE('OPINI Rinci v1'!AL244,'OPINI Rinci v1'!AM244,'OPINI Rinci v1'!AO244,'OPINI Rinci v1'!AN244)</f>
        <v>WDP</v>
      </c>
      <c r="P242" s="407" t="s">
        <v>632</v>
      </c>
      <c r="Q242" s="399" t="str">
        <f>CONCATENATE('OPINI Rinci v1'!AQ244,'OPINI Rinci v1'!AR244,'OPINI Rinci v1'!AT244,'OPINI Rinci v1'!AS244)</f>
        <v>WDP</v>
      </c>
      <c r="R242" s="163" t="str">
        <f>CONCATENATE('OPINI Rinci v1'!AV244,'OPINI Rinci v1'!AW244,'OPINI Rinci v1'!AX244,'OPINI Rinci v1'!AY244)</f>
        <v>WDP</v>
      </c>
      <c r="S242" s="163" t="str">
        <f>CONCATENATE('OPINI Rinci v1'!BA244,'OPINI Rinci v1'!BB244,'OPINI Rinci v1'!BC244,'OPINI Rinci v1'!BD244)</f>
        <v>WDP</v>
      </c>
      <c r="T242" s="163" t="str">
        <f>CONCATENATE('OPINI Rinci v1'!BF244,'OPINI Rinci v1'!BG244,'OPINI Rinci v1'!BH244,'OPINI Rinci v1'!BI244)</f>
        <v>WDP</v>
      </c>
      <c r="U242" s="163" t="str">
        <f>CONCATENATE('OPINI Rinci v1'!BK244,'OPINI Rinci v1'!BL244,'OPINI Rinci v1'!BM244,'OPINI Rinci v1'!BN244)</f>
        <v>WDP</v>
      </c>
      <c r="V242" s="163" t="str">
        <f>CONCATENATE('OPINI Rinci v1'!BP244,'OPINI Rinci v1'!BQ244,'OPINI Rinci v1'!BR244,'OPINI Rinci v1'!BS244)</f>
        <v>WDP</v>
      </c>
      <c r="W242" s="163" t="str">
        <f>CONCATENATE('OPINI Rinci v1'!BU244,'OPINI Rinci v1'!BV244,'OPINI Rinci v1'!BW244,'OPINI Rinci v1'!BX244)</f>
        <v>WDP</v>
      </c>
      <c r="X242" s="163" t="str">
        <f>CONCATENATE('OPINI Rinci v1'!BZ244,'OPINI Rinci v1'!CA244,'OPINI Rinci v1'!CB244,'OPINI Rinci v1'!CC244)</f>
        <v>WDP</v>
      </c>
      <c r="Y242" s="397"/>
    </row>
    <row r="243" spans="1:25" s="91" customFormat="1" ht="14.1" customHeight="1" x14ac:dyDescent="0.2">
      <c r="A243" s="76">
        <f t="shared" si="13"/>
        <v>211</v>
      </c>
      <c r="B243" s="157" t="s">
        <v>36</v>
      </c>
      <c r="C243" s="401" t="s">
        <v>26</v>
      </c>
      <c r="D243" s="421"/>
      <c r="E243" s="403" t="s">
        <v>266</v>
      </c>
      <c r="F243" s="404" t="str">
        <f>CONCATENATE('OPINI Rinci v1'!H245,'OPINI Rinci v1'!I245,'OPINI Rinci v1'!J245,'OPINI Rinci v1'!K245)</f>
        <v>WTP</v>
      </c>
      <c r="G243" s="404" t="str">
        <f>CONCATENATE('OPINI Rinci v1'!M245,'OPINI Rinci v1'!N245,'OPINI Rinci v1'!O245,'OPINI Rinci v1'!P245)</f>
        <v>WTP</v>
      </c>
      <c r="H243" s="404" t="str">
        <f>CONCATENATE('OPINI Rinci v1'!R245,'OPINI Rinci v1'!S245,'OPINI Rinci v1'!T245,'OPINI Rinci v1'!U245)</f>
        <v>WTP</v>
      </c>
      <c r="I243" s="404" t="str">
        <f>CONCATENATE('OPINI Rinci v1'!W245,'OPINI Rinci v1'!X245,'OPINI Rinci v1'!Y245,'OPINI Rinci v1'!Z245)</f>
        <v>WTP</v>
      </c>
      <c r="J243" s="404" t="str">
        <f>CONCATENATE('OPINI Rinci v1'!AB245,'OPINI Rinci v1'!AC245,'OPINI Rinci v1'!AD245,'OPINI Rinci v1'!AE245)</f>
        <v>WDP</v>
      </c>
      <c r="K243" s="404" t="str">
        <f>CONCATENATE('OPINI Rinci v1'!AG245,'OPINI Rinci v1'!AH245,'OPINI Rinci v1'!AI245,'OPINI Rinci v1'!AJ245)</f>
        <v>WDP</v>
      </c>
      <c r="L243" s="405" t="s">
        <v>632</v>
      </c>
      <c r="M243" s="406"/>
      <c r="N243" s="406"/>
      <c r="O243" s="404" t="str">
        <f>CONCATENATE('OPINI Rinci v1'!AL245,'OPINI Rinci v1'!AM245,'OPINI Rinci v1'!AO245,'OPINI Rinci v1'!AN245)</f>
        <v>WDP</v>
      </c>
      <c r="P243" s="407" t="s">
        <v>632</v>
      </c>
      <c r="Q243" s="399" t="str">
        <f>CONCATENATE('OPINI Rinci v1'!AQ245,'OPINI Rinci v1'!AR245,'OPINI Rinci v1'!AT245,'OPINI Rinci v1'!AS245)</f>
        <v>WDP</v>
      </c>
      <c r="R243" s="163" t="str">
        <f>CONCATENATE('OPINI Rinci v1'!AV245,'OPINI Rinci v1'!AW245,'OPINI Rinci v1'!AX245,'OPINI Rinci v1'!AY245)</f>
        <v>WDP</v>
      </c>
      <c r="S243" s="163" t="str">
        <f>CONCATENATE('OPINI Rinci v1'!BA245,'OPINI Rinci v1'!BB245,'OPINI Rinci v1'!BC245,'OPINI Rinci v1'!BD245)</f>
        <v>TMP</v>
      </c>
      <c r="T243" s="163" t="str">
        <f>CONCATENATE('OPINI Rinci v1'!BF245,'OPINI Rinci v1'!BG245,'OPINI Rinci v1'!BH245,'OPINI Rinci v1'!BI245)</f>
        <v>WDP</v>
      </c>
      <c r="U243" s="163" t="str">
        <f>CONCATENATE('OPINI Rinci v1'!BK245,'OPINI Rinci v1'!BL245,'OPINI Rinci v1'!BM245,'OPINI Rinci v1'!BN245)</f>
        <v>WDP</v>
      </c>
      <c r="V243" s="163" t="str">
        <f>CONCATENATE('OPINI Rinci v1'!BP245,'OPINI Rinci v1'!BQ245,'OPINI Rinci v1'!BR245,'OPINI Rinci v1'!BS245)</f>
        <v>WDP</v>
      </c>
      <c r="W243" s="163" t="str">
        <f>CONCATENATE('OPINI Rinci v1'!BU245,'OPINI Rinci v1'!BV245,'OPINI Rinci v1'!BW245,'OPINI Rinci v1'!BX245)</f>
        <v>WDP</v>
      </c>
      <c r="X243" s="163" t="str">
        <f>CONCATENATE('OPINI Rinci v1'!BZ245,'OPINI Rinci v1'!CA245,'OPINI Rinci v1'!CB245,'OPINI Rinci v1'!CC245)</f>
        <v>WDP</v>
      </c>
      <c r="Y243" s="397"/>
    </row>
    <row r="244" spans="1:25" s="91" customFormat="1" ht="14.1" customHeight="1" x14ac:dyDescent="0.2">
      <c r="A244" s="76">
        <f t="shared" si="13"/>
        <v>212</v>
      </c>
      <c r="B244" s="157" t="s">
        <v>36</v>
      </c>
      <c r="C244" s="401" t="s">
        <v>28</v>
      </c>
      <c r="D244" s="421"/>
      <c r="E244" s="403" t="s">
        <v>267</v>
      </c>
      <c r="F244" s="404" t="str">
        <f>CONCATENATE('OPINI Rinci v1'!H246,'OPINI Rinci v1'!I246,'OPINI Rinci v1'!J246,'OPINI Rinci v1'!K246)</f>
        <v>WTP</v>
      </c>
      <c r="G244" s="404" t="str">
        <f>CONCATENATE('OPINI Rinci v1'!M246,'OPINI Rinci v1'!N246,'OPINI Rinci v1'!O246,'OPINI Rinci v1'!P246)</f>
        <v>WTP</v>
      </c>
      <c r="H244" s="404" t="str">
        <f>CONCATENATE('OPINI Rinci v1'!R246,'OPINI Rinci v1'!S246,'OPINI Rinci v1'!T246,'OPINI Rinci v1'!U246)</f>
        <v>WTP</v>
      </c>
      <c r="I244" s="404" t="str">
        <f>CONCATENATE('OPINI Rinci v1'!W246,'OPINI Rinci v1'!X246,'OPINI Rinci v1'!Y246,'OPINI Rinci v1'!Z246)</f>
        <v>WTP</v>
      </c>
      <c r="J244" s="404" t="str">
        <f>CONCATENATE('OPINI Rinci v1'!AB246,'OPINI Rinci v1'!AC246,'OPINI Rinci v1'!AD246,'OPINI Rinci v1'!AE246)</f>
        <v>WTP</v>
      </c>
      <c r="K244" s="404" t="str">
        <f>CONCATENATE('OPINI Rinci v1'!AG246,'OPINI Rinci v1'!AH246,'OPINI Rinci v1'!AI246,'OPINI Rinci v1'!AJ246)</f>
        <v>WDP</v>
      </c>
      <c r="L244" s="422" t="s">
        <v>634</v>
      </c>
      <c r="M244" s="423"/>
      <c r="N244" s="423"/>
      <c r="O244" s="404" t="str">
        <f>CONCATENATE('OPINI Rinci v1'!AL246,'OPINI Rinci v1'!AM246,'OPINI Rinci v1'!AO246,'OPINI Rinci v1'!AN246)</f>
        <v>WDP</v>
      </c>
      <c r="P244" s="424" t="s">
        <v>634</v>
      </c>
      <c r="Q244" s="399" t="str">
        <f>CONCATENATE('OPINI Rinci v1'!AQ246,'OPINI Rinci v1'!AR246,'OPINI Rinci v1'!AT246,'OPINI Rinci v1'!AS246)</f>
        <v>WDP</v>
      </c>
      <c r="R244" s="163" t="str">
        <f>CONCATENATE('OPINI Rinci v1'!AV246,'OPINI Rinci v1'!AW246,'OPINI Rinci v1'!AX246,'OPINI Rinci v1'!AY246)</f>
        <v>WDP</v>
      </c>
      <c r="S244" s="163" t="str">
        <f>CONCATENATE('OPINI Rinci v1'!BA246,'OPINI Rinci v1'!BB246,'OPINI Rinci v1'!BC246,'OPINI Rinci v1'!BD246)</f>
        <v>WDP</v>
      </c>
      <c r="T244" s="163" t="str">
        <f>CONCATENATE('OPINI Rinci v1'!BF246,'OPINI Rinci v1'!BG246,'OPINI Rinci v1'!BH246,'OPINI Rinci v1'!BI246)</f>
        <v>WDP</v>
      </c>
      <c r="U244" s="163" t="str">
        <f>CONCATENATE('OPINI Rinci v1'!BK246,'OPINI Rinci v1'!BL246,'OPINI Rinci v1'!BM246,'OPINI Rinci v1'!BN246)</f>
        <v>WDP</v>
      </c>
      <c r="V244" s="163" t="str">
        <f>CONCATENATE('OPINI Rinci v1'!BP246,'OPINI Rinci v1'!BQ246,'OPINI Rinci v1'!BR246,'OPINI Rinci v1'!BS246)</f>
        <v>WDP</v>
      </c>
      <c r="W244" s="163" t="str">
        <f>CONCATENATE('OPINI Rinci v1'!BU246,'OPINI Rinci v1'!BV246,'OPINI Rinci v1'!BW246,'OPINI Rinci v1'!BX246)</f>
        <v>WDP</v>
      </c>
      <c r="X244" s="163" t="str">
        <f>CONCATENATE('OPINI Rinci v1'!BZ246,'OPINI Rinci v1'!CA246,'OPINI Rinci v1'!CB246,'OPINI Rinci v1'!CC246)</f>
        <v>WDP</v>
      </c>
      <c r="Y244" s="397"/>
    </row>
    <row r="245" spans="1:25" s="408" customFormat="1" ht="14.1" customHeight="1" x14ac:dyDescent="0.2">
      <c r="A245" s="409">
        <f t="shared" si="13"/>
        <v>213</v>
      </c>
      <c r="B245" s="410" t="s">
        <v>36</v>
      </c>
      <c r="C245" s="411" t="s">
        <v>30</v>
      </c>
      <c r="D245" s="412"/>
      <c r="E245" s="413" t="s">
        <v>268</v>
      </c>
      <c r="F245" s="404" t="str">
        <f>CONCATENATE('OPINI Rinci v1'!H247,'OPINI Rinci v1'!I247,'OPINI Rinci v1'!J247,'OPINI Rinci v1'!K247)</f>
        <v>WTP</v>
      </c>
      <c r="G245" s="404" t="str">
        <f>CONCATENATE('OPINI Rinci v1'!M247,'OPINI Rinci v1'!N247,'OPINI Rinci v1'!O247,'OPINI Rinci v1'!P247)</f>
        <v>WTP</v>
      </c>
      <c r="H245" s="404" t="str">
        <f>CONCATENATE('OPINI Rinci v1'!R247,'OPINI Rinci v1'!S247,'OPINI Rinci v1'!T247,'OPINI Rinci v1'!U247)</f>
        <v>WTP</v>
      </c>
      <c r="I245" s="404" t="str">
        <f>CONCATENATE('OPINI Rinci v1'!W247,'OPINI Rinci v1'!X247,'OPINI Rinci v1'!Y247,'OPINI Rinci v1'!Z247)</f>
        <v>WTP</v>
      </c>
      <c r="J245" s="404" t="str">
        <f>CONCATENATE('OPINI Rinci v1'!AB247,'OPINI Rinci v1'!AC247,'OPINI Rinci v1'!AD247,'OPINI Rinci v1'!AE247)</f>
        <v>WTP</v>
      </c>
      <c r="K245" s="414" t="str">
        <f>CONCATENATE('OPINI Rinci v1'!AG247,'OPINI Rinci v1'!AH247,'OPINI Rinci v1'!AI247,'OPINI Rinci v1'!AJ247)</f>
        <v>WTP</v>
      </c>
      <c r="L245" s="425" t="s">
        <v>632</v>
      </c>
      <c r="M245" s="426"/>
      <c r="N245" s="426"/>
      <c r="O245" s="414" t="str">
        <f>CONCATENATE('OPINI Rinci v1'!AL247,'OPINI Rinci v1'!AM247,'OPINI Rinci v1'!AO247,'OPINI Rinci v1'!AN247)</f>
        <v>WTP</v>
      </c>
      <c r="P245" s="427" t="s">
        <v>632</v>
      </c>
      <c r="Q245" s="418" t="str">
        <f>CONCATENATE('OPINI Rinci v1'!AQ247,'OPINI Rinci v1'!AR247,'OPINI Rinci v1'!AT247,'OPINI Rinci v1'!AS247)</f>
        <v>WTP</v>
      </c>
      <c r="R245" s="419" t="str">
        <f>CONCATENATE('OPINI Rinci v1'!AV247,'OPINI Rinci v1'!AW247,'OPINI Rinci v1'!AX247,'OPINI Rinci v1'!AY247)</f>
        <v>WTP</v>
      </c>
      <c r="S245" s="419" t="str">
        <f>CONCATENATE('OPINI Rinci v1'!BA247,'OPINI Rinci v1'!BB247,'OPINI Rinci v1'!BC247,'OPINI Rinci v1'!BD247)</f>
        <v>WTP</v>
      </c>
      <c r="T245" s="419" t="str">
        <f>CONCATENATE('OPINI Rinci v1'!BF247,'OPINI Rinci v1'!BG247,'OPINI Rinci v1'!BH247,'OPINI Rinci v1'!BI247)</f>
        <v>WDP</v>
      </c>
      <c r="U245" s="419" t="str">
        <f>CONCATENATE('OPINI Rinci v1'!BK247,'OPINI Rinci v1'!BL247,'OPINI Rinci v1'!BM247,'OPINI Rinci v1'!BN247)</f>
        <v>WDP</v>
      </c>
      <c r="V245" s="419" t="str">
        <f>CONCATENATE('OPINI Rinci v1'!BP247,'OPINI Rinci v1'!BQ247,'OPINI Rinci v1'!BR247,'OPINI Rinci v1'!BS247)</f>
        <v>WDP</v>
      </c>
      <c r="W245" s="419" t="str">
        <f>CONCATENATE('OPINI Rinci v1'!BU247,'OPINI Rinci v1'!BV247,'OPINI Rinci v1'!BW247,'OPINI Rinci v1'!BX247)</f>
        <v>WDP</v>
      </c>
      <c r="X245" s="419" t="str">
        <f>CONCATENATE('OPINI Rinci v1'!BZ247,'OPINI Rinci v1'!CA247,'OPINI Rinci v1'!CB247,'OPINI Rinci v1'!CC247)</f>
        <v>WDP</v>
      </c>
      <c r="Y245" s="420"/>
    </row>
    <row r="246" spans="1:25" s="408" customFormat="1" ht="15" x14ac:dyDescent="0.2">
      <c r="A246" s="409">
        <f t="shared" si="13"/>
        <v>214</v>
      </c>
      <c r="B246" s="410" t="s">
        <v>36</v>
      </c>
      <c r="C246" s="411" t="s">
        <v>32</v>
      </c>
      <c r="D246" s="412"/>
      <c r="E246" s="413" t="s">
        <v>269</v>
      </c>
      <c r="F246" s="404" t="str">
        <f>CONCATENATE('OPINI Rinci v1'!H248,'OPINI Rinci v1'!I248,'OPINI Rinci v1'!J248,'OPINI Rinci v1'!K248)</f>
        <v>WTP</v>
      </c>
      <c r="G246" s="404" t="str">
        <f>CONCATENATE('OPINI Rinci v1'!M248,'OPINI Rinci v1'!N248,'OPINI Rinci v1'!O248,'OPINI Rinci v1'!P248)</f>
        <v>WTP</v>
      </c>
      <c r="H246" s="404" t="str">
        <f>CONCATENATE('OPINI Rinci v1'!R248,'OPINI Rinci v1'!S248,'OPINI Rinci v1'!T248,'OPINI Rinci v1'!U248)</f>
        <v>WTP</v>
      </c>
      <c r="I246" s="404" t="str">
        <f>CONCATENATE('OPINI Rinci v1'!W248,'OPINI Rinci v1'!X248,'OPINI Rinci v1'!Y248,'OPINI Rinci v1'!Z248)</f>
        <v>WTP</v>
      </c>
      <c r="J246" s="404" t="str">
        <f>CONCATENATE('OPINI Rinci v1'!AB248,'OPINI Rinci v1'!AC248,'OPINI Rinci v1'!AD248,'OPINI Rinci v1'!AE248)</f>
        <v>WTP</v>
      </c>
      <c r="K246" s="414" t="str">
        <f>CONCATENATE('OPINI Rinci v1'!AG248,'OPINI Rinci v1'!AH248,'OPINI Rinci v1'!AI248,'OPINI Rinci v1'!AJ248)</f>
        <v>WTP</v>
      </c>
      <c r="L246" s="415" t="s">
        <v>634</v>
      </c>
      <c r="M246" s="416"/>
      <c r="N246" s="416"/>
      <c r="O246" s="414" t="str">
        <f>CONCATENATE('OPINI Rinci v1'!AL248,'OPINI Rinci v1'!AM248,'OPINI Rinci v1'!AO248,'OPINI Rinci v1'!AN248)</f>
        <v>WDP</v>
      </c>
      <c r="P246" s="417" t="s">
        <v>634</v>
      </c>
      <c r="Q246" s="418" t="str">
        <f>CONCATENATE('OPINI Rinci v1'!AQ248,'OPINI Rinci v1'!AR248,'OPINI Rinci v1'!AT248,'OPINI Rinci v1'!AS248)</f>
        <v>WDP</v>
      </c>
      <c r="R246" s="419" t="str">
        <f>CONCATENATE('OPINI Rinci v1'!AV248,'OPINI Rinci v1'!AW248,'OPINI Rinci v1'!AX248,'OPINI Rinci v1'!AY248)</f>
        <v>WDP</v>
      </c>
      <c r="S246" s="419" t="str">
        <f>CONCATENATE('OPINI Rinci v1'!BA248,'OPINI Rinci v1'!BB248,'OPINI Rinci v1'!BC248,'OPINI Rinci v1'!BD248)</f>
        <v>WDP</v>
      </c>
      <c r="T246" s="419" t="str">
        <f>CONCATENATE('OPINI Rinci v1'!BF248,'OPINI Rinci v1'!BG248,'OPINI Rinci v1'!BH248,'OPINI Rinci v1'!BI248)</f>
        <v>WDP</v>
      </c>
      <c r="U246" s="419" t="str">
        <f>CONCATENATE('OPINI Rinci v1'!BK248,'OPINI Rinci v1'!BL248,'OPINI Rinci v1'!BM248,'OPINI Rinci v1'!BN248)</f>
        <v>WDP</v>
      </c>
      <c r="V246" s="419" t="str">
        <f>CONCATENATE('OPINI Rinci v1'!BP248,'OPINI Rinci v1'!BQ248,'OPINI Rinci v1'!BR248,'OPINI Rinci v1'!BS248)</f>
        <v>WDP</v>
      </c>
      <c r="W246" s="419" t="str">
        <f>CONCATENATE('OPINI Rinci v1'!BU248,'OPINI Rinci v1'!BV248,'OPINI Rinci v1'!BW248,'OPINI Rinci v1'!BX248)</f>
        <v>WDP</v>
      </c>
      <c r="X246" s="419" t="str">
        <f>CONCATENATE('OPINI Rinci v1'!BZ248,'OPINI Rinci v1'!CA248,'OPINI Rinci v1'!CB248,'OPINI Rinci v1'!CC248)</f>
        <v>WDP</v>
      </c>
      <c r="Y246" s="420"/>
    </row>
    <row r="247" spans="1:25" s="91" customFormat="1" ht="15" x14ac:dyDescent="0.2">
      <c r="A247" s="76">
        <f t="shared" si="13"/>
        <v>215</v>
      </c>
      <c r="B247" s="157" t="s">
        <v>36</v>
      </c>
      <c r="C247" s="401" t="s">
        <v>34</v>
      </c>
      <c r="D247" s="421"/>
      <c r="E247" s="403" t="s">
        <v>270</v>
      </c>
      <c r="F247" s="404" t="str">
        <f>CONCATENATE('OPINI Rinci v1'!H249,'OPINI Rinci v1'!I249,'OPINI Rinci v1'!J249,'OPINI Rinci v1'!K249)</f>
        <v>WTP</v>
      </c>
      <c r="G247" s="404" t="str">
        <f>CONCATENATE('OPINI Rinci v1'!M249,'OPINI Rinci v1'!N249,'OPINI Rinci v1'!O249,'OPINI Rinci v1'!P249)</f>
        <v>WTP</v>
      </c>
      <c r="H247" s="404" t="str">
        <f>CONCATENATE('OPINI Rinci v1'!R249,'OPINI Rinci v1'!S249,'OPINI Rinci v1'!T249,'OPINI Rinci v1'!U249)</f>
        <v>WTP</v>
      </c>
      <c r="I247" s="404" t="str">
        <f>CONCATENATE('OPINI Rinci v1'!W249,'OPINI Rinci v1'!X249,'OPINI Rinci v1'!Y249,'OPINI Rinci v1'!Z249)</f>
        <v>WDP</v>
      </c>
      <c r="J247" s="404" t="str">
        <f>CONCATENATE('OPINI Rinci v1'!AB249,'OPINI Rinci v1'!AC249,'OPINI Rinci v1'!AD249,'OPINI Rinci v1'!AE249)</f>
        <v>WTP</v>
      </c>
      <c r="K247" s="404" t="str">
        <f>CONCATENATE('OPINI Rinci v1'!AG249,'OPINI Rinci v1'!AH249,'OPINI Rinci v1'!AI249,'OPINI Rinci v1'!AJ249)</f>
        <v>WDP</v>
      </c>
      <c r="L247" s="422" t="s">
        <v>634</v>
      </c>
      <c r="M247" s="423"/>
      <c r="N247" s="423"/>
      <c r="O247" s="404" t="str">
        <f>CONCATENATE('OPINI Rinci v1'!AL249,'OPINI Rinci v1'!AM249,'OPINI Rinci v1'!AO249,'OPINI Rinci v1'!AN249)</f>
        <v>WDP</v>
      </c>
      <c r="P247" s="424" t="s">
        <v>634</v>
      </c>
      <c r="Q247" s="399" t="str">
        <f>CONCATENATE('OPINI Rinci v1'!AQ249,'OPINI Rinci v1'!AR249,'OPINI Rinci v1'!AT249,'OPINI Rinci v1'!AS249)</f>
        <v>WTP</v>
      </c>
      <c r="R247" s="163" t="str">
        <f>CONCATENATE('OPINI Rinci v1'!AV249,'OPINI Rinci v1'!AW249,'OPINI Rinci v1'!AX249,'OPINI Rinci v1'!AY249)</f>
        <v>WTP</v>
      </c>
      <c r="S247" s="163" t="str">
        <f>CONCATENATE('OPINI Rinci v1'!BA249,'OPINI Rinci v1'!BB249,'OPINI Rinci v1'!BC249,'OPINI Rinci v1'!BD249)</f>
        <v>WDP</v>
      </c>
      <c r="T247" s="163" t="str">
        <f>CONCATENATE('OPINI Rinci v1'!BF249,'OPINI Rinci v1'!BG249,'OPINI Rinci v1'!BH249,'OPINI Rinci v1'!BI249)</f>
        <v>WDP</v>
      </c>
      <c r="U247" s="163" t="str">
        <f>CONCATENATE('OPINI Rinci v1'!BK249,'OPINI Rinci v1'!BL249,'OPINI Rinci v1'!BM249,'OPINI Rinci v1'!BN249)</f>
        <v>WDP</v>
      </c>
      <c r="V247" s="163" t="str">
        <f>CONCATENATE('OPINI Rinci v1'!BP249,'OPINI Rinci v1'!BQ249,'OPINI Rinci v1'!BR249,'OPINI Rinci v1'!BS249)</f>
        <v>WDP</v>
      </c>
      <c r="W247" s="163" t="str">
        <f>CONCATENATE('OPINI Rinci v1'!BU249,'OPINI Rinci v1'!BV249,'OPINI Rinci v1'!BW249,'OPINI Rinci v1'!BX249)</f>
        <v>WDP</v>
      </c>
      <c r="X247" s="163" t="str">
        <f>CONCATENATE('OPINI Rinci v1'!BZ249,'OPINI Rinci v1'!CA249,'OPINI Rinci v1'!CB249,'OPINI Rinci v1'!CC249)</f>
        <v>WDP</v>
      </c>
      <c r="Y247" s="397"/>
    </row>
    <row r="248" spans="1:25" s="91" customFormat="1" ht="15" x14ac:dyDescent="0.2">
      <c r="A248" s="76">
        <f t="shared" si="13"/>
        <v>216</v>
      </c>
      <c r="B248" s="157" t="s">
        <v>36</v>
      </c>
      <c r="C248" s="401" t="s">
        <v>36</v>
      </c>
      <c r="D248" s="421"/>
      <c r="E248" s="403" t="s">
        <v>271</v>
      </c>
      <c r="F248" s="404" t="str">
        <f>CONCATENATE('OPINI Rinci v1'!H250,'OPINI Rinci v1'!I250,'OPINI Rinci v1'!J250,'OPINI Rinci v1'!K250)</f>
        <v>WTP</v>
      </c>
      <c r="G248" s="404" t="str">
        <f>CONCATENATE('OPINI Rinci v1'!M250,'OPINI Rinci v1'!N250,'OPINI Rinci v1'!O250,'OPINI Rinci v1'!P250)</f>
        <v>WTP</v>
      </c>
      <c r="H248" s="404" t="str">
        <f>CONCATENATE('OPINI Rinci v1'!R250,'OPINI Rinci v1'!S250,'OPINI Rinci v1'!T250,'OPINI Rinci v1'!U250)</f>
        <v>WTP</v>
      </c>
      <c r="I248" s="404" t="str">
        <f>CONCATENATE('OPINI Rinci v1'!W250,'OPINI Rinci v1'!X250,'OPINI Rinci v1'!Y250,'OPINI Rinci v1'!Z250)</f>
        <v>WTP</v>
      </c>
      <c r="J248" s="404" t="str">
        <f>CONCATENATE('OPINI Rinci v1'!AB250,'OPINI Rinci v1'!AC250,'OPINI Rinci v1'!AD250,'OPINI Rinci v1'!AE250)</f>
        <v>WDP</v>
      </c>
      <c r="K248" s="404" t="str">
        <f>CONCATENATE('OPINI Rinci v1'!AG250,'OPINI Rinci v1'!AH250,'OPINI Rinci v1'!AI250,'OPINI Rinci v1'!AJ250)</f>
        <v>WDP</v>
      </c>
      <c r="L248" s="405" t="s">
        <v>632</v>
      </c>
      <c r="M248" s="406"/>
      <c r="N248" s="406"/>
      <c r="O248" s="404" t="str">
        <f>CONCATENATE('OPINI Rinci v1'!AL250,'OPINI Rinci v1'!AM250,'OPINI Rinci v1'!AO250,'OPINI Rinci v1'!AN250)</f>
        <v>WDP</v>
      </c>
      <c r="P248" s="407" t="s">
        <v>632</v>
      </c>
      <c r="Q248" s="399" t="str">
        <f>CONCATENATE('OPINI Rinci v1'!AQ250,'OPINI Rinci v1'!AR250,'OPINI Rinci v1'!AT250,'OPINI Rinci v1'!AS250)</f>
        <v>WDP</v>
      </c>
      <c r="R248" s="163" t="str">
        <f>CONCATENATE('OPINI Rinci v1'!AV250,'OPINI Rinci v1'!AW250,'OPINI Rinci v1'!AX250,'OPINI Rinci v1'!AY250)</f>
        <v>WDP</v>
      </c>
      <c r="S248" s="163" t="str">
        <f>CONCATENATE('OPINI Rinci v1'!BA250,'OPINI Rinci v1'!BB250,'OPINI Rinci v1'!BC250,'OPINI Rinci v1'!BD250)</f>
        <v>WDP</v>
      </c>
      <c r="T248" s="163" t="str">
        <f>CONCATENATE('OPINI Rinci v1'!BF250,'OPINI Rinci v1'!BG250,'OPINI Rinci v1'!BH250,'OPINI Rinci v1'!BI250)</f>
        <v>WDP</v>
      </c>
      <c r="U248" s="163" t="str">
        <f>CONCATENATE('OPINI Rinci v1'!BK250,'OPINI Rinci v1'!BL250,'OPINI Rinci v1'!BM250,'OPINI Rinci v1'!BN250)</f>
        <v>WDP</v>
      </c>
      <c r="V248" s="163" t="str">
        <f>CONCATENATE('OPINI Rinci v1'!BP250,'OPINI Rinci v1'!BQ250,'OPINI Rinci v1'!BR250,'OPINI Rinci v1'!BS250)</f>
        <v>TMP</v>
      </c>
      <c r="W248" s="163" t="str">
        <f>CONCATENATE('OPINI Rinci v1'!BU250,'OPINI Rinci v1'!BV250,'OPINI Rinci v1'!BW250,'OPINI Rinci v1'!BX250)</f>
        <v>WDP</v>
      </c>
      <c r="X248" s="163" t="str">
        <f>CONCATENATE('OPINI Rinci v1'!BZ250,'OPINI Rinci v1'!CA250,'OPINI Rinci v1'!CB250,'OPINI Rinci v1'!CC250)</f>
        <v>WDP</v>
      </c>
      <c r="Y248" s="397"/>
    </row>
    <row r="249" spans="1:25" s="91" customFormat="1" ht="15" x14ac:dyDescent="0.2">
      <c r="A249" s="76">
        <f t="shared" si="13"/>
        <v>217</v>
      </c>
      <c r="B249" s="157" t="s">
        <v>36</v>
      </c>
      <c r="C249" s="401" t="s">
        <v>38</v>
      </c>
      <c r="D249" s="421"/>
      <c r="E249" s="403" t="s">
        <v>272</v>
      </c>
      <c r="F249" s="404" t="str">
        <f>CONCATENATE('OPINI Rinci v1'!H251,'OPINI Rinci v1'!I251,'OPINI Rinci v1'!J251,'OPINI Rinci v1'!K251)</f>
        <v>WTP</v>
      </c>
      <c r="G249" s="404" t="str">
        <f>CONCATENATE('OPINI Rinci v1'!M251,'OPINI Rinci v1'!N251,'OPINI Rinci v1'!O251,'OPINI Rinci v1'!P251)</f>
        <v>WTP</v>
      </c>
      <c r="H249" s="404" t="str">
        <f>CONCATENATE('OPINI Rinci v1'!R251,'OPINI Rinci v1'!S251,'OPINI Rinci v1'!T251,'OPINI Rinci v1'!U251)</f>
        <v>WDP</v>
      </c>
      <c r="I249" s="404" t="str">
        <f>CONCATENATE('OPINI Rinci v1'!W251,'OPINI Rinci v1'!X251,'OPINI Rinci v1'!Y251,'OPINI Rinci v1'!Z251)</f>
        <v>WDP</v>
      </c>
      <c r="J249" s="404" t="str">
        <f>CONCATENATE('OPINI Rinci v1'!AB251,'OPINI Rinci v1'!AC251,'OPINI Rinci v1'!AD251,'OPINI Rinci v1'!AE251)</f>
        <v>WTP</v>
      </c>
      <c r="K249" s="404" t="str">
        <f>CONCATENATE('OPINI Rinci v1'!AG251,'OPINI Rinci v1'!AH251,'OPINI Rinci v1'!AI251,'OPINI Rinci v1'!AJ251)</f>
        <v>WDP</v>
      </c>
      <c r="L249" s="422" t="s">
        <v>634</v>
      </c>
      <c r="M249" s="423"/>
      <c r="N249" s="423"/>
      <c r="O249" s="404" t="str">
        <f>CONCATENATE('OPINI Rinci v1'!AL251,'OPINI Rinci v1'!AM251,'OPINI Rinci v1'!AO251,'OPINI Rinci v1'!AN251)</f>
        <v>WDP</v>
      </c>
      <c r="P249" s="424" t="s">
        <v>634</v>
      </c>
      <c r="Q249" s="399" t="str">
        <f>CONCATENATE('OPINI Rinci v1'!AQ251,'OPINI Rinci v1'!AR251,'OPINI Rinci v1'!AT251,'OPINI Rinci v1'!AS251)</f>
        <v>WDP</v>
      </c>
      <c r="R249" s="163" t="str">
        <f>CONCATENATE('OPINI Rinci v1'!AV251,'OPINI Rinci v1'!AW251,'OPINI Rinci v1'!AX251,'OPINI Rinci v1'!AY251)</f>
        <v>WDP</v>
      </c>
      <c r="S249" s="163" t="str">
        <f>CONCATENATE('OPINI Rinci v1'!BA251,'OPINI Rinci v1'!BB251,'OPINI Rinci v1'!BC251,'OPINI Rinci v1'!BD251)</f>
        <v>WDP</v>
      </c>
      <c r="T249" s="163" t="str">
        <f>CONCATENATE('OPINI Rinci v1'!BF251,'OPINI Rinci v1'!BG251,'OPINI Rinci v1'!BH251,'OPINI Rinci v1'!BI251)</f>
        <v>WDP</v>
      </c>
      <c r="U249" s="163" t="str">
        <f>CONCATENATE('OPINI Rinci v1'!BK251,'OPINI Rinci v1'!BL251,'OPINI Rinci v1'!BM251,'OPINI Rinci v1'!BN251)</f>
        <v>WDP</v>
      </c>
      <c r="V249" s="163" t="str">
        <f>CONCATENATE('OPINI Rinci v1'!BP251,'OPINI Rinci v1'!BQ251,'OPINI Rinci v1'!BR251,'OPINI Rinci v1'!BS251)</f>
        <v>WDP</v>
      </c>
      <c r="W249" s="163" t="str">
        <f>CONCATENATE('OPINI Rinci v1'!BU251,'OPINI Rinci v1'!BV251,'OPINI Rinci v1'!BW251,'OPINI Rinci v1'!BX251)</f>
        <v>WDP</v>
      </c>
      <c r="X249" s="163" t="str">
        <f>CONCATENATE('OPINI Rinci v1'!BZ251,'OPINI Rinci v1'!CA251,'OPINI Rinci v1'!CB251,'OPINI Rinci v1'!CC251)</f>
        <v>WDP</v>
      </c>
      <c r="Y249" s="397"/>
    </row>
    <row r="250" spans="1:25" s="408" customFormat="1" ht="15" x14ac:dyDescent="0.2">
      <c r="A250" s="409">
        <f t="shared" si="13"/>
        <v>218</v>
      </c>
      <c r="B250" s="410" t="s">
        <v>36</v>
      </c>
      <c r="C250" s="411" t="s">
        <v>40</v>
      </c>
      <c r="D250" s="412"/>
      <c r="E250" s="413" t="s">
        <v>273</v>
      </c>
      <c r="F250" s="404" t="str">
        <f>CONCATENATE('OPINI Rinci v1'!H252,'OPINI Rinci v1'!I252,'OPINI Rinci v1'!J252,'OPINI Rinci v1'!K252)</f>
        <v>WTP</v>
      </c>
      <c r="G250" s="404" t="str">
        <f>CONCATENATE('OPINI Rinci v1'!M252,'OPINI Rinci v1'!N252,'OPINI Rinci v1'!O252,'OPINI Rinci v1'!P252)</f>
        <v>WTP</v>
      </c>
      <c r="H250" s="404" t="str">
        <f>CONCATENATE('OPINI Rinci v1'!R252,'OPINI Rinci v1'!S252,'OPINI Rinci v1'!T252,'OPINI Rinci v1'!U252)</f>
        <v>WTP</v>
      </c>
      <c r="I250" s="404" t="str">
        <f>CONCATENATE('OPINI Rinci v1'!W252,'OPINI Rinci v1'!X252,'OPINI Rinci v1'!Y252,'OPINI Rinci v1'!Z252)</f>
        <v>WTP</v>
      </c>
      <c r="J250" s="404" t="str">
        <f>CONCATENATE('OPINI Rinci v1'!AB252,'OPINI Rinci v1'!AC252,'OPINI Rinci v1'!AD252,'OPINI Rinci v1'!AE252)</f>
        <v>WTP</v>
      </c>
      <c r="K250" s="414" t="str">
        <f>CONCATENATE('OPINI Rinci v1'!AG252,'OPINI Rinci v1'!AH252,'OPINI Rinci v1'!AI252,'OPINI Rinci v1'!AJ252)</f>
        <v>WTP</v>
      </c>
      <c r="L250" s="415" t="s">
        <v>634</v>
      </c>
      <c r="M250" s="416"/>
      <c r="N250" s="416"/>
      <c r="O250" s="414" t="str">
        <f>CONCATENATE('OPINI Rinci v1'!AL252,'OPINI Rinci v1'!AM252,'OPINI Rinci v1'!AO252,'OPINI Rinci v1'!AN252)</f>
        <v>WTP</v>
      </c>
      <c r="P250" s="417" t="s">
        <v>634</v>
      </c>
      <c r="Q250" s="418" t="str">
        <f>CONCATENATE('OPINI Rinci v1'!AQ252,'OPINI Rinci v1'!AR252,'OPINI Rinci v1'!AT252,'OPINI Rinci v1'!AS252)</f>
        <v>WTP</v>
      </c>
      <c r="R250" s="419" t="str">
        <f>CONCATENATE('OPINI Rinci v1'!AV252,'OPINI Rinci v1'!AW252,'OPINI Rinci v1'!AX252,'OPINI Rinci v1'!AY252)</f>
        <v>WDP</v>
      </c>
      <c r="S250" s="419" t="str">
        <f>CONCATENATE('OPINI Rinci v1'!BA252,'OPINI Rinci v1'!BB252,'OPINI Rinci v1'!BC252,'OPINI Rinci v1'!BD252)</f>
        <v>WDP</v>
      </c>
      <c r="T250" s="419" t="str">
        <f>CONCATENATE('OPINI Rinci v1'!BF252,'OPINI Rinci v1'!BG252,'OPINI Rinci v1'!BH252,'OPINI Rinci v1'!BI252)</f>
        <v>WDP</v>
      </c>
      <c r="U250" s="419" t="str">
        <f>CONCATENATE('OPINI Rinci v1'!BK252,'OPINI Rinci v1'!BL252,'OPINI Rinci v1'!BM252,'OPINI Rinci v1'!BN252)</f>
        <v>WDP</v>
      </c>
      <c r="V250" s="419" t="str">
        <f>CONCATENATE('OPINI Rinci v1'!BP252,'OPINI Rinci v1'!BQ252,'OPINI Rinci v1'!BR252,'OPINI Rinci v1'!BS252)</f>
        <v>WDP</v>
      </c>
      <c r="W250" s="419" t="str">
        <f>CONCATENATE('OPINI Rinci v1'!BU252,'OPINI Rinci v1'!BV252,'OPINI Rinci v1'!BW252,'OPINI Rinci v1'!BX252)</f>
        <v>WDP</v>
      </c>
      <c r="X250" s="419" t="str">
        <f>CONCATENATE('OPINI Rinci v1'!BZ252,'OPINI Rinci v1'!CA252,'OPINI Rinci v1'!CB252,'OPINI Rinci v1'!CC252)</f>
        <v>WTP</v>
      </c>
      <c r="Y250" s="420"/>
    </row>
    <row r="251" spans="1:25" s="91" customFormat="1" ht="15" x14ac:dyDescent="0.2">
      <c r="A251" s="76">
        <f t="shared" si="13"/>
        <v>219</v>
      </c>
      <c r="B251" s="157" t="s">
        <v>36</v>
      </c>
      <c r="C251" s="401" t="s">
        <v>42</v>
      </c>
      <c r="D251" s="421"/>
      <c r="E251" s="403" t="s">
        <v>274</v>
      </c>
      <c r="F251" s="404" t="str">
        <f>CONCATENATE('OPINI Rinci v1'!H253,'OPINI Rinci v1'!I253,'OPINI Rinci v1'!J253,'OPINI Rinci v1'!K253)</f>
        <v>WTP</v>
      </c>
      <c r="G251" s="404" t="str">
        <f>CONCATENATE('OPINI Rinci v1'!M253,'OPINI Rinci v1'!N253,'OPINI Rinci v1'!O253,'OPINI Rinci v1'!P253)</f>
        <v>WTP</v>
      </c>
      <c r="H251" s="404" t="str">
        <f>CONCATENATE('OPINI Rinci v1'!R253,'OPINI Rinci v1'!S253,'OPINI Rinci v1'!T253,'OPINI Rinci v1'!U253)</f>
        <v>WTP</v>
      </c>
      <c r="I251" s="404" t="str">
        <f>CONCATENATE('OPINI Rinci v1'!W253,'OPINI Rinci v1'!X253,'OPINI Rinci v1'!Y253,'OPINI Rinci v1'!Z253)</f>
        <v>WTP</v>
      </c>
      <c r="J251" s="404" t="str">
        <f>CONCATENATE('OPINI Rinci v1'!AB253,'OPINI Rinci v1'!AC253,'OPINI Rinci v1'!AD253,'OPINI Rinci v1'!AE253)</f>
        <v>WDP</v>
      </c>
      <c r="K251" s="404" t="str">
        <f>CONCATENATE('OPINI Rinci v1'!AG253,'OPINI Rinci v1'!AH253,'OPINI Rinci v1'!AI253,'OPINI Rinci v1'!AJ253)</f>
        <v>WDP</v>
      </c>
      <c r="L251" s="405" t="s">
        <v>633</v>
      </c>
      <c r="M251" s="406"/>
      <c r="N251" s="406"/>
      <c r="O251" s="404" t="str">
        <f>CONCATENATE('OPINI Rinci v1'!AL253,'OPINI Rinci v1'!AM253,'OPINI Rinci v1'!AO253,'OPINI Rinci v1'!AN253)</f>
        <v>WDP</v>
      </c>
      <c r="P251" s="407" t="s">
        <v>632</v>
      </c>
      <c r="Q251" s="399" t="str">
        <f>CONCATENATE('OPINI Rinci v1'!AQ253,'OPINI Rinci v1'!AR253,'OPINI Rinci v1'!AT253,'OPINI Rinci v1'!AS253)</f>
        <v>WDP</v>
      </c>
      <c r="R251" s="163" t="str">
        <f>CONCATENATE('OPINI Rinci v1'!AV253,'OPINI Rinci v1'!AW253,'OPINI Rinci v1'!AX253,'OPINI Rinci v1'!AY253)</f>
        <v>WDP</v>
      </c>
      <c r="S251" s="163" t="str">
        <f>CONCATENATE('OPINI Rinci v1'!BA253,'OPINI Rinci v1'!BB253,'OPINI Rinci v1'!BC253,'OPINI Rinci v1'!BD253)</f>
        <v>WDP</v>
      </c>
      <c r="T251" s="163" t="str">
        <f>CONCATENATE('OPINI Rinci v1'!BF253,'OPINI Rinci v1'!BG253,'OPINI Rinci v1'!BH253,'OPINI Rinci v1'!BI253)</f>
        <v>WDP</v>
      </c>
      <c r="U251" s="163" t="str">
        <f>CONCATENATE('OPINI Rinci v1'!BK253,'OPINI Rinci v1'!BL253,'OPINI Rinci v1'!BM253,'OPINI Rinci v1'!BN253)</f>
        <v>WDP</v>
      </c>
      <c r="V251" s="163" t="str">
        <f>CONCATENATE('OPINI Rinci v1'!BP253,'OPINI Rinci v1'!BQ253,'OPINI Rinci v1'!BR253,'OPINI Rinci v1'!BS253)</f>
        <v>WDP</v>
      </c>
      <c r="W251" s="163" t="str">
        <f>CONCATENATE('OPINI Rinci v1'!BU253,'OPINI Rinci v1'!BV253,'OPINI Rinci v1'!BW253,'OPINI Rinci v1'!BX253)</f>
        <v>WDP</v>
      </c>
      <c r="X251" s="163" t="str">
        <f>CONCATENATE('OPINI Rinci v1'!BZ253,'OPINI Rinci v1'!CA253,'OPINI Rinci v1'!CB253,'OPINI Rinci v1'!CC253)</f>
        <v>WDP</v>
      </c>
      <c r="Y251" s="397"/>
    </row>
    <row r="252" spans="1:25" s="91" customFormat="1" ht="15" x14ac:dyDescent="0.2">
      <c r="A252" s="76">
        <f t="shared" si="13"/>
        <v>220</v>
      </c>
      <c r="B252" s="157" t="s">
        <v>36</v>
      </c>
      <c r="C252" s="401" t="s">
        <v>44</v>
      </c>
      <c r="D252" s="421"/>
      <c r="E252" s="403" t="s">
        <v>275</v>
      </c>
      <c r="F252" s="404" t="str">
        <f>CONCATENATE('OPINI Rinci v1'!H254,'OPINI Rinci v1'!I254,'OPINI Rinci v1'!J254,'OPINI Rinci v1'!K254)</f>
        <v>WTP</v>
      </c>
      <c r="G252" s="404" t="str">
        <f>CONCATENATE('OPINI Rinci v1'!M254,'OPINI Rinci v1'!N254,'OPINI Rinci v1'!O254,'OPINI Rinci v1'!P254)</f>
        <v>WTP</v>
      </c>
      <c r="H252" s="404" t="str">
        <f>CONCATENATE('OPINI Rinci v1'!R254,'OPINI Rinci v1'!S254,'OPINI Rinci v1'!T254,'OPINI Rinci v1'!U254)</f>
        <v>WTP</v>
      </c>
      <c r="I252" s="404" t="str">
        <f>CONCATENATE('OPINI Rinci v1'!W254,'OPINI Rinci v1'!X254,'OPINI Rinci v1'!Y254,'OPINI Rinci v1'!Z254)</f>
        <v>WTP</v>
      </c>
      <c r="J252" s="404" t="str">
        <f>CONCATENATE('OPINI Rinci v1'!AB254,'OPINI Rinci v1'!AC254,'OPINI Rinci v1'!AD254,'OPINI Rinci v1'!AE254)</f>
        <v>WTP</v>
      </c>
      <c r="K252" s="404" t="str">
        <f>CONCATENATE('OPINI Rinci v1'!AG254,'OPINI Rinci v1'!AH254,'OPINI Rinci v1'!AI254,'OPINI Rinci v1'!AJ254)</f>
        <v>WDP</v>
      </c>
      <c r="L252" s="422" t="s">
        <v>634</v>
      </c>
      <c r="M252" s="423"/>
      <c r="N252" s="423"/>
      <c r="O252" s="404" t="str">
        <f>CONCATENATE('OPINI Rinci v1'!AL254,'OPINI Rinci v1'!AM254,'OPINI Rinci v1'!AO254,'OPINI Rinci v1'!AN254)</f>
        <v>WDP</v>
      </c>
      <c r="P252" s="424" t="s">
        <v>634</v>
      </c>
      <c r="Q252" s="399" t="str">
        <f>CONCATENATE('OPINI Rinci v1'!AQ254,'OPINI Rinci v1'!AR254,'OPINI Rinci v1'!AT254,'OPINI Rinci v1'!AS254)</f>
        <v>WDP</v>
      </c>
      <c r="R252" s="163" t="str">
        <f>CONCATENATE('OPINI Rinci v1'!AV254,'OPINI Rinci v1'!AW254,'OPINI Rinci v1'!AX254,'OPINI Rinci v1'!AY254)</f>
        <v>WDP</v>
      </c>
      <c r="S252" s="163" t="str">
        <f>CONCATENATE('OPINI Rinci v1'!BA254,'OPINI Rinci v1'!BB254,'OPINI Rinci v1'!BC254,'OPINI Rinci v1'!BD254)</f>
        <v>WDP</v>
      </c>
      <c r="T252" s="163" t="str">
        <f>CONCATENATE('OPINI Rinci v1'!BF254,'OPINI Rinci v1'!BG254,'OPINI Rinci v1'!BH254,'OPINI Rinci v1'!BI254)</f>
        <v>WDP</v>
      </c>
      <c r="U252" s="163" t="str">
        <f>CONCATENATE('OPINI Rinci v1'!BK254,'OPINI Rinci v1'!BL254,'OPINI Rinci v1'!BM254,'OPINI Rinci v1'!BN254)</f>
        <v>WDP</v>
      </c>
      <c r="V252" s="163" t="str">
        <f>CONCATENATE('OPINI Rinci v1'!BP254,'OPINI Rinci v1'!BQ254,'OPINI Rinci v1'!BR254,'OPINI Rinci v1'!BS254)</f>
        <v>WDP</v>
      </c>
      <c r="W252" s="163" t="str">
        <f>CONCATENATE('OPINI Rinci v1'!BU254,'OPINI Rinci v1'!BV254,'OPINI Rinci v1'!BW254,'OPINI Rinci v1'!BX254)</f>
        <v>WDP</v>
      </c>
      <c r="X252" s="163" t="str">
        <f>CONCATENATE('OPINI Rinci v1'!BZ254,'OPINI Rinci v1'!CA254,'OPINI Rinci v1'!CB254,'OPINI Rinci v1'!CC254)</f>
        <v>WDP</v>
      </c>
      <c r="Y252" s="397"/>
    </row>
    <row r="253" spans="1:25" s="91" customFormat="1" ht="15" x14ac:dyDescent="0.2">
      <c r="A253" s="76">
        <f t="shared" si="13"/>
        <v>221</v>
      </c>
      <c r="B253" s="157" t="s">
        <v>36</v>
      </c>
      <c r="C253" s="401" t="s">
        <v>46</v>
      </c>
      <c r="D253" s="421"/>
      <c r="E253" s="403" t="s">
        <v>277</v>
      </c>
      <c r="F253" s="404" t="str">
        <f>CONCATENATE('OPINI Rinci v1'!H255,'OPINI Rinci v1'!I255,'OPINI Rinci v1'!J255,'OPINI Rinci v1'!K255)</f>
        <v>WTP</v>
      </c>
      <c r="G253" s="404" t="str">
        <f>CONCATENATE('OPINI Rinci v1'!M255,'OPINI Rinci v1'!N255,'OPINI Rinci v1'!O255,'OPINI Rinci v1'!P255)</f>
        <v>WTP</v>
      </c>
      <c r="H253" s="404" t="str">
        <f>CONCATENATE('OPINI Rinci v1'!R255,'OPINI Rinci v1'!S255,'OPINI Rinci v1'!T255,'OPINI Rinci v1'!U255)</f>
        <v>WTP</v>
      </c>
      <c r="I253" s="404" t="str">
        <f>CONCATENATE('OPINI Rinci v1'!W255,'OPINI Rinci v1'!X255,'OPINI Rinci v1'!Y255,'OPINI Rinci v1'!Z255)</f>
        <v>WTP</v>
      </c>
      <c r="J253" s="404" t="str">
        <f>CONCATENATE('OPINI Rinci v1'!AB255,'OPINI Rinci v1'!AC255,'OPINI Rinci v1'!AD255,'OPINI Rinci v1'!AE255)</f>
        <v>WTP</v>
      </c>
      <c r="K253" s="404" t="str">
        <f>CONCATENATE('OPINI Rinci v1'!AG255,'OPINI Rinci v1'!AH255,'OPINI Rinci v1'!AI255,'OPINI Rinci v1'!AJ255)</f>
        <v>WDP</v>
      </c>
      <c r="L253" s="405" t="s">
        <v>632</v>
      </c>
      <c r="M253" s="406"/>
      <c r="N253" s="406"/>
      <c r="O253" s="404" t="str">
        <f>CONCATENATE('OPINI Rinci v1'!AL255,'OPINI Rinci v1'!AM255,'OPINI Rinci v1'!AO255,'OPINI Rinci v1'!AN255)</f>
        <v>WDP</v>
      </c>
      <c r="P253" s="407" t="s">
        <v>632</v>
      </c>
      <c r="Q253" s="399" t="str">
        <f>CONCATENATE('OPINI Rinci v1'!AQ255,'OPINI Rinci v1'!AR255,'OPINI Rinci v1'!AT255,'OPINI Rinci v1'!AS255)</f>
        <v>WDP</v>
      </c>
      <c r="R253" s="163" t="str">
        <f>CONCATENATE('OPINI Rinci v1'!AV255,'OPINI Rinci v1'!AW255,'OPINI Rinci v1'!AX255,'OPINI Rinci v1'!AY255)</f>
        <v>WDP</v>
      </c>
      <c r="S253" s="163" t="str">
        <f>CONCATENATE('OPINI Rinci v1'!BA255,'OPINI Rinci v1'!BB255,'OPINI Rinci v1'!BC255,'OPINI Rinci v1'!BD255)</f>
        <v>WDP</v>
      </c>
      <c r="T253" s="163" t="str">
        <f>CONCATENATE('OPINI Rinci v1'!BF255,'OPINI Rinci v1'!BG255,'OPINI Rinci v1'!BH255,'OPINI Rinci v1'!BI255)</f>
        <v>WDP</v>
      </c>
      <c r="U253" s="163" t="str">
        <f>CONCATENATE('OPINI Rinci v1'!BK255,'OPINI Rinci v1'!BL255,'OPINI Rinci v1'!BM255,'OPINI Rinci v1'!BN255)</f>
        <v>WDP</v>
      </c>
      <c r="V253" s="163" t="str">
        <f>CONCATENATE('OPINI Rinci v1'!BP255,'OPINI Rinci v1'!BQ255,'OPINI Rinci v1'!BR255,'OPINI Rinci v1'!BS255)</f>
        <v>WDP</v>
      </c>
      <c r="W253" s="163" t="str">
        <f>CONCATENATE('OPINI Rinci v1'!BU255,'OPINI Rinci v1'!BV255,'OPINI Rinci v1'!BW255,'OPINI Rinci v1'!BX255)</f>
        <v>WDP</v>
      </c>
      <c r="X253" s="163" t="str">
        <f>CONCATENATE('OPINI Rinci v1'!BZ255,'OPINI Rinci v1'!CA255,'OPINI Rinci v1'!CB255,'OPINI Rinci v1'!CC255)</f>
        <v>WDP</v>
      </c>
      <c r="Y253" s="397"/>
    </row>
    <row r="254" spans="1:25" s="91" customFormat="1" ht="15" x14ac:dyDescent="0.2">
      <c r="A254" s="76">
        <f t="shared" si="13"/>
        <v>222</v>
      </c>
      <c r="B254" s="157" t="s">
        <v>36</v>
      </c>
      <c r="C254" s="401" t="s">
        <v>48</v>
      </c>
      <c r="D254" s="421"/>
      <c r="E254" s="403" t="s">
        <v>278</v>
      </c>
      <c r="F254" s="404" t="str">
        <f>CONCATENATE('OPINI Rinci v1'!H256,'OPINI Rinci v1'!I256,'OPINI Rinci v1'!J256,'OPINI Rinci v1'!K256)</f>
        <v>WTP</v>
      </c>
      <c r="G254" s="404" t="str">
        <f>CONCATENATE('OPINI Rinci v1'!M256,'OPINI Rinci v1'!N256,'OPINI Rinci v1'!O256,'OPINI Rinci v1'!P256)</f>
        <v>WTP</v>
      </c>
      <c r="H254" s="404" t="str">
        <f>CONCATENATE('OPINI Rinci v1'!R256,'OPINI Rinci v1'!S256,'OPINI Rinci v1'!T256,'OPINI Rinci v1'!U256)</f>
        <v>WTP</v>
      </c>
      <c r="I254" s="404" t="str">
        <f>CONCATENATE('OPINI Rinci v1'!W256,'OPINI Rinci v1'!X256,'OPINI Rinci v1'!Y256,'OPINI Rinci v1'!Z256)</f>
        <v>WTP</v>
      </c>
      <c r="J254" s="404" t="str">
        <f>CONCATENATE('OPINI Rinci v1'!AB256,'OPINI Rinci v1'!AC256,'OPINI Rinci v1'!AD256,'OPINI Rinci v1'!AE256)</f>
        <v>WDP</v>
      </c>
      <c r="K254" s="404" t="str">
        <f>CONCATENATE('OPINI Rinci v1'!AG256,'OPINI Rinci v1'!AH256,'OPINI Rinci v1'!AI256,'OPINI Rinci v1'!AJ256)</f>
        <v>WDP</v>
      </c>
      <c r="L254" s="422" t="s">
        <v>634</v>
      </c>
      <c r="M254" s="423"/>
      <c r="N254" s="423"/>
      <c r="O254" s="404" t="str">
        <f>CONCATENATE('OPINI Rinci v1'!AL256,'OPINI Rinci v1'!AM256,'OPINI Rinci v1'!AO256,'OPINI Rinci v1'!AN256)</f>
        <v>WDP</v>
      </c>
      <c r="P254" s="424" t="s">
        <v>634</v>
      </c>
      <c r="Q254" s="399" t="str">
        <f>CONCATENATE('OPINI Rinci v1'!AQ256,'OPINI Rinci v1'!AR256,'OPINI Rinci v1'!AT256,'OPINI Rinci v1'!AS256)</f>
        <v>WDP</v>
      </c>
      <c r="R254" s="163" t="str">
        <f>CONCATENATE('OPINI Rinci v1'!AV256,'OPINI Rinci v1'!AW256,'OPINI Rinci v1'!AX256,'OPINI Rinci v1'!AY256)</f>
        <v>WDP</v>
      </c>
      <c r="S254" s="163" t="str">
        <f>CONCATENATE('OPINI Rinci v1'!BA256,'OPINI Rinci v1'!BB256,'OPINI Rinci v1'!BC256,'OPINI Rinci v1'!BD256)</f>
        <v>WDP</v>
      </c>
      <c r="T254" s="163" t="str">
        <f>CONCATENATE('OPINI Rinci v1'!BF256,'OPINI Rinci v1'!BG256,'OPINI Rinci v1'!BH256,'OPINI Rinci v1'!BI256)</f>
        <v>WDP</v>
      </c>
      <c r="U254" s="163" t="str">
        <f>CONCATENATE('OPINI Rinci v1'!BK256,'OPINI Rinci v1'!BL256,'OPINI Rinci v1'!BM256,'OPINI Rinci v1'!BN256)</f>
        <v>WDP</v>
      </c>
      <c r="V254" s="163" t="str">
        <f>CONCATENATE('OPINI Rinci v1'!BP256,'OPINI Rinci v1'!BQ256,'OPINI Rinci v1'!BR256,'OPINI Rinci v1'!BS256)</f>
        <v>WDP</v>
      </c>
      <c r="W254" s="163" t="str">
        <f>CONCATENATE('OPINI Rinci v1'!BU256,'OPINI Rinci v1'!BV256,'OPINI Rinci v1'!BW256,'OPINI Rinci v1'!BX256)</f>
        <v>WDP</v>
      </c>
      <c r="X254" s="163" t="str">
        <f>CONCATENATE('OPINI Rinci v1'!BZ256,'OPINI Rinci v1'!CA256,'OPINI Rinci v1'!CB256,'OPINI Rinci v1'!CC256)</f>
        <v>WDP</v>
      </c>
      <c r="Y254" s="397"/>
    </row>
    <row r="255" spans="1:25" s="91" customFormat="1" ht="15" x14ac:dyDescent="0.2">
      <c r="A255" s="76">
        <f t="shared" si="13"/>
        <v>223</v>
      </c>
      <c r="B255" s="157" t="s">
        <v>36</v>
      </c>
      <c r="C255" s="401" t="s">
        <v>50</v>
      </c>
      <c r="D255" s="421"/>
      <c r="E255" s="403" t="s">
        <v>279</v>
      </c>
      <c r="F255" s="404" t="str">
        <f>CONCATENATE('OPINI Rinci v1'!H257,'OPINI Rinci v1'!I257,'OPINI Rinci v1'!J257,'OPINI Rinci v1'!K257)</f>
        <v>WTP</v>
      </c>
      <c r="G255" s="404" t="str">
        <f>CONCATENATE('OPINI Rinci v1'!M257,'OPINI Rinci v1'!N257,'OPINI Rinci v1'!O257,'OPINI Rinci v1'!P257)</f>
        <v>WTP</v>
      </c>
      <c r="H255" s="404" t="str">
        <f>CONCATENATE('OPINI Rinci v1'!R257,'OPINI Rinci v1'!S257,'OPINI Rinci v1'!T257,'OPINI Rinci v1'!U257)</f>
        <v>WTP</v>
      </c>
      <c r="I255" s="404" t="str">
        <f>CONCATENATE('OPINI Rinci v1'!W257,'OPINI Rinci v1'!X257,'OPINI Rinci v1'!Y257,'OPINI Rinci v1'!Z257)</f>
        <v>WTP</v>
      </c>
      <c r="J255" s="404" t="str">
        <f>CONCATENATE('OPINI Rinci v1'!AB257,'OPINI Rinci v1'!AC257,'OPINI Rinci v1'!AD257,'OPINI Rinci v1'!AE257)</f>
        <v>WDP</v>
      </c>
      <c r="K255" s="404" t="str">
        <f>CONCATENATE('OPINI Rinci v1'!AG257,'OPINI Rinci v1'!AH257,'OPINI Rinci v1'!AI257,'OPINI Rinci v1'!AJ257)</f>
        <v>WDP</v>
      </c>
      <c r="L255" s="405" t="s">
        <v>633</v>
      </c>
      <c r="M255" s="406"/>
      <c r="N255" s="406"/>
      <c r="O255" s="404" t="str">
        <f>CONCATENATE('OPINI Rinci v1'!AL257,'OPINI Rinci v1'!AM257,'OPINI Rinci v1'!AO257,'OPINI Rinci v1'!AN257)</f>
        <v>WDP</v>
      </c>
      <c r="P255" s="407" t="s">
        <v>632</v>
      </c>
      <c r="Q255" s="399" t="str">
        <f>CONCATENATE('OPINI Rinci v1'!AQ257,'OPINI Rinci v1'!AR257,'OPINI Rinci v1'!AT257,'OPINI Rinci v1'!AS257)</f>
        <v>WDP</v>
      </c>
      <c r="R255" s="163" t="str">
        <f>CONCATENATE('OPINI Rinci v1'!AV257,'OPINI Rinci v1'!AW257,'OPINI Rinci v1'!AX257,'OPINI Rinci v1'!AY257)</f>
        <v>WDP</v>
      </c>
      <c r="S255" s="163" t="str">
        <f>CONCATENATE('OPINI Rinci v1'!BA257,'OPINI Rinci v1'!BB257,'OPINI Rinci v1'!BC257,'OPINI Rinci v1'!BD257)</f>
        <v>WDP</v>
      </c>
      <c r="T255" s="163" t="str">
        <f>CONCATENATE('OPINI Rinci v1'!BF257,'OPINI Rinci v1'!BG257,'OPINI Rinci v1'!BH257,'OPINI Rinci v1'!BI257)</f>
        <v>WDP</v>
      </c>
      <c r="U255" s="163" t="str">
        <f>CONCATENATE('OPINI Rinci v1'!BK257,'OPINI Rinci v1'!BL257,'OPINI Rinci v1'!BM257,'OPINI Rinci v1'!BN257)</f>
        <v>WDP</v>
      </c>
      <c r="V255" s="163" t="str">
        <f>CONCATENATE('OPINI Rinci v1'!BP257,'OPINI Rinci v1'!BQ257,'OPINI Rinci v1'!BR257,'OPINI Rinci v1'!BS257)</f>
        <v>WDP</v>
      </c>
      <c r="W255" s="163" t="str">
        <f>CONCATENATE('OPINI Rinci v1'!BU257,'OPINI Rinci v1'!BV257,'OPINI Rinci v1'!BW257,'OPINI Rinci v1'!BX257)</f>
        <v>WDP</v>
      </c>
      <c r="X255" s="163" t="str">
        <f>CONCATENATE('OPINI Rinci v1'!BZ257,'OPINI Rinci v1'!CA257,'OPINI Rinci v1'!CB257,'OPINI Rinci v1'!CC257)</f>
        <v>WDP</v>
      </c>
      <c r="Y255" s="397"/>
    </row>
    <row r="256" spans="1:25" s="408" customFormat="1" ht="15" x14ac:dyDescent="0.2">
      <c r="A256" s="409">
        <f t="shared" si="13"/>
        <v>224</v>
      </c>
      <c r="B256" s="410" t="s">
        <v>36</v>
      </c>
      <c r="C256" s="411" t="s">
        <v>52</v>
      </c>
      <c r="D256" s="412"/>
      <c r="E256" s="413" t="s">
        <v>280</v>
      </c>
      <c r="F256" s="404" t="str">
        <f>CONCATENATE('OPINI Rinci v1'!H258,'OPINI Rinci v1'!I258,'OPINI Rinci v1'!J258,'OPINI Rinci v1'!K258)</f>
        <v>WTP</v>
      </c>
      <c r="G256" s="404" t="str">
        <f>CONCATENATE('OPINI Rinci v1'!M258,'OPINI Rinci v1'!N258,'OPINI Rinci v1'!O258,'OPINI Rinci v1'!P258)</f>
        <v>WTP</v>
      </c>
      <c r="H256" s="404" t="str">
        <f>CONCATENATE('OPINI Rinci v1'!R258,'OPINI Rinci v1'!S258,'OPINI Rinci v1'!T258,'OPINI Rinci v1'!U258)</f>
        <v>WTP</v>
      </c>
      <c r="I256" s="404" t="str">
        <f>CONCATENATE('OPINI Rinci v1'!W258,'OPINI Rinci v1'!X258,'OPINI Rinci v1'!Y258,'OPINI Rinci v1'!Z258)</f>
        <v>WTP</v>
      </c>
      <c r="J256" s="404" t="str">
        <f>CONCATENATE('OPINI Rinci v1'!AB258,'OPINI Rinci v1'!AC258,'OPINI Rinci v1'!AD258,'OPINI Rinci v1'!AE258)</f>
        <v>WTP</v>
      </c>
      <c r="K256" s="414" t="str">
        <f>CONCATENATE('OPINI Rinci v1'!AG258,'OPINI Rinci v1'!AH258,'OPINI Rinci v1'!AI258,'OPINI Rinci v1'!AJ258)</f>
        <v>WTP</v>
      </c>
      <c r="L256" s="415" t="s">
        <v>634</v>
      </c>
      <c r="M256" s="416"/>
      <c r="N256" s="416"/>
      <c r="O256" s="414" t="str">
        <f>CONCATENATE('OPINI Rinci v1'!AL258,'OPINI Rinci v1'!AM258,'OPINI Rinci v1'!AO258,'OPINI Rinci v1'!AN258)</f>
        <v>WTP</v>
      </c>
      <c r="P256" s="417" t="s">
        <v>634</v>
      </c>
      <c r="Q256" s="418" t="str">
        <f>CONCATENATE('OPINI Rinci v1'!AQ258,'OPINI Rinci v1'!AR258,'OPINI Rinci v1'!AT258,'OPINI Rinci v1'!AS258)</f>
        <v>WTP</v>
      </c>
      <c r="R256" s="419" t="str">
        <f>CONCATENATE('OPINI Rinci v1'!AV258,'OPINI Rinci v1'!AW258,'OPINI Rinci v1'!AX258,'OPINI Rinci v1'!AY258)</f>
        <v>WDP</v>
      </c>
      <c r="S256" s="419" t="str">
        <f>CONCATENATE('OPINI Rinci v1'!BA258,'OPINI Rinci v1'!BB258,'OPINI Rinci v1'!BC258,'OPINI Rinci v1'!BD258)</f>
        <v>WDP</v>
      </c>
      <c r="T256" s="419" t="str">
        <f>CONCATENATE('OPINI Rinci v1'!BF258,'OPINI Rinci v1'!BG258,'OPINI Rinci v1'!BH258,'OPINI Rinci v1'!BI258)</f>
        <v>WDP</v>
      </c>
      <c r="U256" s="419" t="str">
        <f>CONCATENATE('OPINI Rinci v1'!BK258,'OPINI Rinci v1'!BL258,'OPINI Rinci v1'!BM258,'OPINI Rinci v1'!BN258)</f>
        <v>WDP</v>
      </c>
      <c r="V256" s="419" t="str">
        <f>CONCATENATE('OPINI Rinci v1'!BP258,'OPINI Rinci v1'!BQ258,'OPINI Rinci v1'!BR258,'OPINI Rinci v1'!BS258)</f>
        <v>TMP</v>
      </c>
      <c r="W256" s="419" t="str">
        <f>CONCATENATE('OPINI Rinci v1'!BU258,'OPINI Rinci v1'!BV258,'OPINI Rinci v1'!BW258,'OPINI Rinci v1'!BX258)</f>
        <v>WDP</v>
      </c>
      <c r="X256" s="419" t="str">
        <f>CONCATENATE('OPINI Rinci v1'!BZ258,'OPINI Rinci v1'!CA258,'OPINI Rinci v1'!CB258,'OPINI Rinci v1'!CC258)</f>
        <v>WDP</v>
      </c>
      <c r="Y256" s="420"/>
    </row>
    <row r="257" spans="1:25" s="91" customFormat="1" ht="15" x14ac:dyDescent="0.2">
      <c r="A257" s="76">
        <f t="shared" si="13"/>
        <v>225</v>
      </c>
      <c r="B257" s="157" t="s">
        <v>36</v>
      </c>
      <c r="C257" s="401" t="s">
        <v>54</v>
      </c>
      <c r="D257" s="421"/>
      <c r="E257" s="403" t="s">
        <v>281</v>
      </c>
      <c r="F257" s="404" t="str">
        <f>CONCATENATE('OPINI Rinci v1'!H259,'OPINI Rinci v1'!I259,'OPINI Rinci v1'!J259,'OPINI Rinci v1'!K259)</f>
        <v>WTP</v>
      </c>
      <c r="G257" s="404" t="str">
        <f>CONCATENATE('OPINI Rinci v1'!M259,'OPINI Rinci v1'!N259,'OPINI Rinci v1'!O259,'OPINI Rinci v1'!P259)</f>
        <v>WTP</v>
      </c>
      <c r="H257" s="404" t="str">
        <f>CONCATENATE('OPINI Rinci v1'!R259,'OPINI Rinci v1'!S259,'OPINI Rinci v1'!T259,'OPINI Rinci v1'!U259)</f>
        <v>WDP</v>
      </c>
      <c r="I257" s="404" t="str">
        <f>CONCATENATE('OPINI Rinci v1'!W259,'OPINI Rinci v1'!X259,'OPINI Rinci v1'!Y259,'OPINI Rinci v1'!Z259)</f>
        <v>WDP</v>
      </c>
      <c r="J257" s="404" t="str">
        <f>CONCATENATE('OPINI Rinci v1'!AB259,'OPINI Rinci v1'!AC259,'OPINI Rinci v1'!AD259,'OPINI Rinci v1'!AE259)</f>
        <v>WDP</v>
      </c>
      <c r="K257" s="404" t="str">
        <f>CONCATENATE('OPINI Rinci v1'!AG259,'OPINI Rinci v1'!AH259,'OPINI Rinci v1'!AI259,'OPINI Rinci v1'!AJ259)</f>
        <v>WDP</v>
      </c>
      <c r="L257" s="422" t="s">
        <v>634</v>
      </c>
      <c r="M257" s="423"/>
      <c r="N257" s="423"/>
      <c r="O257" s="404" t="str">
        <f>CONCATENATE('OPINI Rinci v1'!AL259,'OPINI Rinci v1'!AM259,'OPINI Rinci v1'!AO259,'OPINI Rinci v1'!AN259)</f>
        <v>WDP</v>
      </c>
      <c r="P257" s="424" t="s">
        <v>634</v>
      </c>
      <c r="Q257" s="399" t="str">
        <f>CONCATENATE('OPINI Rinci v1'!AQ259,'OPINI Rinci v1'!AR259,'OPINI Rinci v1'!AT259,'OPINI Rinci v1'!AS259)</f>
        <v>WDP</v>
      </c>
      <c r="R257" s="163" t="str">
        <f>CONCATENATE('OPINI Rinci v1'!AV259,'OPINI Rinci v1'!AW259,'OPINI Rinci v1'!AX259,'OPINI Rinci v1'!AY259)</f>
        <v>WDP</v>
      </c>
      <c r="S257" s="163" t="str">
        <f>CONCATENATE('OPINI Rinci v1'!BA259,'OPINI Rinci v1'!BB259,'OPINI Rinci v1'!BC259,'OPINI Rinci v1'!BD259)</f>
        <v>WDP</v>
      </c>
      <c r="T257" s="163" t="str">
        <f>CONCATENATE('OPINI Rinci v1'!BF259,'OPINI Rinci v1'!BG259,'OPINI Rinci v1'!BH259,'OPINI Rinci v1'!BI259)</f>
        <v>WDP</v>
      </c>
      <c r="U257" s="163" t="str">
        <f>CONCATENATE('OPINI Rinci v1'!BK259,'OPINI Rinci v1'!BL259,'OPINI Rinci v1'!BM259,'OPINI Rinci v1'!BN259)</f>
        <v>WDP</v>
      </c>
      <c r="V257" s="163" t="str">
        <f>CONCATENATE('OPINI Rinci v1'!BP259,'OPINI Rinci v1'!BQ259,'OPINI Rinci v1'!BR259,'OPINI Rinci v1'!BS259)</f>
        <v>WDP</v>
      </c>
      <c r="W257" s="163" t="str">
        <f>CONCATENATE('OPINI Rinci v1'!BU259,'OPINI Rinci v1'!BV259,'OPINI Rinci v1'!BW259,'OPINI Rinci v1'!BX259)</f>
        <v>WDP</v>
      </c>
      <c r="X257" s="163" t="str">
        <f>CONCATENATE('OPINI Rinci v1'!BZ259,'OPINI Rinci v1'!CA259,'OPINI Rinci v1'!CB259,'OPINI Rinci v1'!CC259)</f>
        <v>WDP</v>
      </c>
      <c r="Y257" s="397"/>
    </row>
    <row r="258" spans="1:25" s="408" customFormat="1" ht="15" x14ac:dyDescent="0.2">
      <c r="A258" s="409">
        <f t="shared" si="13"/>
        <v>226</v>
      </c>
      <c r="B258" s="410" t="s">
        <v>36</v>
      </c>
      <c r="C258" s="411" t="s">
        <v>56</v>
      </c>
      <c r="D258" s="412"/>
      <c r="E258" s="413" t="s">
        <v>282</v>
      </c>
      <c r="F258" s="404" t="str">
        <f>CONCATENATE('OPINI Rinci v1'!H260,'OPINI Rinci v1'!I260,'OPINI Rinci v1'!J260,'OPINI Rinci v1'!K260)</f>
        <v>WTP</v>
      </c>
      <c r="G258" s="404" t="str">
        <f>CONCATENATE('OPINI Rinci v1'!M260,'OPINI Rinci v1'!N260,'OPINI Rinci v1'!O260,'OPINI Rinci v1'!P260)</f>
        <v>WTP</v>
      </c>
      <c r="H258" s="404" t="str">
        <f>CONCATENATE('OPINI Rinci v1'!R260,'OPINI Rinci v1'!S260,'OPINI Rinci v1'!T260,'OPINI Rinci v1'!U260)</f>
        <v>WTP</v>
      </c>
      <c r="I258" s="404" t="str">
        <f>CONCATENATE('OPINI Rinci v1'!W260,'OPINI Rinci v1'!X260,'OPINI Rinci v1'!Y260,'OPINI Rinci v1'!Z260)</f>
        <v>WTP</v>
      </c>
      <c r="J258" s="404" t="str">
        <f>CONCATENATE('OPINI Rinci v1'!AB260,'OPINI Rinci v1'!AC260,'OPINI Rinci v1'!AD260,'OPINI Rinci v1'!AE260)</f>
        <v>WTP</v>
      </c>
      <c r="K258" s="414" t="str">
        <f>CONCATENATE('OPINI Rinci v1'!AG260,'OPINI Rinci v1'!AH260,'OPINI Rinci v1'!AI260,'OPINI Rinci v1'!AJ260)</f>
        <v>WTP</v>
      </c>
      <c r="L258" s="425" t="s">
        <v>632</v>
      </c>
      <c r="M258" s="426"/>
      <c r="N258" s="426"/>
      <c r="O258" s="414" t="str">
        <f>CONCATENATE('OPINI Rinci v1'!AL260,'OPINI Rinci v1'!AM260,'OPINI Rinci v1'!AO260,'OPINI Rinci v1'!AN260)</f>
        <v>WTP</v>
      </c>
      <c r="P258" s="427" t="s">
        <v>632</v>
      </c>
      <c r="Q258" s="418" t="str">
        <f>CONCATENATE('OPINI Rinci v1'!AQ260,'OPINI Rinci v1'!AR260,'OPINI Rinci v1'!AT260,'OPINI Rinci v1'!AS260)</f>
        <v>WTP</v>
      </c>
      <c r="R258" s="419" t="str">
        <f>CONCATENATE('OPINI Rinci v1'!AV260,'OPINI Rinci v1'!AW260,'OPINI Rinci v1'!AX260,'OPINI Rinci v1'!AY260)</f>
        <v>WTP</v>
      </c>
      <c r="S258" s="419" t="str">
        <f>CONCATENATE('OPINI Rinci v1'!BA260,'OPINI Rinci v1'!BB260,'OPINI Rinci v1'!BC260,'OPINI Rinci v1'!BD260)</f>
        <v>WDP</v>
      </c>
      <c r="T258" s="419" t="str">
        <f>CONCATENATE('OPINI Rinci v1'!BF260,'OPINI Rinci v1'!BG260,'OPINI Rinci v1'!BH260,'OPINI Rinci v1'!BI260)</f>
        <v>WDP</v>
      </c>
      <c r="U258" s="419" t="str">
        <f>CONCATENATE('OPINI Rinci v1'!BK260,'OPINI Rinci v1'!BL260,'OPINI Rinci v1'!BM260,'OPINI Rinci v1'!BN260)</f>
        <v>WDP</v>
      </c>
      <c r="V258" s="419" t="str">
        <f>CONCATENATE('OPINI Rinci v1'!BP260,'OPINI Rinci v1'!BQ260,'OPINI Rinci v1'!BR260,'OPINI Rinci v1'!BS260)</f>
        <v>WDP</v>
      </c>
      <c r="W258" s="419" t="str">
        <f>CONCATENATE('OPINI Rinci v1'!BU260,'OPINI Rinci v1'!BV260,'OPINI Rinci v1'!BW260,'OPINI Rinci v1'!BX260)</f>
        <v>WDP</v>
      </c>
      <c r="X258" s="419" t="str">
        <f>CONCATENATE('OPINI Rinci v1'!BZ260,'OPINI Rinci v1'!CA260,'OPINI Rinci v1'!CB260,'OPINI Rinci v1'!CC260)</f>
        <v>WDP</v>
      </c>
      <c r="Y258" s="420"/>
    </row>
    <row r="259" spans="1:25" s="91" customFormat="1" ht="15" x14ac:dyDescent="0.2">
      <c r="A259" s="76">
        <f t="shared" si="13"/>
        <v>227</v>
      </c>
      <c r="B259" s="157" t="s">
        <v>36</v>
      </c>
      <c r="C259" s="401" t="s">
        <v>84</v>
      </c>
      <c r="D259" s="421"/>
      <c r="E259" s="403" t="s">
        <v>283</v>
      </c>
      <c r="F259" s="404" t="str">
        <f>CONCATENATE('OPINI Rinci v1'!H261,'OPINI Rinci v1'!I261,'OPINI Rinci v1'!J261,'OPINI Rinci v1'!K261)</f>
        <v>WTP</v>
      </c>
      <c r="G259" s="404" t="str">
        <f>CONCATENATE('OPINI Rinci v1'!M261,'OPINI Rinci v1'!N261,'OPINI Rinci v1'!O261,'OPINI Rinci v1'!P261)</f>
        <v>WTP</v>
      </c>
      <c r="H259" s="404" t="str">
        <f>CONCATENATE('OPINI Rinci v1'!R261,'OPINI Rinci v1'!S261,'OPINI Rinci v1'!T261,'OPINI Rinci v1'!U261)</f>
        <v>WTP</v>
      </c>
      <c r="I259" s="404" t="str">
        <f>CONCATENATE('OPINI Rinci v1'!W261,'OPINI Rinci v1'!X261,'OPINI Rinci v1'!Y261,'OPINI Rinci v1'!Z261)</f>
        <v>WTP</v>
      </c>
      <c r="J259" s="404" t="str">
        <f>CONCATENATE('OPINI Rinci v1'!AB261,'OPINI Rinci v1'!AC261,'OPINI Rinci v1'!AD261,'OPINI Rinci v1'!AE261)</f>
        <v>WTP</v>
      </c>
      <c r="K259" s="404" t="str">
        <f>CONCATENATE('OPINI Rinci v1'!AG261,'OPINI Rinci v1'!AH261,'OPINI Rinci v1'!AI261,'OPINI Rinci v1'!AJ261)</f>
        <v>WDP</v>
      </c>
      <c r="L259" s="422" t="s">
        <v>634</v>
      </c>
      <c r="M259" s="423"/>
      <c r="N259" s="423"/>
      <c r="O259" s="404" t="str">
        <f>CONCATENATE('OPINI Rinci v1'!AL261,'OPINI Rinci v1'!AM261,'OPINI Rinci v1'!AO261,'OPINI Rinci v1'!AN261)</f>
        <v>WDP</v>
      </c>
      <c r="P259" s="424" t="s">
        <v>634</v>
      </c>
      <c r="Q259" s="399" t="str">
        <f>CONCATENATE('OPINI Rinci v1'!AQ261,'OPINI Rinci v1'!AR261,'OPINI Rinci v1'!AT261,'OPINI Rinci v1'!AS261)</f>
        <v>WDP</v>
      </c>
      <c r="R259" s="163" t="str">
        <f>CONCATENATE('OPINI Rinci v1'!AV261,'OPINI Rinci v1'!AW261,'OPINI Rinci v1'!AX261,'OPINI Rinci v1'!AY261)</f>
        <v>WDP</v>
      </c>
      <c r="S259" s="163" t="str">
        <f>CONCATENATE('OPINI Rinci v1'!BA261,'OPINI Rinci v1'!BB261,'OPINI Rinci v1'!BC261,'OPINI Rinci v1'!BD261)</f>
        <v>WDP</v>
      </c>
      <c r="T259" s="163" t="str">
        <f>CONCATENATE('OPINI Rinci v1'!BF261,'OPINI Rinci v1'!BG261,'OPINI Rinci v1'!BH261,'OPINI Rinci v1'!BI261)</f>
        <v>WDP</v>
      </c>
      <c r="U259" s="163" t="str">
        <f>CONCATENATE('OPINI Rinci v1'!BK261,'OPINI Rinci v1'!BL261,'OPINI Rinci v1'!BM261,'OPINI Rinci v1'!BN261)</f>
        <v>WDP</v>
      </c>
      <c r="V259" s="163" t="str">
        <f>CONCATENATE('OPINI Rinci v1'!BP261,'OPINI Rinci v1'!BQ261,'OPINI Rinci v1'!BR261,'OPINI Rinci v1'!BS261)</f>
        <v>WDP</v>
      </c>
      <c r="W259" s="163" t="str">
        <f>CONCATENATE('OPINI Rinci v1'!BU261,'OPINI Rinci v1'!BV261,'OPINI Rinci v1'!BW261,'OPINI Rinci v1'!BX261)</f>
        <v>WDP</v>
      </c>
      <c r="X259" s="163" t="str">
        <f>CONCATENATE('OPINI Rinci v1'!BZ261,'OPINI Rinci v1'!CA261,'OPINI Rinci v1'!CB261,'OPINI Rinci v1'!CC261)</f>
        <v>WDP</v>
      </c>
      <c r="Y259" s="397"/>
    </row>
    <row r="260" spans="1:25" s="91" customFormat="1" ht="15" x14ac:dyDescent="0.2">
      <c r="A260" s="76">
        <f t="shared" si="13"/>
        <v>228</v>
      </c>
      <c r="B260" s="157" t="s">
        <v>36</v>
      </c>
      <c r="C260" s="401" t="s">
        <v>86</v>
      </c>
      <c r="D260" s="421"/>
      <c r="E260" s="403" t="s">
        <v>284</v>
      </c>
      <c r="F260" s="404" t="str">
        <f>CONCATENATE('OPINI Rinci v1'!H262,'OPINI Rinci v1'!I262,'OPINI Rinci v1'!J262,'OPINI Rinci v1'!K262)</f>
        <v>WTP</v>
      </c>
      <c r="G260" s="404" t="str">
        <f>CONCATENATE('OPINI Rinci v1'!M262,'OPINI Rinci v1'!N262,'OPINI Rinci v1'!O262,'OPINI Rinci v1'!P262)</f>
        <v>WTP</v>
      </c>
      <c r="H260" s="404" t="str">
        <f>CONCATENATE('OPINI Rinci v1'!R262,'OPINI Rinci v1'!S262,'OPINI Rinci v1'!T262,'OPINI Rinci v1'!U262)</f>
        <v>WTP</v>
      </c>
      <c r="I260" s="404" t="str">
        <f>CONCATENATE('OPINI Rinci v1'!W262,'OPINI Rinci v1'!X262,'OPINI Rinci v1'!Y262,'OPINI Rinci v1'!Z262)</f>
        <v>WTP</v>
      </c>
      <c r="J260" s="404" t="str">
        <f>CONCATENATE('OPINI Rinci v1'!AB262,'OPINI Rinci v1'!AC262,'OPINI Rinci v1'!AD262,'OPINI Rinci v1'!AE262)</f>
        <v>WTP</v>
      </c>
      <c r="K260" s="404" t="str">
        <f>CONCATENATE('OPINI Rinci v1'!AG262,'OPINI Rinci v1'!AH262,'OPINI Rinci v1'!AI262,'OPINI Rinci v1'!AJ262)</f>
        <v>WDP</v>
      </c>
      <c r="L260" s="449" t="s">
        <v>632</v>
      </c>
      <c r="M260" s="406"/>
      <c r="N260" s="406"/>
      <c r="O260" s="404" t="str">
        <f>CONCATENATE('OPINI Rinci v1'!AL262,'OPINI Rinci v1'!AM262,'OPINI Rinci v1'!AO262,'OPINI Rinci v1'!AN262)</f>
        <v>WDP</v>
      </c>
      <c r="P260" s="407" t="s">
        <v>632</v>
      </c>
      <c r="Q260" s="399" t="str">
        <f>CONCATENATE('OPINI Rinci v1'!AQ262,'OPINI Rinci v1'!AR262,'OPINI Rinci v1'!AT262,'OPINI Rinci v1'!AS262)</f>
        <v>WDP</v>
      </c>
      <c r="R260" s="163" t="str">
        <f>CONCATENATE('OPINI Rinci v1'!AV262,'OPINI Rinci v1'!AW262,'OPINI Rinci v1'!AX262,'OPINI Rinci v1'!AY262)</f>
        <v>WDP</v>
      </c>
      <c r="S260" s="163" t="str">
        <f>CONCATENATE('OPINI Rinci v1'!BA262,'OPINI Rinci v1'!BB262,'OPINI Rinci v1'!BC262,'OPINI Rinci v1'!BD262)</f>
        <v>WDP</v>
      </c>
      <c r="T260" s="163" t="str">
        <f>CONCATENATE('OPINI Rinci v1'!BF262,'OPINI Rinci v1'!BG262,'OPINI Rinci v1'!BH262,'OPINI Rinci v1'!BI262)</f>
        <v>WDP</v>
      </c>
      <c r="U260" s="163" t="str">
        <f>CONCATENATE('OPINI Rinci v1'!BK262,'OPINI Rinci v1'!BL262,'OPINI Rinci v1'!BM262,'OPINI Rinci v1'!BN262)</f>
        <v>WDP</v>
      </c>
      <c r="V260" s="163" t="str">
        <f>CONCATENATE('OPINI Rinci v1'!BP262,'OPINI Rinci v1'!BQ262,'OPINI Rinci v1'!BR262,'OPINI Rinci v1'!BS262)</f>
        <v>TMP</v>
      </c>
      <c r="W260" s="163" t="str">
        <f>CONCATENATE('OPINI Rinci v1'!BU262,'OPINI Rinci v1'!BV262,'OPINI Rinci v1'!BW262,'OPINI Rinci v1'!BX262)</f>
        <v>WDP</v>
      </c>
      <c r="X260" s="163" t="str">
        <f>CONCATENATE('OPINI Rinci v1'!BZ262,'OPINI Rinci v1'!CA262,'OPINI Rinci v1'!CB262,'OPINI Rinci v1'!CC262)</f>
        <v>WDP</v>
      </c>
      <c r="Y260" s="397"/>
    </row>
    <row r="261" spans="1:25" s="91" customFormat="1" ht="15" x14ac:dyDescent="0.2">
      <c r="A261" s="76">
        <f t="shared" si="13"/>
        <v>229</v>
      </c>
      <c r="B261" s="157" t="s">
        <v>36</v>
      </c>
      <c r="C261" s="401" t="s">
        <v>88</v>
      </c>
      <c r="D261" s="421"/>
      <c r="E261" s="403" t="s">
        <v>285</v>
      </c>
      <c r="F261" s="404" t="str">
        <f>CONCATENATE('OPINI Rinci v1'!H263,'OPINI Rinci v1'!I263,'OPINI Rinci v1'!J263,'OPINI Rinci v1'!K263)</f>
        <v>WTP</v>
      </c>
      <c r="G261" s="404" t="str">
        <f>CONCATENATE('OPINI Rinci v1'!M263,'OPINI Rinci v1'!N263,'OPINI Rinci v1'!O263,'OPINI Rinci v1'!P263)</f>
        <v>WTP</v>
      </c>
      <c r="H261" s="404" t="str">
        <f>CONCATENATE('OPINI Rinci v1'!R263,'OPINI Rinci v1'!S263,'OPINI Rinci v1'!T263,'OPINI Rinci v1'!U263)</f>
        <v>WTP</v>
      </c>
      <c r="I261" s="404" t="str">
        <f>CONCATENATE('OPINI Rinci v1'!W263,'OPINI Rinci v1'!X263,'OPINI Rinci v1'!Y263,'OPINI Rinci v1'!Z263)</f>
        <v>WTP</v>
      </c>
      <c r="J261" s="404" t="str">
        <f>CONCATENATE('OPINI Rinci v1'!AB263,'OPINI Rinci v1'!AC263,'OPINI Rinci v1'!AD263,'OPINI Rinci v1'!AE263)</f>
        <v>WDP</v>
      </c>
      <c r="K261" s="404" t="str">
        <f>CONCATENATE('OPINI Rinci v1'!AG263,'OPINI Rinci v1'!AH263,'OPINI Rinci v1'!AI263,'OPINI Rinci v1'!AJ263)</f>
        <v>WDP</v>
      </c>
      <c r="L261" s="422" t="s">
        <v>634</v>
      </c>
      <c r="M261" s="423"/>
      <c r="N261" s="423"/>
      <c r="O261" s="404" t="str">
        <f>CONCATENATE('OPINI Rinci v1'!AL263,'OPINI Rinci v1'!AM263,'OPINI Rinci v1'!AO263,'OPINI Rinci v1'!AN263)</f>
        <v>WDP</v>
      </c>
      <c r="P261" s="424" t="s">
        <v>634</v>
      </c>
      <c r="Q261" s="399" t="str">
        <f>CONCATENATE('OPINI Rinci v1'!AQ263,'OPINI Rinci v1'!AR263,'OPINI Rinci v1'!AT263,'OPINI Rinci v1'!AS263)</f>
        <v>WDP</v>
      </c>
      <c r="R261" s="163" t="str">
        <f>CONCATENATE('OPINI Rinci v1'!AV263,'OPINI Rinci v1'!AW263,'OPINI Rinci v1'!AX263,'OPINI Rinci v1'!AY263)</f>
        <v>WDP</v>
      </c>
      <c r="S261" s="163" t="str">
        <f>CONCATENATE('OPINI Rinci v1'!BA263,'OPINI Rinci v1'!BB263,'OPINI Rinci v1'!BC263,'OPINI Rinci v1'!BD263)</f>
        <v>WDP</v>
      </c>
      <c r="T261" s="163" t="str">
        <f>CONCATENATE('OPINI Rinci v1'!BF263,'OPINI Rinci v1'!BG263,'OPINI Rinci v1'!BH263,'OPINI Rinci v1'!BI263)</f>
        <v>WDP</v>
      </c>
      <c r="U261" s="163" t="str">
        <f>CONCATENATE('OPINI Rinci v1'!BK263,'OPINI Rinci v1'!BL263,'OPINI Rinci v1'!BM263,'OPINI Rinci v1'!BN263)</f>
        <v>TMP</v>
      </c>
      <c r="V261" s="163" t="str">
        <f>CONCATENATE('OPINI Rinci v1'!BP263,'OPINI Rinci v1'!BQ263,'OPINI Rinci v1'!BR263,'OPINI Rinci v1'!BS263)</f>
        <v>WDP</v>
      </c>
      <c r="W261" s="163" t="str">
        <f>CONCATENATE('OPINI Rinci v1'!BU263,'OPINI Rinci v1'!BV263,'OPINI Rinci v1'!BW263,'OPINI Rinci v1'!BX263)</f>
        <v>WDP</v>
      </c>
      <c r="X261" s="163" t="str">
        <f>CONCATENATE('OPINI Rinci v1'!BZ263,'OPINI Rinci v1'!CA263,'OPINI Rinci v1'!CB263,'OPINI Rinci v1'!CC263)</f>
        <v>WDP</v>
      </c>
      <c r="Y261" s="397"/>
    </row>
    <row r="262" spans="1:25" s="408" customFormat="1" ht="14.1" customHeight="1" x14ac:dyDescent="0.2">
      <c r="A262" s="409">
        <f t="shared" si="13"/>
        <v>230</v>
      </c>
      <c r="B262" s="410" t="s">
        <v>36</v>
      </c>
      <c r="C262" s="411" t="s">
        <v>90</v>
      </c>
      <c r="D262" s="412"/>
      <c r="E262" s="413" t="s">
        <v>286</v>
      </c>
      <c r="F262" s="404" t="str">
        <f>CONCATENATE('OPINI Rinci v1'!H264,'OPINI Rinci v1'!I264,'OPINI Rinci v1'!J264,'OPINI Rinci v1'!K264)</f>
        <v>WTP</v>
      </c>
      <c r="G262" s="404" t="str">
        <f>CONCATENATE('OPINI Rinci v1'!M264,'OPINI Rinci v1'!N264,'OPINI Rinci v1'!O264,'OPINI Rinci v1'!P264)</f>
        <v>WTP</v>
      </c>
      <c r="H262" s="404" t="str">
        <f>CONCATENATE('OPINI Rinci v1'!R264,'OPINI Rinci v1'!S264,'OPINI Rinci v1'!T264,'OPINI Rinci v1'!U264)</f>
        <v>WTP</v>
      </c>
      <c r="I262" s="404" t="str">
        <f>CONCATENATE('OPINI Rinci v1'!W264,'OPINI Rinci v1'!X264,'OPINI Rinci v1'!Y264,'OPINI Rinci v1'!Z264)</f>
        <v>WTP</v>
      </c>
      <c r="J262" s="404" t="str">
        <f>CONCATENATE('OPINI Rinci v1'!AB264,'OPINI Rinci v1'!AC264,'OPINI Rinci v1'!AD264,'OPINI Rinci v1'!AE264)</f>
        <v>WTP</v>
      </c>
      <c r="K262" s="414" t="str">
        <f>CONCATENATE('OPINI Rinci v1'!AG264,'OPINI Rinci v1'!AH264,'OPINI Rinci v1'!AI264,'OPINI Rinci v1'!AJ264)</f>
        <v>WTP</v>
      </c>
      <c r="L262" s="425" t="s">
        <v>632</v>
      </c>
      <c r="M262" s="426"/>
      <c r="N262" s="426"/>
      <c r="O262" s="414" t="str">
        <f>CONCATENATE('OPINI Rinci v1'!AL264,'OPINI Rinci v1'!AM264,'OPINI Rinci v1'!AO264,'OPINI Rinci v1'!AN264)</f>
        <v>WTP</v>
      </c>
      <c r="P262" s="427" t="s">
        <v>632</v>
      </c>
      <c r="Q262" s="418" t="str">
        <f>CONCATENATE('OPINI Rinci v1'!AQ264,'OPINI Rinci v1'!AR264,'OPINI Rinci v1'!AT264,'OPINI Rinci v1'!AS264)</f>
        <v>WTP</v>
      </c>
      <c r="R262" s="419" t="str">
        <f>CONCATENATE('OPINI Rinci v1'!AV264,'OPINI Rinci v1'!AW264,'OPINI Rinci v1'!AX264,'OPINI Rinci v1'!AY264)</f>
        <v>WDP</v>
      </c>
      <c r="S262" s="419" t="str">
        <f>CONCATENATE('OPINI Rinci v1'!BA264,'OPINI Rinci v1'!BB264,'OPINI Rinci v1'!BC264,'OPINI Rinci v1'!BD264)</f>
        <v>WDP</v>
      </c>
      <c r="T262" s="419" t="str">
        <f>CONCATENATE('OPINI Rinci v1'!BF264,'OPINI Rinci v1'!BG264,'OPINI Rinci v1'!BH264,'OPINI Rinci v1'!BI264)</f>
        <v>WDP</v>
      </c>
      <c r="U262" s="419" t="str">
        <f>CONCATENATE('OPINI Rinci v1'!BK264,'OPINI Rinci v1'!BL264,'OPINI Rinci v1'!BM264,'OPINI Rinci v1'!BN264)</f>
        <v>WDP</v>
      </c>
      <c r="V262" s="419" t="str">
        <f>CONCATENATE('OPINI Rinci v1'!BP264,'OPINI Rinci v1'!BQ264,'OPINI Rinci v1'!BR264,'OPINI Rinci v1'!BS264)</f>
        <v>WDP</v>
      </c>
      <c r="W262" s="419" t="str">
        <f>CONCATENATE('OPINI Rinci v1'!BU264,'OPINI Rinci v1'!BV264,'OPINI Rinci v1'!BW264,'OPINI Rinci v1'!BX264)</f>
        <v>WDP</v>
      </c>
      <c r="X262" s="419" t="str">
        <f>CONCATENATE('OPINI Rinci v1'!BZ264,'OPINI Rinci v1'!CA264,'OPINI Rinci v1'!CB264,'OPINI Rinci v1'!CC264)</f>
        <v>WDP</v>
      </c>
      <c r="Y262" s="420"/>
    </row>
    <row r="263" spans="1:25" s="91" customFormat="1" ht="14.1" customHeight="1" x14ac:dyDescent="0.2">
      <c r="A263" s="76">
        <f t="shared" si="13"/>
        <v>231</v>
      </c>
      <c r="B263" s="157" t="s">
        <v>36</v>
      </c>
      <c r="C263" s="401" t="s">
        <v>92</v>
      </c>
      <c r="D263" s="421"/>
      <c r="E263" s="403" t="s">
        <v>287</v>
      </c>
      <c r="F263" s="404" t="str">
        <f>CONCATENATE('OPINI Rinci v1'!H265,'OPINI Rinci v1'!I265,'OPINI Rinci v1'!J265,'OPINI Rinci v1'!K265)</f>
        <v>WTP</v>
      </c>
      <c r="G263" s="404" t="str">
        <f>CONCATENATE('OPINI Rinci v1'!M265,'OPINI Rinci v1'!N265,'OPINI Rinci v1'!O265,'OPINI Rinci v1'!P265)</f>
        <v>WTP</v>
      </c>
      <c r="H263" s="404" t="str">
        <f>CONCATENATE('OPINI Rinci v1'!R265,'OPINI Rinci v1'!S265,'OPINI Rinci v1'!T265,'OPINI Rinci v1'!U265)</f>
        <v>WTP</v>
      </c>
      <c r="I263" s="404" t="str">
        <f>CONCATENATE('OPINI Rinci v1'!W265,'OPINI Rinci v1'!X265,'OPINI Rinci v1'!Y265,'OPINI Rinci v1'!Z265)</f>
        <v>WTP</v>
      </c>
      <c r="J263" s="404" t="str">
        <f>CONCATENATE('OPINI Rinci v1'!AB265,'OPINI Rinci v1'!AC265,'OPINI Rinci v1'!AD265,'OPINI Rinci v1'!AE265)</f>
        <v>WTP</v>
      </c>
      <c r="K263" s="404" t="str">
        <f>CONCATENATE('OPINI Rinci v1'!AG265,'OPINI Rinci v1'!AH265,'OPINI Rinci v1'!AI265,'OPINI Rinci v1'!AJ265)</f>
        <v>WDP</v>
      </c>
      <c r="L263" s="405" t="s">
        <v>632</v>
      </c>
      <c r="M263" s="406"/>
      <c r="N263" s="406"/>
      <c r="O263" s="404" t="str">
        <f>CONCATENATE('OPINI Rinci v1'!AL265,'OPINI Rinci v1'!AM265,'OPINI Rinci v1'!AO265,'OPINI Rinci v1'!AN265)</f>
        <v>WDP</v>
      </c>
      <c r="P263" s="407" t="s">
        <v>632</v>
      </c>
      <c r="Q263" s="399" t="str">
        <f>CONCATENATE('OPINI Rinci v1'!AQ265,'OPINI Rinci v1'!AR265,'OPINI Rinci v1'!AT265,'OPINI Rinci v1'!AS265)</f>
        <v>WDP</v>
      </c>
      <c r="R263" s="163" t="str">
        <f>CONCATENATE('OPINI Rinci v1'!AV265,'OPINI Rinci v1'!AW265,'OPINI Rinci v1'!AX265,'OPINI Rinci v1'!AY265)</f>
        <v>WDP</v>
      </c>
      <c r="S263" s="163" t="str">
        <f>CONCATENATE('OPINI Rinci v1'!BA265,'OPINI Rinci v1'!BB265,'OPINI Rinci v1'!BC265,'OPINI Rinci v1'!BD265)</f>
        <v>WDP</v>
      </c>
      <c r="T263" s="163" t="str">
        <f>CONCATENATE('OPINI Rinci v1'!BF265,'OPINI Rinci v1'!BG265,'OPINI Rinci v1'!BH265,'OPINI Rinci v1'!BI265)</f>
        <v>WDP</v>
      </c>
      <c r="U263" s="163" t="str">
        <f>CONCATENATE('OPINI Rinci v1'!BK265,'OPINI Rinci v1'!BL265,'OPINI Rinci v1'!BM265,'OPINI Rinci v1'!BN265)</f>
        <v>WDP</v>
      </c>
      <c r="V263" s="163" t="str">
        <f>CONCATENATE('OPINI Rinci v1'!BP265,'OPINI Rinci v1'!BQ265,'OPINI Rinci v1'!BR265,'OPINI Rinci v1'!BS265)</f>
        <v>WDP</v>
      </c>
      <c r="W263" s="163" t="str">
        <f>CONCATENATE('OPINI Rinci v1'!BU265,'OPINI Rinci v1'!BV265,'OPINI Rinci v1'!BW265,'OPINI Rinci v1'!BX265)</f>
        <v>WDP</v>
      </c>
      <c r="X263" s="163" t="str">
        <f>CONCATENATE('OPINI Rinci v1'!BZ265,'OPINI Rinci v1'!CA265,'OPINI Rinci v1'!CB265,'OPINI Rinci v1'!CC265)</f>
        <v>WDP</v>
      </c>
      <c r="Y263" s="397"/>
    </row>
    <row r="264" spans="1:25" s="91" customFormat="1" ht="14.1" customHeight="1" x14ac:dyDescent="0.2">
      <c r="A264" s="76">
        <f t="shared" si="13"/>
        <v>232</v>
      </c>
      <c r="B264" s="157" t="s">
        <v>36</v>
      </c>
      <c r="C264" s="401" t="s">
        <v>94</v>
      </c>
      <c r="D264" s="421"/>
      <c r="E264" s="403" t="s">
        <v>288</v>
      </c>
      <c r="F264" s="404" t="str">
        <f>CONCATENATE('OPINI Rinci v1'!H266,'OPINI Rinci v1'!I266,'OPINI Rinci v1'!J266,'OPINI Rinci v1'!K266)</f>
        <v>WTP</v>
      </c>
      <c r="G264" s="404" t="str">
        <f>CONCATENATE('OPINI Rinci v1'!M266,'OPINI Rinci v1'!N266,'OPINI Rinci v1'!O266,'OPINI Rinci v1'!P266)</f>
        <v>WTP</v>
      </c>
      <c r="H264" s="404" t="str">
        <f>CONCATENATE('OPINI Rinci v1'!R266,'OPINI Rinci v1'!S266,'OPINI Rinci v1'!T266,'OPINI Rinci v1'!U266)</f>
        <v>WTP</v>
      </c>
      <c r="I264" s="404" t="str">
        <f>CONCATENATE('OPINI Rinci v1'!W266,'OPINI Rinci v1'!X266,'OPINI Rinci v1'!Y266,'OPINI Rinci v1'!Z266)</f>
        <v>WTP</v>
      </c>
      <c r="J264" s="404" t="str">
        <f>CONCATENATE('OPINI Rinci v1'!AB266,'OPINI Rinci v1'!AC266,'OPINI Rinci v1'!AD266,'OPINI Rinci v1'!AE266)</f>
        <v>WDP</v>
      </c>
      <c r="K264" s="404" t="str">
        <f>CONCATENATE('OPINI Rinci v1'!AG266,'OPINI Rinci v1'!AH266,'OPINI Rinci v1'!AI266,'OPINI Rinci v1'!AJ266)</f>
        <v>WDP</v>
      </c>
      <c r="L264" s="405" t="s">
        <v>632</v>
      </c>
      <c r="M264" s="406"/>
      <c r="N264" s="406"/>
      <c r="O264" s="404" t="str">
        <f>CONCATENATE('OPINI Rinci v1'!AL266,'OPINI Rinci v1'!AM266,'OPINI Rinci v1'!AO266,'OPINI Rinci v1'!AN266)</f>
        <v>WDP</v>
      </c>
      <c r="P264" s="407" t="s">
        <v>632</v>
      </c>
      <c r="Q264" s="399" t="str">
        <f>CONCATENATE('OPINI Rinci v1'!AQ266,'OPINI Rinci v1'!AR266,'OPINI Rinci v1'!AT266,'OPINI Rinci v1'!AS266)</f>
        <v>WDP</v>
      </c>
      <c r="R264" s="163" t="str">
        <f>CONCATENATE('OPINI Rinci v1'!AV266,'OPINI Rinci v1'!AW266,'OPINI Rinci v1'!AX266,'OPINI Rinci v1'!AY266)</f>
        <v>WDP</v>
      </c>
      <c r="S264" s="163" t="str">
        <f>CONCATENATE('OPINI Rinci v1'!BA266,'OPINI Rinci v1'!BB266,'OPINI Rinci v1'!BC266,'OPINI Rinci v1'!BD266)</f>
        <v>WDP</v>
      </c>
      <c r="T264" s="163" t="str">
        <f>CONCATENATE('OPINI Rinci v1'!BF266,'OPINI Rinci v1'!BG266,'OPINI Rinci v1'!BH266,'OPINI Rinci v1'!BI266)</f>
        <v>WDP</v>
      </c>
      <c r="U264" s="163" t="str">
        <f>CONCATENATE('OPINI Rinci v1'!BK266,'OPINI Rinci v1'!BL266,'OPINI Rinci v1'!BM266,'OPINI Rinci v1'!BN266)</f>
        <v>WDP</v>
      </c>
      <c r="V264" s="163" t="str">
        <f>CONCATENATE('OPINI Rinci v1'!BP266,'OPINI Rinci v1'!BQ266,'OPINI Rinci v1'!BR266,'OPINI Rinci v1'!BS266)</f>
        <v>WDP</v>
      </c>
      <c r="W264" s="163" t="str">
        <f>CONCATENATE('OPINI Rinci v1'!BU266,'OPINI Rinci v1'!BV266,'OPINI Rinci v1'!BW266,'OPINI Rinci v1'!BX266)</f>
        <v>WDP</v>
      </c>
      <c r="X264" s="163" t="str">
        <f>CONCATENATE('OPINI Rinci v1'!BZ266,'OPINI Rinci v1'!CA266,'OPINI Rinci v1'!CB266,'OPINI Rinci v1'!CC266)</f>
        <v>WDP</v>
      </c>
      <c r="Y264" s="397"/>
    </row>
    <row r="265" spans="1:25" s="91" customFormat="1" ht="14.1" customHeight="1" x14ac:dyDescent="0.2">
      <c r="A265" s="76">
        <f t="shared" si="13"/>
        <v>233</v>
      </c>
      <c r="B265" s="157" t="s">
        <v>36</v>
      </c>
      <c r="C265" s="401" t="s">
        <v>96</v>
      </c>
      <c r="D265" s="421"/>
      <c r="E265" s="403" t="s">
        <v>289</v>
      </c>
      <c r="F265" s="404" t="str">
        <f>CONCATENATE('OPINI Rinci v1'!H267,'OPINI Rinci v1'!I267,'OPINI Rinci v1'!J267,'OPINI Rinci v1'!K267)</f>
        <v>WTP</v>
      </c>
      <c r="G265" s="404" t="str">
        <f>CONCATENATE('OPINI Rinci v1'!M267,'OPINI Rinci v1'!N267,'OPINI Rinci v1'!O267,'OPINI Rinci v1'!P267)</f>
        <v>WTP</v>
      </c>
      <c r="H265" s="404" t="str">
        <f>CONCATENATE('OPINI Rinci v1'!R267,'OPINI Rinci v1'!S267,'OPINI Rinci v1'!T267,'OPINI Rinci v1'!U267)</f>
        <v>WTP</v>
      </c>
      <c r="I265" s="404" t="str">
        <f>CONCATENATE('OPINI Rinci v1'!W267,'OPINI Rinci v1'!X267,'OPINI Rinci v1'!Y267,'OPINI Rinci v1'!Z267)</f>
        <v>WTP</v>
      </c>
      <c r="J265" s="404" t="str">
        <f>CONCATENATE('OPINI Rinci v1'!AB267,'OPINI Rinci v1'!AC267,'OPINI Rinci v1'!AD267,'OPINI Rinci v1'!AE267)</f>
        <v>WDP</v>
      </c>
      <c r="K265" s="404" t="str">
        <f>CONCATENATE('OPINI Rinci v1'!AG267,'OPINI Rinci v1'!AH267,'OPINI Rinci v1'!AI267,'OPINI Rinci v1'!AJ267)</f>
        <v>WDP</v>
      </c>
      <c r="L265" s="422" t="s">
        <v>634</v>
      </c>
      <c r="M265" s="423"/>
      <c r="N265" s="423"/>
      <c r="O265" s="404" t="str">
        <f>CONCATENATE('OPINI Rinci v1'!AL267,'OPINI Rinci v1'!AM267,'OPINI Rinci v1'!AO267,'OPINI Rinci v1'!AN267)</f>
        <v>WDP</v>
      </c>
      <c r="P265" s="407" t="s">
        <v>632</v>
      </c>
      <c r="Q265" s="399" t="str">
        <f>CONCATENATE('OPINI Rinci v1'!AQ267,'OPINI Rinci v1'!AR267,'OPINI Rinci v1'!AT267,'OPINI Rinci v1'!AS267)</f>
        <v>WDP</v>
      </c>
      <c r="R265" s="163" t="str">
        <f>CONCATENATE('OPINI Rinci v1'!AV267,'OPINI Rinci v1'!AW267,'OPINI Rinci v1'!AX267,'OPINI Rinci v1'!AY267)</f>
        <v>WDP</v>
      </c>
      <c r="S265" s="163" t="str">
        <f>CONCATENATE('OPINI Rinci v1'!BA267,'OPINI Rinci v1'!BB267,'OPINI Rinci v1'!BC267,'OPINI Rinci v1'!BD267)</f>
        <v>WDP</v>
      </c>
      <c r="T265" s="163" t="str">
        <f>CONCATENATE('OPINI Rinci v1'!BF267,'OPINI Rinci v1'!BG267,'OPINI Rinci v1'!BH267,'OPINI Rinci v1'!BI267)</f>
        <v>WDP</v>
      </c>
      <c r="U265" s="163" t="str">
        <f>CONCATENATE('OPINI Rinci v1'!BK267,'OPINI Rinci v1'!BL267,'OPINI Rinci v1'!BM267,'OPINI Rinci v1'!BN267)</f>
        <v>WDP</v>
      </c>
      <c r="V265" s="163" t="str">
        <f>CONCATENATE('OPINI Rinci v1'!BP267,'OPINI Rinci v1'!BQ267,'OPINI Rinci v1'!BR267,'OPINI Rinci v1'!BS267)</f>
        <v>WDP</v>
      </c>
      <c r="W265" s="163" t="str">
        <f>CONCATENATE('OPINI Rinci v1'!BU267,'OPINI Rinci v1'!BV267,'OPINI Rinci v1'!BW267,'OPINI Rinci v1'!BX267)</f>
        <v>WDP</v>
      </c>
      <c r="X265" s="163" t="str">
        <f>CONCATENATE('OPINI Rinci v1'!BZ267,'OPINI Rinci v1'!CA267,'OPINI Rinci v1'!CB267,'OPINI Rinci v1'!CC267)</f>
        <v>WDP</v>
      </c>
      <c r="Y265" s="397"/>
    </row>
    <row r="266" spans="1:25" s="91" customFormat="1" ht="14.1" customHeight="1" x14ac:dyDescent="0.2">
      <c r="A266" s="76">
        <f t="shared" si="13"/>
        <v>234</v>
      </c>
      <c r="B266" s="157" t="s">
        <v>36</v>
      </c>
      <c r="C266" s="401" t="s">
        <v>290</v>
      </c>
      <c r="D266" s="421"/>
      <c r="E266" s="403" t="s">
        <v>291</v>
      </c>
      <c r="F266" s="404" t="str">
        <f>CONCATENATE('OPINI Rinci v1'!H268,'OPINI Rinci v1'!I268,'OPINI Rinci v1'!J268,'OPINI Rinci v1'!K268)</f>
        <v>WTP</v>
      </c>
      <c r="G266" s="404" t="str">
        <f>CONCATENATE('OPINI Rinci v1'!M268,'OPINI Rinci v1'!N268,'OPINI Rinci v1'!O268,'OPINI Rinci v1'!P268)</f>
        <v>WTP</v>
      </c>
      <c r="H266" s="404" t="str">
        <f>CONCATENATE('OPINI Rinci v1'!R268,'OPINI Rinci v1'!S268,'OPINI Rinci v1'!T268,'OPINI Rinci v1'!U268)</f>
        <v>WTP</v>
      </c>
      <c r="I266" s="404" t="str">
        <f>CONCATENATE('OPINI Rinci v1'!W268,'OPINI Rinci v1'!X268,'OPINI Rinci v1'!Y268,'OPINI Rinci v1'!Z268)</f>
        <v>WTP</v>
      </c>
      <c r="J266" s="404" t="str">
        <f>CONCATENATE('OPINI Rinci v1'!AB268,'OPINI Rinci v1'!AC268,'OPINI Rinci v1'!AD268,'OPINI Rinci v1'!AE268)</f>
        <v>WTP</v>
      </c>
      <c r="K266" s="404" t="str">
        <f>CONCATENATE('OPINI Rinci v1'!AG268,'OPINI Rinci v1'!AH268,'OPINI Rinci v1'!AI268,'OPINI Rinci v1'!AJ268)</f>
        <v>WDP</v>
      </c>
      <c r="L266" s="422" t="s">
        <v>634</v>
      </c>
      <c r="M266" s="423"/>
      <c r="N266" s="423"/>
      <c r="O266" s="404" t="str">
        <f>CONCATENATE('OPINI Rinci v1'!AL268,'OPINI Rinci v1'!AM268,'OPINI Rinci v1'!AO268,'OPINI Rinci v1'!AN268)</f>
        <v>WDP</v>
      </c>
      <c r="P266" s="424" t="s">
        <v>634</v>
      </c>
      <c r="Q266" s="399" t="str">
        <f>CONCATENATE('OPINI Rinci v1'!AQ268,'OPINI Rinci v1'!AR268,'OPINI Rinci v1'!AT268,'OPINI Rinci v1'!AS268)</f>
        <v>WDP</v>
      </c>
      <c r="R266" s="163" t="str">
        <f>CONCATENATE('OPINI Rinci v1'!AV268,'OPINI Rinci v1'!AW268,'OPINI Rinci v1'!AX268,'OPINI Rinci v1'!AY268)</f>
        <v>WDP</v>
      </c>
      <c r="S266" s="163" t="str">
        <f>CONCATENATE('OPINI Rinci v1'!BA268,'OPINI Rinci v1'!BB268,'OPINI Rinci v1'!BC268,'OPINI Rinci v1'!BD268)</f>
        <v>WDP</v>
      </c>
      <c r="T266" s="163" t="str">
        <f>CONCATENATE('OPINI Rinci v1'!BF268,'OPINI Rinci v1'!BG268,'OPINI Rinci v1'!BH268,'OPINI Rinci v1'!BI268)</f>
        <v>WDP</v>
      </c>
      <c r="U266" s="163" t="str">
        <f>CONCATENATE('OPINI Rinci v1'!BK268,'OPINI Rinci v1'!BL268,'OPINI Rinci v1'!BM268,'OPINI Rinci v1'!BN268)</f>
        <v>WDP</v>
      </c>
      <c r="V266" s="163" t="str">
        <f>CONCATENATE('OPINI Rinci v1'!BP268,'OPINI Rinci v1'!BQ268,'OPINI Rinci v1'!BR268,'OPINI Rinci v1'!BS268)</f>
        <v>WDP</v>
      </c>
      <c r="W266" s="163" t="str">
        <f>CONCATENATE('OPINI Rinci v1'!BU268,'OPINI Rinci v1'!BV268,'OPINI Rinci v1'!BW268,'OPINI Rinci v1'!BX268)</f>
        <v>WDP</v>
      </c>
      <c r="X266" s="163" t="str">
        <f>CONCATENATE('OPINI Rinci v1'!BZ268,'OPINI Rinci v1'!CA268,'OPINI Rinci v1'!CB268,'OPINI Rinci v1'!CC268)</f>
        <v>WDP</v>
      </c>
      <c r="Y266" s="397"/>
    </row>
    <row r="267" spans="1:25" s="91" customFormat="1" ht="14.1" customHeight="1" x14ac:dyDescent="0.2">
      <c r="A267" s="76">
        <f t="shared" si="13"/>
        <v>235</v>
      </c>
      <c r="B267" s="157" t="s">
        <v>36</v>
      </c>
      <c r="C267" s="401" t="s">
        <v>292</v>
      </c>
      <c r="D267" s="421"/>
      <c r="E267" s="403" t="s">
        <v>293</v>
      </c>
      <c r="F267" s="404" t="str">
        <f>CONCATENATE('OPINI Rinci v1'!H269,'OPINI Rinci v1'!I269,'OPINI Rinci v1'!J269,'OPINI Rinci v1'!K269)</f>
        <v>WTP</v>
      </c>
      <c r="G267" s="404" t="str">
        <f>CONCATENATE('OPINI Rinci v1'!M269,'OPINI Rinci v1'!N269,'OPINI Rinci v1'!O269,'OPINI Rinci v1'!P269)</f>
        <v>WTP</v>
      </c>
      <c r="H267" s="404" t="str">
        <f>CONCATENATE('OPINI Rinci v1'!R269,'OPINI Rinci v1'!S269,'OPINI Rinci v1'!T269,'OPINI Rinci v1'!U269)</f>
        <v>WTP</v>
      </c>
      <c r="I267" s="404" t="str">
        <f>CONCATENATE('OPINI Rinci v1'!W269,'OPINI Rinci v1'!X269,'OPINI Rinci v1'!Y269,'OPINI Rinci v1'!Z269)</f>
        <v>WTP</v>
      </c>
      <c r="J267" s="404" t="str">
        <f>CONCATENATE('OPINI Rinci v1'!AB269,'OPINI Rinci v1'!AC269,'OPINI Rinci v1'!AD269,'OPINI Rinci v1'!AE269)</f>
        <v>WDP</v>
      </c>
      <c r="K267" s="404" t="str">
        <f>CONCATENATE('OPINI Rinci v1'!AG269,'OPINI Rinci v1'!AH269,'OPINI Rinci v1'!AI269,'OPINI Rinci v1'!AJ269)</f>
        <v>WDP</v>
      </c>
      <c r="L267" s="449" t="s">
        <v>632</v>
      </c>
      <c r="M267" s="406"/>
      <c r="N267" s="406"/>
      <c r="O267" s="404" t="str">
        <f>CONCATENATE('OPINI Rinci v1'!AL269,'OPINI Rinci v1'!AM269,'OPINI Rinci v1'!AO269,'OPINI Rinci v1'!AN269)</f>
        <v>WDP</v>
      </c>
      <c r="P267" s="407" t="s">
        <v>632</v>
      </c>
      <c r="Q267" s="399" t="str">
        <f>CONCATENATE('OPINI Rinci v1'!AQ269,'OPINI Rinci v1'!AR269,'OPINI Rinci v1'!AT269,'OPINI Rinci v1'!AS269)</f>
        <v>WDP</v>
      </c>
      <c r="R267" s="163" t="str">
        <f>CONCATENATE('OPINI Rinci v1'!AV269,'OPINI Rinci v1'!AW269,'OPINI Rinci v1'!AX269,'OPINI Rinci v1'!AY269)</f>
        <v>WDP</v>
      </c>
      <c r="S267" s="163" t="str">
        <f>CONCATENATE('OPINI Rinci v1'!BA269,'OPINI Rinci v1'!BB269,'OPINI Rinci v1'!BC269,'OPINI Rinci v1'!BD269)</f>
        <v>WDP</v>
      </c>
      <c r="T267" s="163" t="str">
        <f>CONCATENATE('OPINI Rinci v1'!BF269,'OPINI Rinci v1'!BG269,'OPINI Rinci v1'!BH269,'OPINI Rinci v1'!BI269)</f>
        <v>WDP</v>
      </c>
      <c r="U267" s="163" t="str">
        <f>CONCATENATE('OPINI Rinci v1'!BK269,'OPINI Rinci v1'!BL269,'OPINI Rinci v1'!BM269,'OPINI Rinci v1'!BN269)</f>
        <v>WDP</v>
      </c>
      <c r="V267" s="163" t="str">
        <f>CONCATENATE('OPINI Rinci v1'!BP269,'OPINI Rinci v1'!BQ269,'OPINI Rinci v1'!BR269,'OPINI Rinci v1'!BS269)</f>
        <v>WDP</v>
      </c>
      <c r="W267" s="163" t="str">
        <f>CONCATENATE('OPINI Rinci v1'!BU269,'OPINI Rinci v1'!BV269,'OPINI Rinci v1'!BW269,'OPINI Rinci v1'!BX269)</f>
        <v>WDP</v>
      </c>
      <c r="X267" s="163" t="str">
        <f>CONCATENATE('OPINI Rinci v1'!BZ269,'OPINI Rinci v1'!CA269,'OPINI Rinci v1'!CB269,'OPINI Rinci v1'!CC269)</f>
        <v>WDP</v>
      </c>
      <c r="Y267" s="397"/>
    </row>
    <row r="268" spans="1:25" s="91" customFormat="1" ht="14.1" customHeight="1" x14ac:dyDescent="0.2">
      <c r="A268" s="76">
        <f t="shared" si="13"/>
        <v>236</v>
      </c>
      <c r="B268" s="157" t="s">
        <v>36</v>
      </c>
      <c r="C268" s="401" t="s">
        <v>294</v>
      </c>
      <c r="D268" s="421"/>
      <c r="E268" s="403" t="s">
        <v>295</v>
      </c>
      <c r="F268" s="404" t="str">
        <f>CONCATENATE('OPINI Rinci v1'!H270,'OPINI Rinci v1'!I270,'OPINI Rinci v1'!J270,'OPINI Rinci v1'!K270)</f>
        <v>WTP</v>
      </c>
      <c r="G268" s="404" t="str">
        <f>CONCATENATE('OPINI Rinci v1'!M270,'OPINI Rinci v1'!N270,'OPINI Rinci v1'!O270,'OPINI Rinci v1'!P270)</f>
        <v>WTP</v>
      </c>
      <c r="H268" s="404" t="str">
        <f>CONCATENATE('OPINI Rinci v1'!R270,'OPINI Rinci v1'!S270,'OPINI Rinci v1'!T270,'OPINI Rinci v1'!U270)</f>
        <v>WTP</v>
      </c>
      <c r="I268" s="404" t="str">
        <f>CONCATENATE('OPINI Rinci v1'!W270,'OPINI Rinci v1'!X270,'OPINI Rinci v1'!Y270,'OPINI Rinci v1'!Z270)</f>
        <v>WTP</v>
      </c>
      <c r="J268" s="404" t="str">
        <f>CONCATENATE('OPINI Rinci v1'!AB270,'OPINI Rinci v1'!AC270,'OPINI Rinci v1'!AD270,'OPINI Rinci v1'!AE270)</f>
        <v>WDP</v>
      </c>
      <c r="K268" s="404" t="str">
        <f>CONCATENATE('OPINI Rinci v1'!AG270,'OPINI Rinci v1'!AH270,'OPINI Rinci v1'!AI270,'OPINI Rinci v1'!AJ270)</f>
        <v>WDP</v>
      </c>
      <c r="L268" s="405" t="s">
        <v>632</v>
      </c>
      <c r="M268" s="406"/>
      <c r="N268" s="406"/>
      <c r="O268" s="404" t="str">
        <f>CONCATENATE('OPINI Rinci v1'!AL270,'OPINI Rinci v1'!AM270,'OPINI Rinci v1'!AO270,'OPINI Rinci v1'!AN270)</f>
        <v>WTP</v>
      </c>
      <c r="P268" s="407" t="s">
        <v>632</v>
      </c>
      <c r="Q268" s="399" t="str">
        <f>CONCATENATE('OPINI Rinci v1'!AQ270,'OPINI Rinci v1'!AR270,'OPINI Rinci v1'!AT270,'OPINI Rinci v1'!AS270)</f>
        <v>WTP</v>
      </c>
      <c r="R268" s="163" t="str">
        <f>CONCATENATE('OPINI Rinci v1'!AV270,'OPINI Rinci v1'!AW270,'OPINI Rinci v1'!AX270,'OPINI Rinci v1'!AY270)</f>
        <v>WDP</v>
      </c>
      <c r="S268" s="163" t="str">
        <f>CONCATENATE('OPINI Rinci v1'!BA270,'OPINI Rinci v1'!BB270,'OPINI Rinci v1'!BC270,'OPINI Rinci v1'!BD270)</f>
        <v>WDP</v>
      </c>
      <c r="T268" s="163" t="str">
        <f>CONCATENATE('OPINI Rinci v1'!BF270,'OPINI Rinci v1'!BG270,'OPINI Rinci v1'!BH270,'OPINI Rinci v1'!BI270)</f>
        <v>WDP</v>
      </c>
      <c r="U268" s="163" t="str">
        <f>CONCATENATE('OPINI Rinci v1'!BK270,'OPINI Rinci v1'!BL270,'OPINI Rinci v1'!BM270,'OPINI Rinci v1'!BN270)</f>
        <v>WDP</v>
      </c>
      <c r="V268" s="163" t="str">
        <f>CONCATENATE('OPINI Rinci v1'!BP270,'OPINI Rinci v1'!BQ270,'OPINI Rinci v1'!BR270,'OPINI Rinci v1'!BS270)</f>
        <v>WDP</v>
      </c>
      <c r="W268" s="163" t="str">
        <f>CONCATENATE('OPINI Rinci v1'!BU270,'OPINI Rinci v1'!BV270,'OPINI Rinci v1'!BW270,'OPINI Rinci v1'!BX270)</f>
        <v>WDP</v>
      </c>
      <c r="X268" s="163" t="str">
        <f>CONCATENATE('OPINI Rinci v1'!BZ270,'OPINI Rinci v1'!CA270,'OPINI Rinci v1'!CB270,'OPINI Rinci v1'!CC270)</f>
        <v>WDP</v>
      </c>
      <c r="Y268" s="397"/>
    </row>
    <row r="269" spans="1:25" s="408" customFormat="1" ht="14.1" customHeight="1" x14ac:dyDescent="0.2">
      <c r="A269" s="409">
        <f t="shared" si="13"/>
        <v>237</v>
      </c>
      <c r="B269" s="410" t="s">
        <v>36</v>
      </c>
      <c r="C269" s="411" t="s">
        <v>296</v>
      </c>
      <c r="D269" s="412"/>
      <c r="E269" s="413" t="s">
        <v>297</v>
      </c>
      <c r="F269" s="404" t="str">
        <f>CONCATENATE('OPINI Rinci v1'!H271,'OPINI Rinci v1'!I271,'OPINI Rinci v1'!J271,'OPINI Rinci v1'!K271)</f>
        <v>WTP</v>
      </c>
      <c r="G269" s="404" t="str">
        <f>CONCATENATE('OPINI Rinci v1'!M271,'OPINI Rinci v1'!N271,'OPINI Rinci v1'!O271,'OPINI Rinci v1'!P271)</f>
        <v>WTP</v>
      </c>
      <c r="H269" s="404" t="str">
        <f>CONCATENATE('OPINI Rinci v1'!R271,'OPINI Rinci v1'!S271,'OPINI Rinci v1'!T271,'OPINI Rinci v1'!U271)</f>
        <v>WTP</v>
      </c>
      <c r="I269" s="404" t="str">
        <f>CONCATENATE('OPINI Rinci v1'!W271,'OPINI Rinci v1'!X271,'OPINI Rinci v1'!Y271,'OPINI Rinci v1'!Z271)</f>
        <v>WTP</v>
      </c>
      <c r="J269" s="404" t="str">
        <f>CONCATENATE('OPINI Rinci v1'!AB271,'OPINI Rinci v1'!AC271,'OPINI Rinci v1'!AD271,'OPINI Rinci v1'!AE271)</f>
        <v>WTP</v>
      </c>
      <c r="K269" s="414" t="str">
        <f>CONCATENATE('OPINI Rinci v1'!AG271,'OPINI Rinci v1'!AH271,'OPINI Rinci v1'!AI271,'OPINI Rinci v1'!AJ271)</f>
        <v>WTP</v>
      </c>
      <c r="L269" s="415" t="s">
        <v>634</v>
      </c>
      <c r="M269" s="416"/>
      <c r="N269" s="416"/>
      <c r="O269" s="414" t="str">
        <f>CONCATENATE('OPINI Rinci v1'!AL271,'OPINI Rinci v1'!AM271,'OPINI Rinci v1'!AO271,'OPINI Rinci v1'!AN271)</f>
        <v>WTP</v>
      </c>
      <c r="P269" s="417" t="s">
        <v>634</v>
      </c>
      <c r="Q269" s="418" t="str">
        <f>CONCATENATE('OPINI Rinci v1'!AQ271,'OPINI Rinci v1'!AR271,'OPINI Rinci v1'!AT271,'OPINI Rinci v1'!AS271)</f>
        <v>WTP</v>
      </c>
      <c r="R269" s="419" t="str">
        <f>CONCATENATE('OPINI Rinci v1'!AV271,'OPINI Rinci v1'!AW271,'OPINI Rinci v1'!AX271,'OPINI Rinci v1'!AY271)</f>
        <v>WTP</v>
      </c>
      <c r="S269" s="419" t="str">
        <f>CONCATENATE('OPINI Rinci v1'!BA271,'OPINI Rinci v1'!BB271,'OPINI Rinci v1'!BC271,'OPINI Rinci v1'!BD271)</f>
        <v>WTP</v>
      </c>
      <c r="T269" s="419" t="str">
        <f>CONCATENATE('OPINI Rinci v1'!BF271,'OPINI Rinci v1'!BG271,'OPINI Rinci v1'!BH271,'OPINI Rinci v1'!BI271)</f>
        <v>WDP</v>
      </c>
      <c r="U269" s="419" t="str">
        <f>CONCATENATE('OPINI Rinci v1'!BK271,'OPINI Rinci v1'!BL271,'OPINI Rinci v1'!BM271,'OPINI Rinci v1'!BN271)</f>
        <v>WDP</v>
      </c>
      <c r="V269" s="419" t="str">
        <f>CONCATENATE('OPINI Rinci v1'!BP271,'OPINI Rinci v1'!BQ271,'OPINI Rinci v1'!BR271,'OPINI Rinci v1'!BS271)</f>
        <v>WDP</v>
      </c>
      <c r="W269" s="419" t="str">
        <f>CONCATENATE('OPINI Rinci v1'!BU271,'OPINI Rinci v1'!BV271,'OPINI Rinci v1'!BW271,'OPINI Rinci v1'!BX271)</f>
        <v>WDP</v>
      </c>
      <c r="X269" s="419" t="str">
        <f>CONCATENATE('OPINI Rinci v1'!BZ271,'OPINI Rinci v1'!CA271,'OPINI Rinci v1'!CB271,'OPINI Rinci v1'!CC271)</f>
        <v>WDP</v>
      </c>
      <c r="Y269" s="420"/>
    </row>
    <row r="270" spans="1:25" s="91" customFormat="1" ht="14.1" customHeight="1" x14ac:dyDescent="0.2">
      <c r="A270" s="76">
        <f t="shared" si="13"/>
        <v>238</v>
      </c>
      <c r="B270" s="157" t="s">
        <v>36</v>
      </c>
      <c r="C270" s="401" t="s">
        <v>298</v>
      </c>
      <c r="D270" s="421"/>
      <c r="E270" s="403" t="s">
        <v>299</v>
      </c>
      <c r="F270" s="404" t="str">
        <f>CONCATENATE('OPINI Rinci v1'!H272,'OPINI Rinci v1'!I272,'OPINI Rinci v1'!J272,'OPINI Rinci v1'!K272)</f>
        <v>WTP</v>
      </c>
      <c r="G270" s="404" t="str">
        <f>CONCATENATE('OPINI Rinci v1'!M272,'OPINI Rinci v1'!N272,'OPINI Rinci v1'!O272,'OPINI Rinci v1'!P272)</f>
        <v>WTP</v>
      </c>
      <c r="H270" s="404" t="str">
        <f>CONCATENATE('OPINI Rinci v1'!R272,'OPINI Rinci v1'!S272,'OPINI Rinci v1'!T272,'OPINI Rinci v1'!U272)</f>
        <v>WDP</v>
      </c>
      <c r="I270" s="404" t="str">
        <f>CONCATENATE('OPINI Rinci v1'!W272,'OPINI Rinci v1'!X272,'OPINI Rinci v1'!Y272,'OPINI Rinci v1'!Z272)</f>
        <v>WDP</v>
      </c>
      <c r="J270" s="404" t="str">
        <f>CONCATENATE('OPINI Rinci v1'!AB272,'OPINI Rinci v1'!AC272,'OPINI Rinci v1'!AD272,'OPINI Rinci v1'!AE272)</f>
        <v>WDP</v>
      </c>
      <c r="K270" s="404" t="str">
        <f>CONCATENATE('OPINI Rinci v1'!AG272,'OPINI Rinci v1'!AH272,'OPINI Rinci v1'!AI272,'OPINI Rinci v1'!AJ272)</f>
        <v>WDP</v>
      </c>
      <c r="L270" s="422" t="s">
        <v>634</v>
      </c>
      <c r="M270" s="423"/>
      <c r="N270" s="423"/>
      <c r="O270" s="404" t="str">
        <f>CONCATENATE('OPINI Rinci v1'!AL272,'OPINI Rinci v1'!AM272,'OPINI Rinci v1'!AO272,'OPINI Rinci v1'!AN272)</f>
        <v>WDP</v>
      </c>
      <c r="P270" s="424" t="s">
        <v>634</v>
      </c>
      <c r="Q270" s="399" t="str">
        <f>CONCATENATE('OPINI Rinci v1'!AQ272,'OPINI Rinci v1'!AR272,'OPINI Rinci v1'!AT272,'OPINI Rinci v1'!AS272)</f>
        <v>WDP</v>
      </c>
      <c r="R270" s="163" t="str">
        <f>CONCATENATE('OPINI Rinci v1'!AV272,'OPINI Rinci v1'!AW272,'OPINI Rinci v1'!AX272,'OPINI Rinci v1'!AY272)</f>
        <v>WTP</v>
      </c>
      <c r="S270" s="163" t="str">
        <f>CONCATENATE('OPINI Rinci v1'!BA272,'OPINI Rinci v1'!BB272,'OPINI Rinci v1'!BC272,'OPINI Rinci v1'!BD272)</f>
        <v>WDP</v>
      </c>
      <c r="T270" s="163" t="str">
        <f>CONCATENATE('OPINI Rinci v1'!BF272,'OPINI Rinci v1'!BG272,'OPINI Rinci v1'!BH272,'OPINI Rinci v1'!BI272)</f>
        <v>WDP</v>
      </c>
      <c r="U270" s="163" t="str">
        <f>CONCATENATE('OPINI Rinci v1'!BK272,'OPINI Rinci v1'!BL272,'OPINI Rinci v1'!BM272,'OPINI Rinci v1'!BN272)</f>
        <v>WDP</v>
      </c>
      <c r="V270" s="163" t="str">
        <f>CONCATENATE('OPINI Rinci v1'!BP272,'OPINI Rinci v1'!BQ272,'OPINI Rinci v1'!BR272,'OPINI Rinci v1'!BS272)</f>
        <v>WDP</v>
      </c>
      <c r="W270" s="163" t="str">
        <f>CONCATENATE('OPINI Rinci v1'!BU272,'OPINI Rinci v1'!BV272,'OPINI Rinci v1'!BW272,'OPINI Rinci v1'!BX272)</f>
        <v>WDP</v>
      </c>
      <c r="X270" s="163" t="str">
        <f>CONCATENATE('OPINI Rinci v1'!BZ272,'OPINI Rinci v1'!CA272,'OPINI Rinci v1'!CB272,'OPINI Rinci v1'!CC272)</f>
        <v>WDP</v>
      </c>
      <c r="Y270" s="397"/>
    </row>
    <row r="271" spans="1:25" s="59" customFormat="1" ht="14.1" customHeight="1" x14ac:dyDescent="0.2">
      <c r="A271" s="76" t="str">
        <f t="shared" si="13"/>
        <v/>
      </c>
      <c r="B271" s="180"/>
      <c r="C271" s="398"/>
      <c r="D271" s="62"/>
      <c r="E271" s="63"/>
      <c r="F271" s="63"/>
      <c r="G271" s="404" t="str">
        <f>CONCATENATE('OPINI Rinci v1'!M273,'OPINI Rinci v1'!N273,'OPINI Rinci v1'!O273,'OPINI Rinci v1'!P273)</f>
        <v/>
      </c>
      <c r="H271" s="63"/>
      <c r="I271" s="63"/>
      <c r="J271" s="63"/>
      <c r="K271" s="63"/>
      <c r="L271" s="428"/>
      <c r="M271" s="428"/>
      <c r="N271" s="428"/>
      <c r="O271" s="398"/>
      <c r="P271" s="63"/>
      <c r="Q271" s="399" t="str">
        <f>CONCATENATE('OPINI Rinci v1'!AQ273,'OPINI Rinci v1'!AR273,'OPINI Rinci v1'!AT273,'OPINI Rinci v1'!AS273)</f>
        <v/>
      </c>
      <c r="R271" s="147"/>
      <c r="S271" s="163"/>
      <c r="T271" s="163"/>
      <c r="U271" s="163"/>
      <c r="V271" s="163"/>
      <c r="W271" s="163"/>
      <c r="X271" s="163"/>
      <c r="Y271" s="400"/>
    </row>
    <row r="272" spans="1:25" s="59" customFormat="1" ht="14.1" customHeight="1" x14ac:dyDescent="0.2">
      <c r="A272" s="76" t="str">
        <f t="shared" si="13"/>
        <v/>
      </c>
      <c r="B272" s="79" t="s">
        <v>38</v>
      </c>
      <c r="C272" s="398"/>
      <c r="D272" s="62" t="s">
        <v>301</v>
      </c>
      <c r="E272" s="63"/>
      <c r="F272" s="63"/>
      <c r="G272" s="404" t="s">
        <v>657</v>
      </c>
      <c r="H272" s="63"/>
      <c r="I272" s="63"/>
      <c r="J272" s="63"/>
      <c r="K272" s="63"/>
      <c r="L272" s="428"/>
      <c r="M272" s="428"/>
      <c r="N272" s="428"/>
      <c r="O272" s="398"/>
      <c r="P272" s="63"/>
      <c r="Q272" s="399"/>
      <c r="R272" s="147"/>
      <c r="S272" s="163"/>
      <c r="T272" s="163"/>
      <c r="U272" s="163"/>
      <c r="V272" s="163"/>
      <c r="W272" s="163"/>
      <c r="X272" s="163"/>
      <c r="Y272" s="400"/>
    </row>
    <row r="273" spans="1:25" s="91" customFormat="1" ht="14.1" customHeight="1" x14ac:dyDescent="0.2">
      <c r="A273" s="76">
        <f>IF(C273="","",A270+1)</f>
        <v>239</v>
      </c>
      <c r="B273" s="157" t="s">
        <v>38</v>
      </c>
      <c r="C273" s="401" t="s">
        <v>8</v>
      </c>
      <c r="D273" s="402"/>
      <c r="E273" s="403" t="s">
        <v>302</v>
      </c>
      <c r="F273" s="404" t="str">
        <f>CONCATENATE('OPINI Rinci v1'!H275,'OPINI Rinci v1'!I275,'OPINI Rinci v1'!J275,'OPINI Rinci v1'!K275)</f>
        <v>WTP</v>
      </c>
      <c r="G273" s="404" t="str">
        <f>CONCATENATE('OPINI Rinci v1'!M275,'OPINI Rinci v1'!N275,'OPINI Rinci v1'!O275,'OPINI Rinci v1'!P275)</f>
        <v>WTP</v>
      </c>
      <c r="H273" s="404" t="str">
        <f>CONCATENATE('OPINI Rinci v1'!R275,'OPINI Rinci v1'!S275,'OPINI Rinci v1'!T275,'OPINI Rinci v1'!U275)</f>
        <v>WTP</v>
      </c>
      <c r="I273" s="404" t="str">
        <f>CONCATENATE('OPINI Rinci v1'!W275,'OPINI Rinci v1'!X275,'OPINI Rinci v1'!Y275,'OPINI Rinci v1'!Z275)</f>
        <v>WTP</v>
      </c>
      <c r="J273" s="404" t="str">
        <f>CONCATENATE('OPINI Rinci v1'!AB275,'OPINI Rinci v1'!AC275,'OPINI Rinci v1'!AD275,'OPINI Rinci v1'!AE275)</f>
        <v>WTP</v>
      </c>
      <c r="K273" s="404" t="str">
        <f>CONCATENATE('OPINI Rinci v1'!AG275,'OPINI Rinci v1'!AH275,'OPINI Rinci v1'!AI275,'OPINI Rinci v1'!AJ275)</f>
        <v>WTP</v>
      </c>
      <c r="L273" s="405" t="s">
        <v>633</v>
      </c>
      <c r="M273" s="406"/>
      <c r="N273" s="406"/>
      <c r="O273" s="404" t="str">
        <f>CONCATENATE('OPINI Rinci v1'!AL275,'OPINI Rinci v1'!AM275,'OPINI Rinci v1'!AO275,'OPINI Rinci v1'!AN275)</f>
        <v>WTP</v>
      </c>
      <c r="P273" s="407" t="s">
        <v>632</v>
      </c>
      <c r="Q273" s="399" t="str">
        <f>CONCATENATE('OPINI Rinci v1'!AQ275,'OPINI Rinci v1'!AR275,'OPINI Rinci v1'!AT275,'OPINI Rinci v1'!AS275)</f>
        <v>WTP</v>
      </c>
      <c r="R273" s="163" t="str">
        <f>CONCATENATE('OPINI Rinci v1'!AV275,'OPINI Rinci v1'!AW275,'OPINI Rinci v1'!AX275,'OPINI Rinci v1'!AY275)</f>
        <v>WTP</v>
      </c>
      <c r="S273" s="163" t="str">
        <f>CONCATENATE('OPINI Rinci v1'!BA275,'OPINI Rinci v1'!BB275,'OPINI Rinci v1'!BC275,'OPINI Rinci v1'!BD275)</f>
        <v>WTP</v>
      </c>
      <c r="T273" s="163" t="str">
        <f>CONCATENATE('OPINI Rinci v1'!BF275,'OPINI Rinci v1'!BG275,'OPINI Rinci v1'!BH275,'OPINI Rinci v1'!BI275)</f>
        <v>WDP</v>
      </c>
      <c r="U273" s="163" t="str">
        <f>CONCATENATE('OPINI Rinci v1'!BK275,'OPINI Rinci v1'!BL275,'OPINI Rinci v1'!BM275,'OPINI Rinci v1'!BN275)</f>
        <v>WDP</v>
      </c>
      <c r="V273" s="163" t="str">
        <f>CONCATENATE('OPINI Rinci v1'!BP275,'OPINI Rinci v1'!BQ275,'OPINI Rinci v1'!BR275,'OPINI Rinci v1'!BS275)</f>
        <v>WDP</v>
      </c>
      <c r="W273" s="163" t="str">
        <f>CONCATENATE('OPINI Rinci v1'!BU275,'OPINI Rinci v1'!BV275,'OPINI Rinci v1'!BW275,'OPINI Rinci v1'!BX275)</f>
        <v>WDP</v>
      </c>
      <c r="X273" s="163" t="str">
        <f>CONCATENATE('OPINI Rinci v1'!BZ275,'OPINI Rinci v1'!CA275,'OPINI Rinci v1'!CB275,'OPINI Rinci v1'!CC275)</f>
        <v>WDP</v>
      </c>
      <c r="Y273" s="397"/>
    </row>
    <row r="274" spans="1:25" s="408" customFormat="1" ht="14.1" customHeight="1" x14ac:dyDescent="0.2">
      <c r="A274" s="409">
        <f t="shared" ref="A274:A280" si="14">IF(C274="","",A273+1)</f>
        <v>240</v>
      </c>
      <c r="B274" s="410" t="s">
        <v>38</v>
      </c>
      <c r="C274" s="411" t="s">
        <v>12</v>
      </c>
      <c r="D274" s="412"/>
      <c r="E274" s="413" t="s">
        <v>303</v>
      </c>
      <c r="F274" s="404" t="str">
        <f>CONCATENATE('OPINI Rinci v1'!H276,'OPINI Rinci v1'!I276,'OPINI Rinci v1'!J276,'OPINI Rinci v1'!K276)</f>
        <v>WTP</v>
      </c>
      <c r="G274" s="404" t="str">
        <f>CONCATENATE('OPINI Rinci v1'!M276,'OPINI Rinci v1'!N276,'OPINI Rinci v1'!O276,'OPINI Rinci v1'!P276)</f>
        <v>WTP</v>
      </c>
      <c r="H274" s="404" t="str">
        <f>CONCATENATE('OPINI Rinci v1'!R276,'OPINI Rinci v1'!S276,'OPINI Rinci v1'!T276,'OPINI Rinci v1'!U276)</f>
        <v>WTP</v>
      </c>
      <c r="I274" s="404" t="str">
        <f>CONCATENATE('OPINI Rinci v1'!W276,'OPINI Rinci v1'!X276,'OPINI Rinci v1'!Y276,'OPINI Rinci v1'!Z276)</f>
        <v>WTP</v>
      </c>
      <c r="J274" s="404" t="str">
        <f>CONCATENATE('OPINI Rinci v1'!AB276,'OPINI Rinci v1'!AC276,'OPINI Rinci v1'!AD276,'OPINI Rinci v1'!AE276)</f>
        <v>WTP</v>
      </c>
      <c r="K274" s="414" t="str">
        <f>CONCATENATE('OPINI Rinci v1'!AG276,'OPINI Rinci v1'!AH276,'OPINI Rinci v1'!AI276,'OPINI Rinci v1'!AJ276)</f>
        <v>WTP</v>
      </c>
      <c r="L274" s="415" t="s">
        <v>634</v>
      </c>
      <c r="M274" s="416"/>
      <c r="N274" s="416"/>
      <c r="O274" s="414" t="str">
        <f>CONCATENATE('OPINI Rinci v1'!AL276,'OPINI Rinci v1'!AM276,'OPINI Rinci v1'!AO276,'OPINI Rinci v1'!AN276)</f>
        <v>WTP</v>
      </c>
      <c r="P274" s="417" t="s">
        <v>634</v>
      </c>
      <c r="Q274" s="418" t="str">
        <f>CONCATENATE('OPINI Rinci v1'!AQ276,'OPINI Rinci v1'!AR276,'OPINI Rinci v1'!AT276,'OPINI Rinci v1'!AS276)</f>
        <v>WTP</v>
      </c>
      <c r="R274" s="419" t="str">
        <f>CONCATENATE('OPINI Rinci v1'!AV276,'OPINI Rinci v1'!AW276,'OPINI Rinci v1'!AX276,'OPINI Rinci v1'!AY276)</f>
        <v>WDP</v>
      </c>
      <c r="S274" s="419" t="str">
        <f>CONCATENATE('OPINI Rinci v1'!BA276,'OPINI Rinci v1'!BB276,'OPINI Rinci v1'!BC276,'OPINI Rinci v1'!BD276)</f>
        <v>WDP</v>
      </c>
      <c r="T274" s="419" t="str">
        <f>CONCATENATE('OPINI Rinci v1'!BF276,'OPINI Rinci v1'!BG276,'OPINI Rinci v1'!BH276,'OPINI Rinci v1'!BI276)</f>
        <v>WDP</v>
      </c>
      <c r="U274" s="419" t="str">
        <f>CONCATENATE('OPINI Rinci v1'!BK276,'OPINI Rinci v1'!BL276,'OPINI Rinci v1'!BM276,'OPINI Rinci v1'!BN276)</f>
        <v>WDP</v>
      </c>
      <c r="V274" s="419" t="str">
        <f>CONCATENATE('OPINI Rinci v1'!BP276,'OPINI Rinci v1'!BQ276,'OPINI Rinci v1'!BR276,'OPINI Rinci v1'!BS276)</f>
        <v>WDP</v>
      </c>
      <c r="W274" s="419" t="str">
        <f>CONCATENATE('OPINI Rinci v1'!BU276,'OPINI Rinci v1'!BV276,'OPINI Rinci v1'!BW276,'OPINI Rinci v1'!BX276)</f>
        <v>WDP</v>
      </c>
      <c r="X274" s="419" t="str">
        <f>CONCATENATE('OPINI Rinci v1'!BZ276,'OPINI Rinci v1'!CA276,'OPINI Rinci v1'!CB276,'OPINI Rinci v1'!CC276)</f>
        <v>WDP</v>
      </c>
      <c r="Y274" s="420"/>
    </row>
    <row r="275" spans="1:25" s="91" customFormat="1" ht="14.1" customHeight="1" x14ac:dyDescent="0.2">
      <c r="A275" s="76">
        <f t="shared" si="14"/>
        <v>241</v>
      </c>
      <c r="B275" s="157" t="s">
        <v>38</v>
      </c>
      <c r="C275" s="401" t="s">
        <v>14</v>
      </c>
      <c r="D275" s="421"/>
      <c r="E275" s="403" t="s">
        <v>304</v>
      </c>
      <c r="F275" s="404" t="str">
        <f>CONCATENATE('OPINI Rinci v1'!H277,'OPINI Rinci v1'!I277,'OPINI Rinci v1'!J277,'OPINI Rinci v1'!K277)</f>
        <v>WTP</v>
      </c>
      <c r="G275" s="404" t="str">
        <f>CONCATENATE('OPINI Rinci v1'!M277,'OPINI Rinci v1'!N277,'OPINI Rinci v1'!O277,'OPINI Rinci v1'!P277)</f>
        <v>WTP</v>
      </c>
      <c r="H275" s="404" t="str">
        <f>CONCATENATE('OPINI Rinci v1'!R277,'OPINI Rinci v1'!S277,'OPINI Rinci v1'!T277,'OPINI Rinci v1'!U277)</f>
        <v>WTP</v>
      </c>
      <c r="I275" s="404" t="str">
        <f>CONCATENATE('OPINI Rinci v1'!W277,'OPINI Rinci v1'!X277,'OPINI Rinci v1'!Y277,'OPINI Rinci v1'!Z277)</f>
        <v>WTP</v>
      </c>
      <c r="J275" s="404" t="str">
        <f>CONCATENATE('OPINI Rinci v1'!AB277,'OPINI Rinci v1'!AC277,'OPINI Rinci v1'!AD277,'OPINI Rinci v1'!AE277)</f>
        <v>WTP</v>
      </c>
      <c r="K275" s="404" t="str">
        <f>CONCATENATE('OPINI Rinci v1'!AG277,'OPINI Rinci v1'!AH277,'OPINI Rinci v1'!AI277,'OPINI Rinci v1'!AJ277)</f>
        <v>WDP</v>
      </c>
      <c r="L275" s="405" t="s">
        <v>632</v>
      </c>
      <c r="M275" s="406"/>
      <c r="N275" s="406"/>
      <c r="O275" s="404" t="str">
        <f>CONCATENATE('OPINI Rinci v1'!AL277,'OPINI Rinci v1'!AM277,'OPINI Rinci v1'!AO277,'OPINI Rinci v1'!AN277)</f>
        <v>WDP</v>
      </c>
      <c r="P275" s="407" t="s">
        <v>632</v>
      </c>
      <c r="Q275" s="399" t="str">
        <f>CONCATENATE('OPINI Rinci v1'!AQ277,'OPINI Rinci v1'!AR277,'OPINI Rinci v1'!AT277,'OPINI Rinci v1'!AS277)</f>
        <v>WDP</v>
      </c>
      <c r="R275" s="163" t="str">
        <f>CONCATENATE('OPINI Rinci v1'!AV277,'OPINI Rinci v1'!AW277,'OPINI Rinci v1'!AX277,'OPINI Rinci v1'!AY277)</f>
        <v>WDP</v>
      </c>
      <c r="S275" s="163" t="str">
        <f>CONCATENATE('OPINI Rinci v1'!BA277,'OPINI Rinci v1'!BB277,'OPINI Rinci v1'!BC277,'OPINI Rinci v1'!BD277)</f>
        <v>WDP</v>
      </c>
      <c r="T275" s="163" t="str">
        <f>CONCATENATE('OPINI Rinci v1'!BF277,'OPINI Rinci v1'!BG277,'OPINI Rinci v1'!BH277,'OPINI Rinci v1'!BI277)</f>
        <v>WDP</v>
      </c>
      <c r="U275" s="163" t="str">
        <f>CONCATENATE('OPINI Rinci v1'!BK277,'OPINI Rinci v1'!BL277,'OPINI Rinci v1'!BM277,'OPINI Rinci v1'!BN277)</f>
        <v>WDP</v>
      </c>
      <c r="V275" s="163" t="str">
        <f>CONCATENATE('OPINI Rinci v1'!BP277,'OPINI Rinci v1'!BQ277,'OPINI Rinci v1'!BR277,'OPINI Rinci v1'!BS277)</f>
        <v>TW</v>
      </c>
      <c r="W275" s="163" t="str">
        <f>CONCATENATE('OPINI Rinci v1'!BU277,'OPINI Rinci v1'!BV277,'OPINI Rinci v1'!BW277,'OPINI Rinci v1'!BX277)</f>
        <v>TW</v>
      </c>
      <c r="X275" s="163" t="str">
        <f>CONCATENATE('OPINI Rinci v1'!BZ277,'OPINI Rinci v1'!CA277,'OPINI Rinci v1'!CB277,'OPINI Rinci v1'!CC277)</f>
        <v>WDP</v>
      </c>
      <c r="Y275" s="397"/>
    </row>
    <row r="276" spans="1:25" s="408" customFormat="1" ht="14.1" customHeight="1" x14ac:dyDescent="0.2">
      <c r="A276" s="409">
        <f t="shared" si="14"/>
        <v>242</v>
      </c>
      <c r="B276" s="410" t="s">
        <v>38</v>
      </c>
      <c r="C276" s="411" t="s">
        <v>16</v>
      </c>
      <c r="D276" s="412"/>
      <c r="E276" s="413" t="s">
        <v>305</v>
      </c>
      <c r="F276" s="404" t="str">
        <f>CONCATENATE('OPINI Rinci v1'!H278,'OPINI Rinci v1'!I278,'OPINI Rinci v1'!J278,'OPINI Rinci v1'!K278)</f>
        <v>WTP</v>
      </c>
      <c r="G276" s="404" t="str">
        <f>CONCATENATE('OPINI Rinci v1'!M278,'OPINI Rinci v1'!N278,'OPINI Rinci v1'!O278,'OPINI Rinci v1'!P278)</f>
        <v>WTP</v>
      </c>
      <c r="H276" s="404" t="str">
        <f>CONCATENATE('OPINI Rinci v1'!R278,'OPINI Rinci v1'!S278,'OPINI Rinci v1'!T278,'OPINI Rinci v1'!U278)</f>
        <v>WTP</v>
      </c>
      <c r="I276" s="404" t="str">
        <f>CONCATENATE('OPINI Rinci v1'!W278,'OPINI Rinci v1'!X278,'OPINI Rinci v1'!Y278,'OPINI Rinci v1'!Z278)</f>
        <v>WTP</v>
      </c>
      <c r="J276" s="404" t="str">
        <f>CONCATENATE('OPINI Rinci v1'!AB278,'OPINI Rinci v1'!AC278,'OPINI Rinci v1'!AD278,'OPINI Rinci v1'!AE278)</f>
        <v>WTP</v>
      </c>
      <c r="K276" s="414" t="str">
        <f>CONCATENATE('OPINI Rinci v1'!AG278,'OPINI Rinci v1'!AH278,'OPINI Rinci v1'!AI278,'OPINI Rinci v1'!AJ278)</f>
        <v>WTP</v>
      </c>
      <c r="L276" s="415" t="s">
        <v>634</v>
      </c>
      <c r="M276" s="416"/>
      <c r="N276" s="416"/>
      <c r="O276" s="414" t="str">
        <f>CONCATENATE('OPINI Rinci v1'!AL278,'OPINI Rinci v1'!AM278,'OPINI Rinci v1'!AO278,'OPINI Rinci v1'!AN278)</f>
        <v>WTP</v>
      </c>
      <c r="P276" s="417" t="s">
        <v>634</v>
      </c>
      <c r="Q276" s="418" t="str">
        <f>CONCATENATE('OPINI Rinci v1'!AQ278,'OPINI Rinci v1'!AR278,'OPINI Rinci v1'!AT278,'OPINI Rinci v1'!AS278)</f>
        <v>WDP</v>
      </c>
      <c r="R276" s="419" t="str">
        <f>CONCATENATE('OPINI Rinci v1'!AV278,'OPINI Rinci v1'!AW278,'OPINI Rinci v1'!AX278,'OPINI Rinci v1'!AY278)</f>
        <v>WDP</v>
      </c>
      <c r="S276" s="419" t="str">
        <f>CONCATENATE('OPINI Rinci v1'!BA278,'OPINI Rinci v1'!BB278,'OPINI Rinci v1'!BC278,'OPINI Rinci v1'!BD278)</f>
        <v>WDP</v>
      </c>
      <c r="T276" s="419" t="str">
        <f>CONCATENATE('OPINI Rinci v1'!BF278,'OPINI Rinci v1'!BG278,'OPINI Rinci v1'!BH278,'OPINI Rinci v1'!BI278)</f>
        <v>WDP</v>
      </c>
      <c r="U276" s="419" t="str">
        <f>CONCATENATE('OPINI Rinci v1'!BK278,'OPINI Rinci v1'!BL278,'OPINI Rinci v1'!BM278,'OPINI Rinci v1'!BN278)</f>
        <v>WDP</v>
      </c>
      <c r="V276" s="419" t="str">
        <f>CONCATENATE('OPINI Rinci v1'!BP278,'OPINI Rinci v1'!BQ278,'OPINI Rinci v1'!BR278,'OPINI Rinci v1'!BS278)</f>
        <v>WDP</v>
      </c>
      <c r="W276" s="419" t="str">
        <f>CONCATENATE('OPINI Rinci v1'!BU278,'OPINI Rinci v1'!BV278,'OPINI Rinci v1'!BW278,'OPINI Rinci v1'!BX278)</f>
        <v>TMP</v>
      </c>
      <c r="X276" s="419" t="str">
        <f>CONCATENATE('OPINI Rinci v1'!BZ278,'OPINI Rinci v1'!CA278,'OPINI Rinci v1'!CB278,'OPINI Rinci v1'!CC278)</f>
        <v>WDP</v>
      </c>
      <c r="Y276" s="420"/>
    </row>
    <row r="277" spans="1:25" s="408" customFormat="1" ht="14.1" customHeight="1" x14ac:dyDescent="0.2">
      <c r="A277" s="409">
        <f t="shared" si="14"/>
        <v>243</v>
      </c>
      <c r="B277" s="410" t="s">
        <v>38</v>
      </c>
      <c r="C277" s="411" t="s">
        <v>18</v>
      </c>
      <c r="D277" s="412"/>
      <c r="E277" s="413" t="s">
        <v>306</v>
      </c>
      <c r="F277" s="404" t="str">
        <f>CONCATENATE('OPINI Rinci v1'!H279,'OPINI Rinci v1'!I279,'OPINI Rinci v1'!J279,'OPINI Rinci v1'!K279)</f>
        <v>WTP</v>
      </c>
      <c r="G277" s="404" t="str">
        <f>CONCATENATE('OPINI Rinci v1'!M279,'OPINI Rinci v1'!N279,'OPINI Rinci v1'!O279,'OPINI Rinci v1'!P279)</f>
        <v>WTP</v>
      </c>
      <c r="H277" s="404" t="str">
        <f>CONCATENATE('OPINI Rinci v1'!R279,'OPINI Rinci v1'!S279,'OPINI Rinci v1'!T279,'OPINI Rinci v1'!U279)</f>
        <v>WTP</v>
      </c>
      <c r="I277" s="404" t="str">
        <f>CONCATENATE('OPINI Rinci v1'!W279,'OPINI Rinci v1'!X279,'OPINI Rinci v1'!Y279,'OPINI Rinci v1'!Z279)</f>
        <v>WTP</v>
      </c>
      <c r="J277" s="404" t="str">
        <f>CONCATENATE('OPINI Rinci v1'!AB279,'OPINI Rinci v1'!AC279,'OPINI Rinci v1'!AD279,'OPINI Rinci v1'!AE279)</f>
        <v>WTP</v>
      </c>
      <c r="K277" s="414" t="str">
        <f>CONCATENATE('OPINI Rinci v1'!AG279,'OPINI Rinci v1'!AH279,'OPINI Rinci v1'!AI279,'OPINI Rinci v1'!AJ279)</f>
        <v>WTP</v>
      </c>
      <c r="L277" s="415" t="s">
        <v>634</v>
      </c>
      <c r="M277" s="416"/>
      <c r="N277" s="416"/>
      <c r="O277" s="414" t="str">
        <f>CONCATENATE('OPINI Rinci v1'!AL279,'OPINI Rinci v1'!AM279,'OPINI Rinci v1'!AO279,'OPINI Rinci v1'!AN279)</f>
        <v>WTP</v>
      </c>
      <c r="P277" s="417" t="s">
        <v>634</v>
      </c>
      <c r="Q277" s="418" t="str">
        <f>CONCATENATE('OPINI Rinci v1'!AQ279,'OPINI Rinci v1'!AR279,'OPINI Rinci v1'!AT279,'OPINI Rinci v1'!AS279)</f>
        <v>WTP</v>
      </c>
      <c r="R277" s="419" t="str">
        <f>CONCATENATE('OPINI Rinci v1'!AV279,'OPINI Rinci v1'!AW279,'OPINI Rinci v1'!AX279,'OPINI Rinci v1'!AY279)</f>
        <v>WTP</v>
      </c>
      <c r="S277" s="419" t="str">
        <f>CONCATENATE('OPINI Rinci v1'!BA279,'OPINI Rinci v1'!BB279,'OPINI Rinci v1'!BC279,'OPINI Rinci v1'!BD279)</f>
        <v>WDP</v>
      </c>
      <c r="T277" s="419" t="str">
        <f>CONCATENATE('OPINI Rinci v1'!BF279,'OPINI Rinci v1'!BG279,'OPINI Rinci v1'!BH279,'OPINI Rinci v1'!BI279)</f>
        <v>WDP</v>
      </c>
      <c r="U277" s="419" t="str">
        <f>CONCATENATE('OPINI Rinci v1'!BK279,'OPINI Rinci v1'!BL279,'OPINI Rinci v1'!BM279,'OPINI Rinci v1'!BN279)</f>
        <v>WDP</v>
      </c>
      <c r="V277" s="419" t="str">
        <f>CONCATENATE('OPINI Rinci v1'!BP279,'OPINI Rinci v1'!BQ279,'OPINI Rinci v1'!BR279,'OPINI Rinci v1'!BS279)</f>
        <v>WDP</v>
      </c>
      <c r="W277" s="419" t="str">
        <f>CONCATENATE('OPINI Rinci v1'!BU279,'OPINI Rinci v1'!BV279,'OPINI Rinci v1'!BW279,'OPINI Rinci v1'!BX279)</f>
        <v>WDP</v>
      </c>
      <c r="X277" s="419" t="str">
        <f>CONCATENATE('OPINI Rinci v1'!BZ279,'OPINI Rinci v1'!CA279,'OPINI Rinci v1'!CB279,'OPINI Rinci v1'!CC279)</f>
        <v>WDP</v>
      </c>
      <c r="Y277" s="420"/>
    </row>
    <row r="278" spans="1:25" s="408" customFormat="1" ht="14.1" customHeight="1" x14ac:dyDescent="0.2">
      <c r="A278" s="409">
        <f t="shared" si="14"/>
        <v>244</v>
      </c>
      <c r="B278" s="410" t="s">
        <v>38</v>
      </c>
      <c r="C278" s="411" t="s">
        <v>20</v>
      </c>
      <c r="D278" s="412"/>
      <c r="E278" s="413" t="s">
        <v>307</v>
      </c>
      <c r="F278" s="404" t="str">
        <f>CONCATENATE('OPINI Rinci v1'!H280,'OPINI Rinci v1'!I280,'OPINI Rinci v1'!J280,'OPINI Rinci v1'!K280)</f>
        <v>WTP</v>
      </c>
      <c r="G278" s="404" t="str">
        <f>CONCATENATE('OPINI Rinci v1'!M280,'OPINI Rinci v1'!N280,'OPINI Rinci v1'!O280,'OPINI Rinci v1'!P280)</f>
        <v>WTP</v>
      </c>
      <c r="H278" s="404" t="str">
        <f>CONCATENATE('OPINI Rinci v1'!R280,'OPINI Rinci v1'!S280,'OPINI Rinci v1'!T280,'OPINI Rinci v1'!U280)</f>
        <v>WTP</v>
      </c>
      <c r="I278" s="404" t="str">
        <f>CONCATENATE('OPINI Rinci v1'!W280,'OPINI Rinci v1'!X280,'OPINI Rinci v1'!Y280,'OPINI Rinci v1'!Z280)</f>
        <v>WTP</v>
      </c>
      <c r="J278" s="404" t="str">
        <f>CONCATENATE('OPINI Rinci v1'!AB280,'OPINI Rinci v1'!AC280,'OPINI Rinci v1'!AD280,'OPINI Rinci v1'!AE280)</f>
        <v>WTP</v>
      </c>
      <c r="K278" s="414" t="str">
        <f>CONCATENATE('OPINI Rinci v1'!AG280,'OPINI Rinci v1'!AH280,'OPINI Rinci v1'!AI280,'OPINI Rinci v1'!AJ280)</f>
        <v>WTP</v>
      </c>
      <c r="L278" s="425" t="s">
        <v>632</v>
      </c>
      <c r="M278" s="426"/>
      <c r="N278" s="426"/>
      <c r="O278" s="414" t="str">
        <f>CONCATENATE('OPINI Rinci v1'!AL280,'OPINI Rinci v1'!AM280,'OPINI Rinci v1'!AO280,'OPINI Rinci v1'!AN280)</f>
        <v>WTP</v>
      </c>
      <c r="P278" s="427" t="s">
        <v>632</v>
      </c>
      <c r="Q278" s="418" t="str">
        <f>CONCATENATE('OPINI Rinci v1'!AQ280,'OPINI Rinci v1'!AR280,'OPINI Rinci v1'!AT280,'OPINI Rinci v1'!AS280)</f>
        <v>WTP</v>
      </c>
      <c r="R278" s="419" t="str">
        <f>CONCATENATE('OPINI Rinci v1'!AV280,'OPINI Rinci v1'!AW280,'OPINI Rinci v1'!AX280,'OPINI Rinci v1'!AY280)</f>
        <v>WTP</v>
      </c>
      <c r="S278" s="419" t="str">
        <f>CONCATENATE('OPINI Rinci v1'!BA280,'OPINI Rinci v1'!BB280,'OPINI Rinci v1'!BC280,'OPINI Rinci v1'!BD280)</f>
        <v>WTP</v>
      </c>
      <c r="T278" s="419" t="str">
        <f>CONCATENATE('OPINI Rinci v1'!BF280,'OPINI Rinci v1'!BG280,'OPINI Rinci v1'!BH280,'OPINI Rinci v1'!BI280)</f>
        <v>WTP</v>
      </c>
      <c r="U278" s="419" t="str">
        <f>CONCATENATE('OPINI Rinci v1'!BK280,'OPINI Rinci v1'!BL280,'OPINI Rinci v1'!BM280,'OPINI Rinci v1'!BN280)</f>
        <v>WDP</v>
      </c>
      <c r="V278" s="419" t="str">
        <f>CONCATENATE('OPINI Rinci v1'!BP280,'OPINI Rinci v1'!BQ280,'OPINI Rinci v1'!BR280,'OPINI Rinci v1'!BS280)</f>
        <v>WDP</v>
      </c>
      <c r="W278" s="419" t="str">
        <f>CONCATENATE('OPINI Rinci v1'!BU280,'OPINI Rinci v1'!BV280,'OPINI Rinci v1'!BW280,'OPINI Rinci v1'!BX280)</f>
        <v>WDP</v>
      </c>
      <c r="X278" s="419" t="str">
        <f>CONCATENATE('OPINI Rinci v1'!BZ280,'OPINI Rinci v1'!CA280,'OPINI Rinci v1'!CB280,'OPINI Rinci v1'!CC280)</f>
        <v>WDP</v>
      </c>
      <c r="Y278" s="420"/>
    </row>
    <row r="279" spans="1:25" s="59" customFormat="1" ht="14.1" customHeight="1" x14ac:dyDescent="0.2">
      <c r="A279" s="76" t="str">
        <f t="shared" si="14"/>
        <v/>
      </c>
      <c r="B279" s="180"/>
      <c r="C279" s="398"/>
      <c r="D279" s="62"/>
      <c r="E279" s="63"/>
      <c r="F279" s="63"/>
      <c r="G279" s="404" t="str">
        <f>CONCATENATE('OPINI Rinci v1'!M281,'OPINI Rinci v1'!N281,'OPINI Rinci v1'!O281,'OPINI Rinci v1'!P281)</f>
        <v/>
      </c>
      <c r="H279" s="63"/>
      <c r="I279" s="63"/>
      <c r="J279" s="63"/>
      <c r="K279" s="63"/>
      <c r="L279" s="428"/>
      <c r="M279" s="428"/>
      <c r="N279" s="428"/>
      <c r="O279" s="398"/>
      <c r="P279" s="63"/>
      <c r="Q279" s="399" t="str">
        <f>CONCATENATE('OPINI Rinci v1'!AQ281,'OPINI Rinci v1'!AR281,'OPINI Rinci v1'!AT281,'OPINI Rinci v1'!AS281)</f>
        <v/>
      </c>
      <c r="R279" s="147"/>
      <c r="S279" s="163"/>
      <c r="T279" s="163"/>
      <c r="U279" s="163"/>
      <c r="V279" s="163"/>
      <c r="W279" s="163"/>
      <c r="X279" s="163"/>
      <c r="Y279" s="400"/>
    </row>
    <row r="280" spans="1:25" s="450" customFormat="1" ht="14.1" customHeight="1" x14ac:dyDescent="0.2">
      <c r="A280" s="451" t="str">
        <f t="shared" si="14"/>
        <v/>
      </c>
      <c r="B280" s="196" t="s">
        <v>40</v>
      </c>
      <c r="C280" s="452"/>
      <c r="D280" s="453" t="s">
        <v>309</v>
      </c>
      <c r="E280" s="454"/>
      <c r="F280" s="454"/>
      <c r="G280" s="404" t="s">
        <v>657</v>
      </c>
      <c r="H280" s="454"/>
      <c r="I280" s="454"/>
      <c r="J280" s="454"/>
      <c r="K280" s="454"/>
      <c r="L280" s="455"/>
      <c r="M280" s="455"/>
      <c r="N280" s="455"/>
      <c r="O280" s="456"/>
      <c r="P280" s="454"/>
      <c r="Q280" s="457"/>
      <c r="R280" s="211"/>
      <c r="S280" s="458"/>
      <c r="T280" s="458"/>
      <c r="U280" s="458"/>
      <c r="V280" s="458"/>
      <c r="W280" s="458"/>
      <c r="X280" s="458"/>
      <c r="Y280" s="459"/>
    </row>
    <row r="281" spans="1:25" s="91" customFormat="1" ht="14.1" customHeight="1" x14ac:dyDescent="0.2">
      <c r="A281" s="76">
        <f>IF(C281="","",A278+1)</f>
        <v>245</v>
      </c>
      <c r="B281" s="157" t="s">
        <v>40</v>
      </c>
      <c r="C281" s="401" t="s">
        <v>8</v>
      </c>
      <c r="D281" s="402"/>
      <c r="E281" s="460" t="s">
        <v>310</v>
      </c>
      <c r="F281" s="404" t="str">
        <f>CONCATENATE('OPINI Rinci v1'!H283,'OPINI Rinci v1'!I283,'OPINI Rinci v1'!J283,'OPINI Rinci v1'!K283)</f>
        <v>WTP</v>
      </c>
      <c r="G281" s="404" t="str">
        <f>CONCATENATE('OPINI Rinci v1'!M283,'OPINI Rinci v1'!N283,'OPINI Rinci v1'!O283,'OPINI Rinci v1'!P283)</f>
        <v>WTP</v>
      </c>
      <c r="H281" s="404" t="str">
        <f>CONCATENATE('OPINI Rinci v1'!R283,'OPINI Rinci v1'!S283,'OPINI Rinci v1'!T283,'OPINI Rinci v1'!U283)</f>
        <v>WTP</v>
      </c>
      <c r="I281" s="404" t="str">
        <f>CONCATENATE('OPINI Rinci v1'!W283,'OPINI Rinci v1'!X283,'OPINI Rinci v1'!Y283,'OPINI Rinci v1'!Z283)</f>
        <v>WTP</v>
      </c>
      <c r="J281" s="404" t="str">
        <f>CONCATENATE('OPINI Rinci v1'!AB283,'OPINI Rinci v1'!AC283,'OPINI Rinci v1'!AD283,'OPINI Rinci v1'!AE283)</f>
        <v>WTP</v>
      </c>
      <c r="K281" s="404" t="str">
        <f>CONCATENATE('OPINI Rinci v1'!AG283,'OPINI Rinci v1'!AH283,'OPINI Rinci v1'!AI283,'OPINI Rinci v1'!AJ283)</f>
        <v>WDP</v>
      </c>
      <c r="L281" s="405" t="s">
        <v>633</v>
      </c>
      <c r="M281" s="406"/>
      <c r="N281" s="406"/>
      <c r="O281" s="404" t="str">
        <f>CONCATENATE('OPINI Rinci v1'!AL283,'OPINI Rinci v1'!AM283,'OPINI Rinci v1'!AO283,'OPINI Rinci v1'!AN283)</f>
        <v>WTP</v>
      </c>
      <c r="P281" s="407" t="s">
        <v>632</v>
      </c>
      <c r="Q281" s="399" t="str">
        <f>CONCATENATE('OPINI Rinci v1'!AQ283,'OPINI Rinci v1'!AR283,'OPINI Rinci v1'!AT283,'OPINI Rinci v1'!AS283)</f>
        <v>WTP</v>
      </c>
      <c r="R281" s="163" t="str">
        <f>CONCATENATE('OPINI Rinci v1'!AV283,'OPINI Rinci v1'!AW283,'OPINI Rinci v1'!AX283,'OPINI Rinci v1'!AY283)</f>
        <v>WTP</v>
      </c>
      <c r="S281" s="163" t="str">
        <f>CONCATENATE('OPINI Rinci v1'!BA283,'OPINI Rinci v1'!BB283,'OPINI Rinci v1'!BC283,'OPINI Rinci v1'!BD283)</f>
        <v>WTP</v>
      </c>
      <c r="T281" s="163" t="str">
        <f>CONCATENATE('OPINI Rinci v1'!BF283,'OPINI Rinci v1'!BG283,'OPINI Rinci v1'!BH283,'OPINI Rinci v1'!BI283)</f>
        <v>WDP</v>
      </c>
      <c r="U281" s="163" t="str">
        <f>CONCATENATE('OPINI Rinci v1'!BK283,'OPINI Rinci v1'!BL283,'OPINI Rinci v1'!BM283,'OPINI Rinci v1'!BN283)</f>
        <v>WDP</v>
      </c>
      <c r="V281" s="163" t="str">
        <f>CONCATENATE('OPINI Rinci v1'!BP283,'OPINI Rinci v1'!BQ283,'OPINI Rinci v1'!BR283,'OPINI Rinci v1'!BS283)</f>
        <v>TW</v>
      </c>
      <c r="W281" s="163" t="str">
        <f>CONCATENATE('OPINI Rinci v1'!BU283,'OPINI Rinci v1'!BV283,'OPINI Rinci v1'!BW283,'OPINI Rinci v1'!BX283)</f>
        <v>WDP</v>
      </c>
      <c r="X281" s="163" t="str">
        <f>CONCATENATE('OPINI Rinci v1'!BZ283,'OPINI Rinci v1'!CA283,'OPINI Rinci v1'!CB283,'OPINI Rinci v1'!CC283)</f>
        <v>WDP</v>
      </c>
      <c r="Y281" s="397"/>
    </row>
    <row r="282" spans="1:25" s="91" customFormat="1" ht="14.1" customHeight="1" x14ac:dyDescent="0.2">
      <c r="A282" s="76">
        <f t="shared" ref="A282:A321" si="15">IF(C282="","",A281+1)</f>
        <v>246</v>
      </c>
      <c r="B282" s="157" t="s">
        <v>40</v>
      </c>
      <c r="C282" s="401" t="s">
        <v>12</v>
      </c>
      <c r="D282" s="421"/>
      <c r="E282" s="460" t="s">
        <v>311</v>
      </c>
      <c r="F282" s="404" t="str">
        <f>CONCATENATE('OPINI Rinci v1'!H284,'OPINI Rinci v1'!I284,'OPINI Rinci v1'!J284,'OPINI Rinci v1'!K284)</f>
        <v>WTP</v>
      </c>
      <c r="G282" s="404" t="str">
        <f>CONCATENATE('OPINI Rinci v1'!M284,'OPINI Rinci v1'!N284,'OPINI Rinci v1'!O284,'OPINI Rinci v1'!P284)</f>
        <v>WTP</v>
      </c>
      <c r="H282" s="404" t="str">
        <f>CONCATENATE('OPINI Rinci v1'!R284,'OPINI Rinci v1'!S284,'OPINI Rinci v1'!T284,'OPINI Rinci v1'!U284)</f>
        <v>WTP</v>
      </c>
      <c r="I282" s="404" t="str">
        <f>CONCATENATE('OPINI Rinci v1'!W284,'OPINI Rinci v1'!X284,'OPINI Rinci v1'!Y284,'OPINI Rinci v1'!Z284)</f>
        <v>WDP</v>
      </c>
      <c r="J282" s="404" t="str">
        <f>CONCATENATE('OPINI Rinci v1'!AB284,'OPINI Rinci v1'!AC284,'OPINI Rinci v1'!AD284,'OPINI Rinci v1'!AE284)</f>
        <v>WDP</v>
      </c>
      <c r="K282" s="404" t="str">
        <f>CONCATENATE('OPINI Rinci v1'!AG284,'OPINI Rinci v1'!AH284,'OPINI Rinci v1'!AI284,'OPINI Rinci v1'!AJ284)</f>
        <v>WDP</v>
      </c>
      <c r="L282" s="405" t="s">
        <v>632</v>
      </c>
      <c r="M282" s="406"/>
      <c r="N282" s="406"/>
      <c r="O282" s="404" t="str">
        <f>CONCATENATE('OPINI Rinci v1'!AL284,'OPINI Rinci v1'!AM284,'OPINI Rinci v1'!AO284,'OPINI Rinci v1'!AN284)</f>
        <v>WTP</v>
      </c>
      <c r="P282" s="407" t="s">
        <v>632</v>
      </c>
      <c r="Q282" s="399" t="str">
        <f>CONCATENATE('OPINI Rinci v1'!AQ284,'OPINI Rinci v1'!AR284,'OPINI Rinci v1'!AT284,'OPINI Rinci v1'!AS284)</f>
        <v>WTP</v>
      </c>
      <c r="R282" s="163" t="str">
        <f>CONCATENATE('OPINI Rinci v1'!AV284,'OPINI Rinci v1'!AW284,'OPINI Rinci v1'!AX284,'OPINI Rinci v1'!AY284)</f>
        <v>WTP</v>
      </c>
      <c r="S282" s="163" t="str">
        <f>CONCATENATE('OPINI Rinci v1'!BA284,'OPINI Rinci v1'!BB284,'OPINI Rinci v1'!BC284,'OPINI Rinci v1'!BD284)</f>
        <v>WTP</v>
      </c>
      <c r="T282" s="163" t="str">
        <f>CONCATENATE('OPINI Rinci v1'!BF284,'OPINI Rinci v1'!BG284,'OPINI Rinci v1'!BH284,'OPINI Rinci v1'!BI284)</f>
        <v>WDP</v>
      </c>
      <c r="U282" s="163" t="str">
        <f>CONCATENATE('OPINI Rinci v1'!BK284,'OPINI Rinci v1'!BL284,'OPINI Rinci v1'!BM284,'OPINI Rinci v1'!BN284)</f>
        <v>WDP</v>
      </c>
      <c r="V282" s="163" t="str">
        <f>CONCATENATE('OPINI Rinci v1'!BP284,'OPINI Rinci v1'!BQ284,'OPINI Rinci v1'!BR284,'OPINI Rinci v1'!BS284)</f>
        <v>TW</v>
      </c>
      <c r="W282" s="163" t="str">
        <f>CONCATENATE('OPINI Rinci v1'!BU284,'OPINI Rinci v1'!BV284,'OPINI Rinci v1'!BW284,'OPINI Rinci v1'!BX284)</f>
        <v>WDP</v>
      </c>
      <c r="X282" s="163" t="str">
        <f>CONCATENATE('OPINI Rinci v1'!BZ284,'OPINI Rinci v1'!CA284,'OPINI Rinci v1'!CB284,'OPINI Rinci v1'!CC284)</f>
        <v/>
      </c>
      <c r="Y282" s="397"/>
    </row>
    <row r="283" spans="1:25" s="408" customFormat="1" ht="14.1" customHeight="1" x14ac:dyDescent="0.2">
      <c r="A283" s="409">
        <f t="shared" si="15"/>
        <v>247</v>
      </c>
      <c r="B283" s="410" t="s">
        <v>40</v>
      </c>
      <c r="C283" s="411" t="s">
        <v>14</v>
      </c>
      <c r="D283" s="412"/>
      <c r="E283" s="413" t="s">
        <v>312</v>
      </c>
      <c r="F283" s="404" t="str">
        <f>CONCATENATE('OPINI Rinci v1'!H285,'OPINI Rinci v1'!I285,'OPINI Rinci v1'!J285,'OPINI Rinci v1'!K285)</f>
        <v>WTP</v>
      </c>
      <c r="G283" s="404" t="str">
        <f>CONCATENATE('OPINI Rinci v1'!M285,'OPINI Rinci v1'!N285,'OPINI Rinci v1'!O285,'OPINI Rinci v1'!P285)</f>
        <v>WTP</v>
      </c>
      <c r="H283" s="404" t="str">
        <f>CONCATENATE('OPINI Rinci v1'!R285,'OPINI Rinci v1'!S285,'OPINI Rinci v1'!T285,'OPINI Rinci v1'!U285)</f>
        <v>WTP</v>
      </c>
      <c r="I283" s="404" t="str">
        <f>CONCATENATE('OPINI Rinci v1'!W285,'OPINI Rinci v1'!X285,'OPINI Rinci v1'!Y285,'OPINI Rinci v1'!Z285)</f>
        <v>WTP</v>
      </c>
      <c r="J283" s="404" t="str">
        <f>CONCATENATE('OPINI Rinci v1'!AB285,'OPINI Rinci v1'!AC285,'OPINI Rinci v1'!AD285,'OPINI Rinci v1'!AE285)</f>
        <v>WTP</v>
      </c>
      <c r="K283" s="414" t="str">
        <f>CONCATENATE('OPINI Rinci v1'!AG285,'OPINI Rinci v1'!AH285,'OPINI Rinci v1'!AI285,'OPINI Rinci v1'!AJ285)</f>
        <v>WTP</v>
      </c>
      <c r="L283" s="425" t="s">
        <v>632</v>
      </c>
      <c r="M283" s="426"/>
      <c r="N283" s="426"/>
      <c r="O283" s="414" t="str">
        <f>CONCATENATE('OPINI Rinci v1'!AL285,'OPINI Rinci v1'!AM285,'OPINI Rinci v1'!AO285,'OPINI Rinci v1'!AN285)</f>
        <v>WTP</v>
      </c>
      <c r="P283" s="427" t="s">
        <v>632</v>
      </c>
      <c r="Q283" s="418" t="str">
        <f>CONCATENATE('OPINI Rinci v1'!AQ285,'OPINI Rinci v1'!AR285,'OPINI Rinci v1'!AT285,'OPINI Rinci v1'!AS285)</f>
        <v>WTP</v>
      </c>
      <c r="R283" s="419" t="str">
        <f>CONCATENATE('OPINI Rinci v1'!AV285,'OPINI Rinci v1'!AW285,'OPINI Rinci v1'!AX285,'OPINI Rinci v1'!AY285)</f>
        <v>WDP</v>
      </c>
      <c r="S283" s="419" t="str">
        <f>CONCATENATE('OPINI Rinci v1'!BA285,'OPINI Rinci v1'!BB285,'OPINI Rinci v1'!BC285,'OPINI Rinci v1'!BD285)</f>
        <v>WDP</v>
      </c>
      <c r="T283" s="419" t="str">
        <f>CONCATENATE('OPINI Rinci v1'!BF285,'OPINI Rinci v1'!BG285,'OPINI Rinci v1'!BH285,'OPINI Rinci v1'!BI285)</f>
        <v>WDP</v>
      </c>
      <c r="U283" s="419" t="str">
        <f>CONCATENATE('OPINI Rinci v1'!BK285,'OPINI Rinci v1'!BL285,'OPINI Rinci v1'!BM285,'OPINI Rinci v1'!BN285)</f>
        <v>TMP</v>
      </c>
      <c r="V283" s="419" t="str">
        <f>CONCATENATE('OPINI Rinci v1'!BP285,'OPINI Rinci v1'!BQ285,'OPINI Rinci v1'!BR285,'OPINI Rinci v1'!BS285)</f>
        <v>TW</v>
      </c>
      <c r="W283" s="419" t="str">
        <f>CONCATENATE('OPINI Rinci v1'!BU285,'OPINI Rinci v1'!BV285,'OPINI Rinci v1'!BW285,'OPINI Rinci v1'!BX285)</f>
        <v>TW</v>
      </c>
      <c r="X283" s="419" t="str">
        <f>CONCATENATE('OPINI Rinci v1'!BZ285,'OPINI Rinci v1'!CA285,'OPINI Rinci v1'!CB285,'OPINI Rinci v1'!CC285)</f>
        <v/>
      </c>
      <c r="Y283" s="420"/>
    </row>
    <row r="284" spans="1:25" s="91" customFormat="1" ht="14.1" customHeight="1" x14ac:dyDescent="0.2">
      <c r="A284" s="76">
        <f t="shared" si="15"/>
        <v>248</v>
      </c>
      <c r="B284" s="157" t="s">
        <v>40</v>
      </c>
      <c r="C284" s="401" t="s">
        <v>16</v>
      </c>
      <c r="D284" s="421"/>
      <c r="E284" s="460" t="s">
        <v>313</v>
      </c>
      <c r="F284" s="404" t="str">
        <f>CONCATENATE('OPINI Rinci v1'!H286,'OPINI Rinci v1'!I286,'OPINI Rinci v1'!J286,'OPINI Rinci v1'!K286)</f>
        <v>WTP</v>
      </c>
      <c r="G284" s="404" t="str">
        <f>CONCATENATE('OPINI Rinci v1'!M286,'OPINI Rinci v1'!N286,'OPINI Rinci v1'!O286,'OPINI Rinci v1'!P286)</f>
        <v>WTP</v>
      </c>
      <c r="H284" s="404" t="str">
        <f>CONCATENATE('OPINI Rinci v1'!R286,'OPINI Rinci v1'!S286,'OPINI Rinci v1'!T286,'OPINI Rinci v1'!U286)</f>
        <v>WTP</v>
      </c>
      <c r="I284" s="404" t="str">
        <f>CONCATENATE('OPINI Rinci v1'!W286,'OPINI Rinci v1'!X286,'OPINI Rinci v1'!Y286,'OPINI Rinci v1'!Z286)</f>
        <v>WTP</v>
      </c>
      <c r="J284" s="404" t="str">
        <f>CONCATENATE('OPINI Rinci v1'!AB286,'OPINI Rinci v1'!AC286,'OPINI Rinci v1'!AD286,'OPINI Rinci v1'!AE286)</f>
        <v>WDP</v>
      </c>
      <c r="K284" s="404" t="str">
        <f>CONCATENATE('OPINI Rinci v1'!AG286,'OPINI Rinci v1'!AH286,'OPINI Rinci v1'!AI286,'OPINI Rinci v1'!AJ286)</f>
        <v>WDP</v>
      </c>
      <c r="L284" s="422" t="s">
        <v>634</v>
      </c>
      <c r="M284" s="423"/>
      <c r="N284" s="423"/>
      <c r="O284" s="404" t="str">
        <f>CONCATENATE('OPINI Rinci v1'!AL286,'OPINI Rinci v1'!AM286,'OPINI Rinci v1'!AO286,'OPINI Rinci v1'!AN286)</f>
        <v>WDP</v>
      </c>
      <c r="P284" s="424" t="s">
        <v>634</v>
      </c>
      <c r="Q284" s="399" t="str">
        <f>CONCATENATE('OPINI Rinci v1'!AQ286,'OPINI Rinci v1'!AR286,'OPINI Rinci v1'!AT286,'OPINI Rinci v1'!AS286)</f>
        <v>WDP</v>
      </c>
      <c r="R284" s="163" t="str">
        <f>CONCATENATE('OPINI Rinci v1'!AV286,'OPINI Rinci v1'!AW286,'OPINI Rinci v1'!AX286,'OPINI Rinci v1'!AY286)</f>
        <v>WDP</v>
      </c>
      <c r="S284" s="163" t="str">
        <f>CONCATENATE('OPINI Rinci v1'!BA286,'OPINI Rinci v1'!BB286,'OPINI Rinci v1'!BC286,'OPINI Rinci v1'!BD286)</f>
        <v>WDP</v>
      </c>
      <c r="T284" s="163" t="str">
        <f>CONCATENATE('OPINI Rinci v1'!BF286,'OPINI Rinci v1'!BG286,'OPINI Rinci v1'!BH286,'OPINI Rinci v1'!BI286)</f>
        <v>WDP</v>
      </c>
      <c r="U284" s="163" t="str">
        <f>CONCATENATE('OPINI Rinci v1'!BK286,'OPINI Rinci v1'!BL286,'OPINI Rinci v1'!BM286,'OPINI Rinci v1'!BN286)</f>
        <v>WDP</v>
      </c>
      <c r="V284" s="163" t="str">
        <f>CONCATENATE('OPINI Rinci v1'!BP286,'OPINI Rinci v1'!BQ286,'OPINI Rinci v1'!BR286,'OPINI Rinci v1'!BS286)</f>
        <v>TW</v>
      </c>
      <c r="W284" s="163" t="str">
        <f>CONCATENATE('OPINI Rinci v1'!BU286,'OPINI Rinci v1'!BV286,'OPINI Rinci v1'!BW286,'OPINI Rinci v1'!BX286)</f>
        <v>WDP</v>
      </c>
      <c r="X284" s="163" t="str">
        <f>CONCATENATE('OPINI Rinci v1'!BZ286,'OPINI Rinci v1'!CA286,'OPINI Rinci v1'!CB286,'OPINI Rinci v1'!CC286)</f>
        <v>WDP</v>
      </c>
      <c r="Y284" s="397"/>
    </row>
    <row r="285" spans="1:25" s="408" customFormat="1" ht="14.1" customHeight="1" x14ac:dyDescent="0.2">
      <c r="A285" s="409">
        <f t="shared" si="15"/>
        <v>249</v>
      </c>
      <c r="B285" s="410" t="s">
        <v>40</v>
      </c>
      <c r="C285" s="411" t="s">
        <v>18</v>
      </c>
      <c r="D285" s="412"/>
      <c r="E285" s="460" t="s">
        <v>314</v>
      </c>
      <c r="F285" s="404" t="str">
        <f>CONCATENATE('OPINI Rinci v1'!H287,'OPINI Rinci v1'!I287,'OPINI Rinci v1'!J287,'OPINI Rinci v1'!K287)</f>
        <v>WTP</v>
      </c>
      <c r="G285" s="404" t="str">
        <f>CONCATENATE('OPINI Rinci v1'!M287,'OPINI Rinci v1'!N287,'OPINI Rinci v1'!O287,'OPINI Rinci v1'!P287)</f>
        <v>WTP</v>
      </c>
      <c r="H285" s="404" t="str">
        <f>CONCATENATE('OPINI Rinci v1'!R287,'OPINI Rinci v1'!S287,'OPINI Rinci v1'!T287,'OPINI Rinci v1'!U287)</f>
        <v>WTP</v>
      </c>
      <c r="I285" s="404" t="str">
        <f>CONCATENATE('OPINI Rinci v1'!W287,'OPINI Rinci v1'!X287,'OPINI Rinci v1'!Y287,'OPINI Rinci v1'!Z287)</f>
        <v>WTP</v>
      </c>
      <c r="J285" s="404" t="str">
        <f>CONCATENATE('OPINI Rinci v1'!AB287,'OPINI Rinci v1'!AC287,'OPINI Rinci v1'!AD287,'OPINI Rinci v1'!AE287)</f>
        <v>WTP</v>
      </c>
      <c r="K285" s="414" t="str">
        <f>CONCATENATE('OPINI Rinci v1'!AG287,'OPINI Rinci v1'!AH287,'OPINI Rinci v1'!AI287,'OPINI Rinci v1'!AJ287)</f>
        <v>WTP</v>
      </c>
      <c r="L285" s="415" t="s">
        <v>634</v>
      </c>
      <c r="M285" s="416"/>
      <c r="N285" s="416"/>
      <c r="O285" s="414" t="str">
        <f>CONCATENATE('OPINI Rinci v1'!AL287,'OPINI Rinci v1'!AM287,'OPINI Rinci v1'!AO287,'OPINI Rinci v1'!AN287)</f>
        <v>WDP</v>
      </c>
      <c r="P285" s="417" t="s">
        <v>634</v>
      </c>
      <c r="Q285" s="418" t="str">
        <f>CONCATENATE('OPINI Rinci v1'!AQ287,'OPINI Rinci v1'!AR287,'OPINI Rinci v1'!AT287,'OPINI Rinci v1'!AS287)</f>
        <v>WDP</v>
      </c>
      <c r="R285" s="419" t="str">
        <f>CONCATENATE('OPINI Rinci v1'!AV287,'OPINI Rinci v1'!AW287,'OPINI Rinci v1'!AX287,'OPINI Rinci v1'!AY287)</f>
        <v>WDP</v>
      </c>
      <c r="S285" s="419" t="str">
        <f>CONCATENATE('OPINI Rinci v1'!BA287,'OPINI Rinci v1'!BB287,'OPINI Rinci v1'!BC287,'OPINI Rinci v1'!BD287)</f>
        <v>WDP</v>
      </c>
      <c r="T285" s="419" t="str">
        <f>CONCATENATE('OPINI Rinci v1'!BF287,'OPINI Rinci v1'!BG287,'OPINI Rinci v1'!BH287,'OPINI Rinci v1'!BI287)</f>
        <v>WDP</v>
      </c>
      <c r="U285" s="419" t="str">
        <f>CONCATENATE('OPINI Rinci v1'!BK287,'OPINI Rinci v1'!BL287,'OPINI Rinci v1'!BM287,'OPINI Rinci v1'!BN287)</f>
        <v>TW</v>
      </c>
      <c r="V285" s="419" t="str">
        <f>CONCATENATE('OPINI Rinci v1'!BP287,'OPINI Rinci v1'!BQ287,'OPINI Rinci v1'!BR287,'OPINI Rinci v1'!BS287)</f>
        <v>TW</v>
      </c>
      <c r="W285" s="419" t="str">
        <f>CONCATENATE('OPINI Rinci v1'!BU287,'OPINI Rinci v1'!BV287,'OPINI Rinci v1'!BW287,'OPINI Rinci v1'!BX287)</f>
        <v>WDP</v>
      </c>
      <c r="X285" s="419" t="str">
        <f>CONCATENATE('OPINI Rinci v1'!BZ287,'OPINI Rinci v1'!CA287,'OPINI Rinci v1'!CB287,'OPINI Rinci v1'!CC287)</f>
        <v/>
      </c>
      <c r="Y285" s="420"/>
    </row>
    <row r="286" spans="1:25" s="408" customFormat="1" ht="14.1" customHeight="1" x14ac:dyDescent="0.2">
      <c r="A286" s="409">
        <f t="shared" si="15"/>
        <v>250</v>
      </c>
      <c r="B286" s="410" t="s">
        <v>40</v>
      </c>
      <c r="C286" s="411" t="s">
        <v>20</v>
      </c>
      <c r="D286" s="412"/>
      <c r="E286" s="413" t="s">
        <v>315</v>
      </c>
      <c r="F286" s="404" t="str">
        <f>CONCATENATE('OPINI Rinci v1'!H288,'OPINI Rinci v1'!I288,'OPINI Rinci v1'!J288,'OPINI Rinci v1'!K288)</f>
        <v>WTP</v>
      </c>
      <c r="G286" s="404" t="str">
        <f>CONCATENATE('OPINI Rinci v1'!M288,'OPINI Rinci v1'!N288,'OPINI Rinci v1'!O288,'OPINI Rinci v1'!P288)</f>
        <v>WTP</v>
      </c>
      <c r="H286" s="404" t="str">
        <f>CONCATENATE('OPINI Rinci v1'!R288,'OPINI Rinci v1'!S288,'OPINI Rinci v1'!T288,'OPINI Rinci v1'!U288)</f>
        <v>WTP</v>
      </c>
      <c r="I286" s="404" t="str">
        <f>CONCATENATE('OPINI Rinci v1'!W288,'OPINI Rinci v1'!X288,'OPINI Rinci v1'!Y288,'OPINI Rinci v1'!Z288)</f>
        <v>WTP</v>
      </c>
      <c r="J286" s="404" t="str">
        <f>CONCATENATE('OPINI Rinci v1'!AB288,'OPINI Rinci v1'!AC288,'OPINI Rinci v1'!AD288,'OPINI Rinci v1'!AE288)</f>
        <v>WTP</v>
      </c>
      <c r="K286" s="414" t="str">
        <f>CONCATENATE('OPINI Rinci v1'!AG288,'OPINI Rinci v1'!AH288,'OPINI Rinci v1'!AI288,'OPINI Rinci v1'!AJ288)</f>
        <v>WTP</v>
      </c>
      <c r="L286" s="415" t="s">
        <v>634</v>
      </c>
      <c r="M286" s="416"/>
      <c r="N286" s="416"/>
      <c r="O286" s="414" t="str">
        <f>CONCATENATE('OPINI Rinci v1'!AL288,'OPINI Rinci v1'!AM288,'OPINI Rinci v1'!AO288,'OPINI Rinci v1'!AN288)</f>
        <v>WDP</v>
      </c>
      <c r="P286" s="417" t="s">
        <v>634</v>
      </c>
      <c r="Q286" s="418" t="str">
        <f>CONCATENATE('OPINI Rinci v1'!AQ288,'OPINI Rinci v1'!AR288,'OPINI Rinci v1'!AT288,'OPINI Rinci v1'!AS288)</f>
        <v>WTP</v>
      </c>
      <c r="R286" s="419" t="str">
        <f>CONCATENATE('OPINI Rinci v1'!AV288,'OPINI Rinci v1'!AW288,'OPINI Rinci v1'!AX288,'OPINI Rinci v1'!AY288)</f>
        <v>WTP</v>
      </c>
      <c r="S286" s="419" t="str">
        <f>CONCATENATE('OPINI Rinci v1'!BA288,'OPINI Rinci v1'!BB288,'OPINI Rinci v1'!BC288,'OPINI Rinci v1'!BD288)</f>
        <v>WDP</v>
      </c>
      <c r="T286" s="419" t="str">
        <f>CONCATENATE('OPINI Rinci v1'!BF288,'OPINI Rinci v1'!BG288,'OPINI Rinci v1'!BH288,'OPINI Rinci v1'!BI288)</f>
        <v>WDP</v>
      </c>
      <c r="U286" s="419" t="str">
        <f>CONCATENATE('OPINI Rinci v1'!BK288,'OPINI Rinci v1'!BL288,'OPINI Rinci v1'!BM288,'OPINI Rinci v1'!BN288)</f>
        <v>WDP</v>
      </c>
      <c r="V286" s="419" t="str">
        <f>CONCATENATE('OPINI Rinci v1'!BP288,'OPINI Rinci v1'!BQ288,'OPINI Rinci v1'!BR288,'OPINI Rinci v1'!BS288)</f>
        <v>TW</v>
      </c>
      <c r="W286" s="419" t="str">
        <f>CONCATENATE('OPINI Rinci v1'!BU288,'OPINI Rinci v1'!BV288,'OPINI Rinci v1'!BW288,'OPINI Rinci v1'!BX288)</f>
        <v>WDP</v>
      </c>
      <c r="X286" s="419" t="str">
        <f>CONCATENATE('OPINI Rinci v1'!BZ288,'OPINI Rinci v1'!CA288,'OPINI Rinci v1'!CB288,'OPINI Rinci v1'!CC288)</f>
        <v/>
      </c>
      <c r="Y286" s="420"/>
    </row>
    <row r="287" spans="1:25" s="91" customFormat="1" ht="14.1" customHeight="1" x14ac:dyDescent="0.2">
      <c r="A287" s="76">
        <f t="shared" si="15"/>
        <v>251</v>
      </c>
      <c r="B287" s="157" t="s">
        <v>40</v>
      </c>
      <c r="C287" s="401" t="s">
        <v>22</v>
      </c>
      <c r="D287" s="421"/>
      <c r="E287" s="460" t="s">
        <v>316</v>
      </c>
      <c r="F287" s="404" t="str">
        <f>CONCATENATE('OPINI Rinci v1'!H289,'OPINI Rinci v1'!I289,'OPINI Rinci v1'!J289,'OPINI Rinci v1'!K289)</f>
        <v>WTP</v>
      </c>
      <c r="G287" s="404" t="str">
        <f>CONCATENATE('OPINI Rinci v1'!M289,'OPINI Rinci v1'!N289,'OPINI Rinci v1'!O289,'OPINI Rinci v1'!P289)</f>
        <v>WTP</v>
      </c>
      <c r="H287" s="404" t="str">
        <f>CONCATENATE('OPINI Rinci v1'!R289,'OPINI Rinci v1'!S289,'OPINI Rinci v1'!T289,'OPINI Rinci v1'!U289)</f>
        <v>WTP</v>
      </c>
      <c r="I287" s="404" t="str">
        <f>CONCATENATE('OPINI Rinci v1'!W289,'OPINI Rinci v1'!X289,'OPINI Rinci v1'!Y289,'OPINI Rinci v1'!Z289)</f>
        <v>WTP</v>
      </c>
      <c r="J287" s="404" t="str">
        <f>CONCATENATE('OPINI Rinci v1'!AB289,'OPINI Rinci v1'!AC289,'OPINI Rinci v1'!AD289,'OPINI Rinci v1'!AE289)</f>
        <v>WTP</v>
      </c>
      <c r="K287" s="404" t="str">
        <f>CONCATENATE('OPINI Rinci v1'!AG289,'OPINI Rinci v1'!AH289,'OPINI Rinci v1'!AI289,'OPINI Rinci v1'!AJ289)</f>
        <v>WDP</v>
      </c>
      <c r="L287" s="405" t="s">
        <v>632</v>
      </c>
      <c r="M287" s="406"/>
      <c r="N287" s="406"/>
      <c r="O287" s="404" t="str">
        <f>CONCATENATE('OPINI Rinci v1'!AL289,'OPINI Rinci v1'!AM289,'OPINI Rinci v1'!AO289,'OPINI Rinci v1'!AN289)</f>
        <v>WDP</v>
      </c>
      <c r="P287" s="407" t="s">
        <v>632</v>
      </c>
      <c r="Q287" s="399" t="str">
        <f>CONCATENATE('OPINI Rinci v1'!AQ289,'OPINI Rinci v1'!AR289,'OPINI Rinci v1'!AT289,'OPINI Rinci v1'!AS289)</f>
        <v>WDP</v>
      </c>
      <c r="R287" s="163" t="str">
        <f>CONCATENATE('OPINI Rinci v1'!AV289,'OPINI Rinci v1'!AW289,'OPINI Rinci v1'!AX289,'OPINI Rinci v1'!AY289)</f>
        <v>WDP</v>
      </c>
      <c r="S287" s="163" t="str">
        <f>CONCATENATE('OPINI Rinci v1'!BA289,'OPINI Rinci v1'!BB289,'OPINI Rinci v1'!BC289,'OPINI Rinci v1'!BD289)</f>
        <v>WDP</v>
      </c>
      <c r="T287" s="163" t="str">
        <f>CONCATENATE('OPINI Rinci v1'!BF289,'OPINI Rinci v1'!BG289,'OPINI Rinci v1'!BH289,'OPINI Rinci v1'!BI289)</f>
        <v>WDP</v>
      </c>
      <c r="U287" s="163" t="str">
        <f>CONCATENATE('OPINI Rinci v1'!BK289,'OPINI Rinci v1'!BL289,'OPINI Rinci v1'!BM289,'OPINI Rinci v1'!BN289)</f>
        <v>WDP</v>
      </c>
      <c r="V287" s="163" t="str">
        <f>CONCATENATE('OPINI Rinci v1'!BP289,'OPINI Rinci v1'!BQ289,'OPINI Rinci v1'!BR289,'OPINI Rinci v1'!BS289)</f>
        <v>TW</v>
      </c>
      <c r="W287" s="163" t="str">
        <f>CONCATENATE('OPINI Rinci v1'!BU289,'OPINI Rinci v1'!BV289,'OPINI Rinci v1'!BW289,'OPINI Rinci v1'!BX289)</f>
        <v>WDP</v>
      </c>
      <c r="X287" s="163" t="str">
        <f>CONCATENATE('OPINI Rinci v1'!BZ289,'OPINI Rinci v1'!CA289,'OPINI Rinci v1'!CB289,'OPINI Rinci v1'!CC289)</f>
        <v/>
      </c>
      <c r="Y287" s="397"/>
    </row>
    <row r="288" spans="1:25" s="91" customFormat="1" ht="14.1" customHeight="1" x14ac:dyDescent="0.2">
      <c r="A288" s="76">
        <f t="shared" si="15"/>
        <v>252</v>
      </c>
      <c r="B288" s="157" t="s">
        <v>40</v>
      </c>
      <c r="C288" s="401" t="s">
        <v>24</v>
      </c>
      <c r="D288" s="421"/>
      <c r="E288" s="460" t="s">
        <v>317</v>
      </c>
      <c r="F288" s="404" t="str">
        <f>CONCATENATE('OPINI Rinci v1'!H290,'OPINI Rinci v1'!I290,'OPINI Rinci v1'!J290,'OPINI Rinci v1'!K290)</f>
        <v xml:space="preserve"> TMP</v>
      </c>
      <c r="G288" s="404" t="str">
        <f>CONCATENATE('OPINI Rinci v1'!M290,'OPINI Rinci v1'!N290,'OPINI Rinci v1'!O290,'OPINI Rinci v1'!P290)</f>
        <v xml:space="preserve"> WDP</v>
      </c>
      <c r="H288" s="404" t="str">
        <f>CONCATENATE('OPINI Rinci v1'!R290,'OPINI Rinci v1'!S290,'OPINI Rinci v1'!T290,'OPINI Rinci v1'!U290)</f>
        <v>WTP</v>
      </c>
      <c r="I288" s="404" t="str">
        <f>CONCATENATE('OPINI Rinci v1'!W290,'OPINI Rinci v1'!X290,'OPINI Rinci v1'!Y290,'OPINI Rinci v1'!Z290)</f>
        <v>WDP</v>
      </c>
      <c r="J288" s="404" t="str">
        <f>CONCATENATE('OPINI Rinci v1'!AB290,'OPINI Rinci v1'!AC290,'OPINI Rinci v1'!AD290,'OPINI Rinci v1'!AE290)</f>
        <v>WTP</v>
      </c>
      <c r="K288" s="404" t="str">
        <f>CONCATENATE('OPINI Rinci v1'!AG290,'OPINI Rinci v1'!AH290,'OPINI Rinci v1'!AI290,'OPINI Rinci v1'!AJ290)</f>
        <v>WDP</v>
      </c>
      <c r="L288" s="422" t="s">
        <v>634</v>
      </c>
      <c r="M288" s="423"/>
      <c r="N288" s="423"/>
      <c r="O288" s="404" t="str">
        <f>CONCATENATE('OPINI Rinci v1'!AL290,'OPINI Rinci v1'!AM290,'OPINI Rinci v1'!AO290,'OPINI Rinci v1'!AN290)</f>
        <v>WDP</v>
      </c>
      <c r="P288" s="424" t="s">
        <v>634</v>
      </c>
      <c r="Q288" s="399" t="str">
        <f>CONCATENATE('OPINI Rinci v1'!AQ290,'OPINI Rinci v1'!AR290,'OPINI Rinci v1'!AT290,'OPINI Rinci v1'!AS290)</f>
        <v>WTP</v>
      </c>
      <c r="R288" s="163" t="str">
        <f>CONCATENATE('OPINI Rinci v1'!AV290,'OPINI Rinci v1'!AW290,'OPINI Rinci v1'!AX290,'OPINI Rinci v1'!AY290)</f>
        <v>WDP</v>
      </c>
      <c r="S288" s="163" t="str">
        <f>CONCATENATE('OPINI Rinci v1'!BA290,'OPINI Rinci v1'!BB290,'OPINI Rinci v1'!BC290,'OPINI Rinci v1'!BD290)</f>
        <v>WDP</v>
      </c>
      <c r="T288" s="163" t="str">
        <f>CONCATENATE('OPINI Rinci v1'!BF290,'OPINI Rinci v1'!BG290,'OPINI Rinci v1'!BH290,'OPINI Rinci v1'!BI290)</f>
        <v>WDP</v>
      </c>
      <c r="U288" s="163" t="str">
        <f>CONCATENATE('OPINI Rinci v1'!BK290,'OPINI Rinci v1'!BL290,'OPINI Rinci v1'!BM290,'OPINI Rinci v1'!BN290)</f>
        <v>TW</v>
      </c>
      <c r="V288" s="163" t="str">
        <f>CONCATENATE('OPINI Rinci v1'!BP290,'OPINI Rinci v1'!BQ290,'OPINI Rinci v1'!BR290,'OPINI Rinci v1'!BS290)</f>
        <v>TW</v>
      </c>
      <c r="W288" s="163" t="str">
        <f>CONCATENATE('OPINI Rinci v1'!BU290,'OPINI Rinci v1'!BV290,'OPINI Rinci v1'!BW290,'OPINI Rinci v1'!BX290)</f>
        <v>TW</v>
      </c>
      <c r="X288" s="163" t="str">
        <f>CONCATENATE('OPINI Rinci v1'!BZ290,'OPINI Rinci v1'!CA290,'OPINI Rinci v1'!CB290,'OPINI Rinci v1'!CC290)</f>
        <v>TW</v>
      </c>
      <c r="Y288" s="397"/>
    </row>
    <row r="289" spans="1:25" s="408" customFormat="1" ht="14.1" customHeight="1" x14ac:dyDescent="0.2">
      <c r="A289" s="409">
        <f t="shared" si="15"/>
        <v>253</v>
      </c>
      <c r="B289" s="410" t="s">
        <v>40</v>
      </c>
      <c r="C289" s="411" t="s">
        <v>26</v>
      </c>
      <c r="D289" s="412"/>
      <c r="E289" s="413" t="s">
        <v>318</v>
      </c>
      <c r="F289" s="404" t="str">
        <f>CONCATENATE('OPINI Rinci v1'!H291,'OPINI Rinci v1'!I291,'OPINI Rinci v1'!J291,'OPINI Rinci v1'!K291)</f>
        <v xml:space="preserve">WTP </v>
      </c>
      <c r="G289" s="404" t="str">
        <f>CONCATENATE('OPINI Rinci v1'!M291,'OPINI Rinci v1'!N291,'OPINI Rinci v1'!O291,'OPINI Rinci v1'!P291)</f>
        <v>WTP</v>
      </c>
      <c r="H289" s="404" t="str">
        <f>CONCATENATE('OPINI Rinci v1'!R291,'OPINI Rinci v1'!S291,'OPINI Rinci v1'!T291,'OPINI Rinci v1'!U291)</f>
        <v>WTP</v>
      </c>
      <c r="I289" s="404" t="str">
        <f>CONCATENATE('OPINI Rinci v1'!W291,'OPINI Rinci v1'!X291,'OPINI Rinci v1'!Y291,'OPINI Rinci v1'!Z291)</f>
        <v>WTP</v>
      </c>
      <c r="J289" s="404" t="str">
        <f>CONCATENATE('OPINI Rinci v1'!AB291,'OPINI Rinci v1'!AC291,'OPINI Rinci v1'!AD291,'OPINI Rinci v1'!AE291)</f>
        <v>WTP</v>
      </c>
      <c r="K289" s="414" t="str">
        <f>CONCATENATE('OPINI Rinci v1'!AG291,'OPINI Rinci v1'!AH291,'OPINI Rinci v1'!AI291,'OPINI Rinci v1'!AJ291)</f>
        <v>WTP</v>
      </c>
      <c r="L289" s="415" t="s">
        <v>634</v>
      </c>
      <c r="M289" s="416"/>
      <c r="N289" s="416"/>
      <c r="O289" s="414" t="str">
        <f>CONCATENATE('OPINI Rinci v1'!AL291,'OPINI Rinci v1'!AM291,'OPINI Rinci v1'!AO291,'OPINI Rinci v1'!AN291)</f>
        <v>WTP</v>
      </c>
      <c r="P289" s="417" t="s">
        <v>634</v>
      </c>
      <c r="Q289" s="418" t="str">
        <f>CONCATENATE('OPINI Rinci v1'!AQ291,'OPINI Rinci v1'!AR291,'OPINI Rinci v1'!AT291,'OPINI Rinci v1'!AS291)</f>
        <v>WDP</v>
      </c>
      <c r="R289" s="419" t="str">
        <f>CONCATENATE('OPINI Rinci v1'!AV291,'OPINI Rinci v1'!AW291,'OPINI Rinci v1'!AX291,'OPINI Rinci v1'!AY291)</f>
        <v>WDP</v>
      </c>
      <c r="S289" s="419" t="str">
        <f>CONCATENATE('OPINI Rinci v1'!BA291,'OPINI Rinci v1'!BB291,'OPINI Rinci v1'!BC291,'OPINI Rinci v1'!BD291)</f>
        <v>WDP</v>
      </c>
      <c r="T289" s="419" t="str">
        <f>CONCATENATE('OPINI Rinci v1'!BF291,'OPINI Rinci v1'!BG291,'OPINI Rinci v1'!BH291,'OPINI Rinci v1'!BI291)</f>
        <v>WDP</v>
      </c>
      <c r="U289" s="419" t="str">
        <f>CONCATENATE('OPINI Rinci v1'!BK291,'OPINI Rinci v1'!BL291,'OPINI Rinci v1'!BM291,'OPINI Rinci v1'!BN291)</f>
        <v>WDP</v>
      </c>
      <c r="V289" s="419" t="str">
        <f>CONCATENATE('OPINI Rinci v1'!BP291,'OPINI Rinci v1'!BQ291,'OPINI Rinci v1'!BR291,'OPINI Rinci v1'!BS291)</f>
        <v>WDP</v>
      </c>
      <c r="W289" s="419" t="str">
        <f>CONCATENATE('OPINI Rinci v1'!BU291,'OPINI Rinci v1'!BV291,'OPINI Rinci v1'!BW291,'OPINI Rinci v1'!BX291)</f>
        <v>WDP</v>
      </c>
      <c r="X289" s="419" t="str">
        <f>CONCATENATE('OPINI Rinci v1'!BZ291,'OPINI Rinci v1'!CA291,'OPINI Rinci v1'!CB291,'OPINI Rinci v1'!CC291)</f>
        <v>WDP</v>
      </c>
      <c r="Y289" s="420"/>
    </row>
    <row r="290" spans="1:25" s="91" customFormat="1" ht="14.1" customHeight="1" x14ac:dyDescent="0.2">
      <c r="A290" s="76">
        <f t="shared" si="15"/>
        <v>254</v>
      </c>
      <c r="B290" s="157" t="s">
        <v>40</v>
      </c>
      <c r="C290" s="401" t="s">
        <v>28</v>
      </c>
      <c r="D290" s="421"/>
      <c r="E290" s="460" t="s">
        <v>319</v>
      </c>
      <c r="F290" s="404" t="str">
        <f>CONCATENATE('OPINI Rinci v1'!H292,'OPINI Rinci v1'!I292,'OPINI Rinci v1'!J292,'OPINI Rinci v1'!K292)</f>
        <v>WTP</v>
      </c>
      <c r="G290" s="404" t="str">
        <f>CONCATENATE('OPINI Rinci v1'!M292,'OPINI Rinci v1'!N292,'OPINI Rinci v1'!O292,'OPINI Rinci v1'!P292)</f>
        <v>WTP</v>
      </c>
      <c r="H290" s="404" t="str">
        <f>CONCATENATE('OPINI Rinci v1'!R292,'OPINI Rinci v1'!S292,'OPINI Rinci v1'!T292,'OPINI Rinci v1'!U292)</f>
        <v>WTP</v>
      </c>
      <c r="I290" s="404" t="str">
        <f>CONCATENATE('OPINI Rinci v1'!W292,'OPINI Rinci v1'!X292,'OPINI Rinci v1'!Y292,'OPINI Rinci v1'!Z292)</f>
        <v>WTP</v>
      </c>
      <c r="J290" s="404" t="str">
        <f>CONCATENATE('OPINI Rinci v1'!AB292,'OPINI Rinci v1'!AC292,'OPINI Rinci v1'!AD292,'OPINI Rinci v1'!AE292)</f>
        <v>WDP</v>
      </c>
      <c r="K290" s="404" t="str">
        <f>CONCATENATE('OPINI Rinci v1'!AG292,'OPINI Rinci v1'!AH292,'OPINI Rinci v1'!AI292,'OPINI Rinci v1'!AJ292)</f>
        <v>WDP</v>
      </c>
      <c r="L290" s="422" t="s">
        <v>634</v>
      </c>
      <c r="M290" s="423"/>
      <c r="N290" s="423"/>
      <c r="O290" s="404" t="str">
        <f>CONCATENATE('OPINI Rinci v1'!AL292,'OPINI Rinci v1'!AM292,'OPINI Rinci v1'!AO292,'OPINI Rinci v1'!AN292)</f>
        <v>WDP</v>
      </c>
      <c r="P290" s="424" t="s">
        <v>634</v>
      </c>
      <c r="Q290" s="399" t="str">
        <f>CONCATENATE('OPINI Rinci v1'!AQ292,'OPINI Rinci v1'!AR292,'OPINI Rinci v1'!AT292,'OPINI Rinci v1'!AS292)</f>
        <v>WDP</v>
      </c>
      <c r="R290" s="163" t="str">
        <f>CONCATENATE('OPINI Rinci v1'!AV292,'OPINI Rinci v1'!AW292,'OPINI Rinci v1'!AX292,'OPINI Rinci v1'!AY292)</f>
        <v>WDP</v>
      </c>
      <c r="S290" s="163" t="str">
        <f>CONCATENATE('OPINI Rinci v1'!BA292,'OPINI Rinci v1'!BB292,'OPINI Rinci v1'!BC292,'OPINI Rinci v1'!BD292)</f>
        <v>WDP</v>
      </c>
      <c r="T290" s="163" t="str">
        <f>CONCATENATE('OPINI Rinci v1'!BF292,'OPINI Rinci v1'!BG292,'OPINI Rinci v1'!BH292,'OPINI Rinci v1'!BI292)</f>
        <v>WDP</v>
      </c>
      <c r="U290" s="163" t="str">
        <f>CONCATENATE('OPINI Rinci v1'!BK292,'OPINI Rinci v1'!BL292,'OPINI Rinci v1'!BM292,'OPINI Rinci v1'!BN292)</f>
        <v>WDP</v>
      </c>
      <c r="V290" s="163" t="str">
        <f>CONCATENATE('OPINI Rinci v1'!BP292,'OPINI Rinci v1'!BQ292,'OPINI Rinci v1'!BR292,'OPINI Rinci v1'!BS292)</f>
        <v>TW</v>
      </c>
      <c r="W290" s="163" t="str">
        <f>CONCATENATE('OPINI Rinci v1'!BU292,'OPINI Rinci v1'!BV292,'OPINI Rinci v1'!BW292,'OPINI Rinci v1'!BX292)</f>
        <v>WDP</v>
      </c>
      <c r="X290" s="163" t="str">
        <f>CONCATENATE('OPINI Rinci v1'!BZ292,'OPINI Rinci v1'!CA292,'OPINI Rinci v1'!CB292,'OPINI Rinci v1'!CC292)</f>
        <v>WDP</v>
      </c>
      <c r="Y290" s="397"/>
    </row>
    <row r="291" spans="1:25" s="91" customFormat="1" ht="14.1" customHeight="1" x14ac:dyDescent="0.2">
      <c r="A291" s="76">
        <f t="shared" si="15"/>
        <v>255</v>
      </c>
      <c r="B291" s="157" t="s">
        <v>40</v>
      </c>
      <c r="C291" s="401" t="s">
        <v>30</v>
      </c>
      <c r="D291" s="421"/>
      <c r="E291" s="460" t="s">
        <v>320</v>
      </c>
      <c r="F291" s="404" t="str">
        <f>CONCATENATE('OPINI Rinci v1'!H293,'OPINI Rinci v1'!I293,'OPINI Rinci v1'!J293,'OPINI Rinci v1'!K293)</f>
        <v>WTP</v>
      </c>
      <c r="G291" s="404" t="str">
        <f>CONCATENATE('OPINI Rinci v1'!M293,'OPINI Rinci v1'!N293,'OPINI Rinci v1'!O293,'OPINI Rinci v1'!P293)</f>
        <v>WTP</v>
      </c>
      <c r="H291" s="404" t="str">
        <f>CONCATENATE('OPINI Rinci v1'!R293,'OPINI Rinci v1'!S293,'OPINI Rinci v1'!T293,'OPINI Rinci v1'!U293)</f>
        <v>WTP</v>
      </c>
      <c r="I291" s="404" t="str">
        <f>CONCATENATE('OPINI Rinci v1'!W293,'OPINI Rinci v1'!X293,'OPINI Rinci v1'!Y293,'OPINI Rinci v1'!Z293)</f>
        <v>WTP</v>
      </c>
      <c r="J291" s="404" t="str">
        <f>CONCATENATE('OPINI Rinci v1'!AB293,'OPINI Rinci v1'!AC293,'OPINI Rinci v1'!AD293,'OPINI Rinci v1'!AE293)</f>
        <v>WDP</v>
      </c>
      <c r="K291" s="404" t="str">
        <f>CONCATENATE('OPINI Rinci v1'!AG293,'OPINI Rinci v1'!AH293,'OPINI Rinci v1'!AI293,'OPINI Rinci v1'!AJ293)</f>
        <v>WDP</v>
      </c>
      <c r="L291" s="405" t="s">
        <v>633</v>
      </c>
      <c r="M291" s="406"/>
      <c r="N291" s="406"/>
      <c r="O291" s="404" t="str">
        <f>CONCATENATE('OPINI Rinci v1'!AL293,'OPINI Rinci v1'!AM293,'OPINI Rinci v1'!AO293,'OPINI Rinci v1'!AN293)</f>
        <v>WDP</v>
      </c>
      <c r="P291" s="407" t="s">
        <v>632</v>
      </c>
      <c r="Q291" s="399" t="str">
        <f>CONCATENATE('OPINI Rinci v1'!AQ293,'OPINI Rinci v1'!AR293,'OPINI Rinci v1'!AT293,'OPINI Rinci v1'!AS293)</f>
        <v>WDP</v>
      </c>
      <c r="R291" s="163" t="str">
        <f>CONCATENATE('OPINI Rinci v1'!AV293,'OPINI Rinci v1'!AW293,'OPINI Rinci v1'!AX293,'OPINI Rinci v1'!AY293)</f>
        <v>WDP</v>
      </c>
      <c r="S291" s="163" t="str">
        <f>CONCATENATE('OPINI Rinci v1'!BA293,'OPINI Rinci v1'!BB293,'OPINI Rinci v1'!BC293,'OPINI Rinci v1'!BD293)</f>
        <v>WDP</v>
      </c>
      <c r="T291" s="163" t="str">
        <f>CONCATENATE('OPINI Rinci v1'!BF293,'OPINI Rinci v1'!BG293,'OPINI Rinci v1'!BH293,'OPINI Rinci v1'!BI293)</f>
        <v>WDP</v>
      </c>
      <c r="U291" s="163" t="str">
        <f>CONCATENATE('OPINI Rinci v1'!BK293,'OPINI Rinci v1'!BL293,'OPINI Rinci v1'!BM293,'OPINI Rinci v1'!BN293)</f>
        <v>WDP</v>
      </c>
      <c r="V291" s="163" t="str">
        <f>CONCATENATE('OPINI Rinci v1'!BP293,'OPINI Rinci v1'!BQ293,'OPINI Rinci v1'!BR293,'OPINI Rinci v1'!BS293)</f>
        <v>TW</v>
      </c>
      <c r="W291" s="163" t="str">
        <f>CONCATENATE('OPINI Rinci v1'!BU293,'OPINI Rinci v1'!BV293,'OPINI Rinci v1'!BW293,'OPINI Rinci v1'!BX293)</f>
        <v>WDP</v>
      </c>
      <c r="X291" s="163" t="str">
        <f>CONCATENATE('OPINI Rinci v1'!BZ293,'OPINI Rinci v1'!CA293,'OPINI Rinci v1'!CB293,'OPINI Rinci v1'!CC293)</f>
        <v>WDP</v>
      </c>
      <c r="Y291" s="397"/>
    </row>
    <row r="292" spans="1:25" s="408" customFormat="1" ht="14.1" customHeight="1" x14ac:dyDescent="0.2">
      <c r="A292" s="409">
        <f t="shared" si="15"/>
        <v>256</v>
      </c>
      <c r="B292" s="410" t="s">
        <v>40</v>
      </c>
      <c r="C292" s="411" t="s">
        <v>32</v>
      </c>
      <c r="D292" s="412"/>
      <c r="E292" s="413" t="s">
        <v>321</v>
      </c>
      <c r="F292" s="404" t="str">
        <f>CONCATENATE('OPINI Rinci v1'!H294,'OPINI Rinci v1'!I294,'OPINI Rinci v1'!J294,'OPINI Rinci v1'!K294)</f>
        <v>WTP</v>
      </c>
      <c r="G292" s="404" t="str">
        <f>CONCATENATE('OPINI Rinci v1'!M294,'OPINI Rinci v1'!N294,'OPINI Rinci v1'!O294,'OPINI Rinci v1'!P294)</f>
        <v>WTP</v>
      </c>
      <c r="H292" s="404" t="str">
        <f>CONCATENATE('OPINI Rinci v1'!R294,'OPINI Rinci v1'!S294,'OPINI Rinci v1'!T294,'OPINI Rinci v1'!U294)</f>
        <v>WDP</v>
      </c>
      <c r="I292" s="404" t="str">
        <f>CONCATENATE('OPINI Rinci v1'!W294,'OPINI Rinci v1'!X294,'OPINI Rinci v1'!Y294,'OPINI Rinci v1'!Z294)</f>
        <v>WTP</v>
      </c>
      <c r="J292" s="404" t="str">
        <f>CONCATENATE('OPINI Rinci v1'!AB294,'OPINI Rinci v1'!AC294,'OPINI Rinci v1'!AD294,'OPINI Rinci v1'!AE294)</f>
        <v>WTP</v>
      </c>
      <c r="K292" s="414" t="str">
        <f>CONCATENATE('OPINI Rinci v1'!AG294,'OPINI Rinci v1'!AH294,'OPINI Rinci v1'!AI294,'OPINI Rinci v1'!AJ294)</f>
        <v>WTP</v>
      </c>
      <c r="L292" s="425" t="s">
        <v>633</v>
      </c>
      <c r="M292" s="426"/>
      <c r="N292" s="426"/>
      <c r="O292" s="414" t="str">
        <f>CONCATENATE('OPINI Rinci v1'!AL294,'OPINI Rinci v1'!AM294,'OPINI Rinci v1'!AO294,'OPINI Rinci v1'!AN294)</f>
        <v>WDP</v>
      </c>
      <c r="P292" s="427" t="s">
        <v>632</v>
      </c>
      <c r="Q292" s="418" t="str">
        <f>CONCATENATE('OPINI Rinci v1'!AQ294,'OPINI Rinci v1'!AR294,'OPINI Rinci v1'!AT294,'OPINI Rinci v1'!AS294)</f>
        <v>WDP</v>
      </c>
      <c r="R292" s="419" t="str">
        <f>CONCATENATE('OPINI Rinci v1'!AV294,'OPINI Rinci v1'!AW294,'OPINI Rinci v1'!AX294,'OPINI Rinci v1'!AY294)</f>
        <v>WDP</v>
      </c>
      <c r="S292" s="419" t="str">
        <f>CONCATENATE('OPINI Rinci v1'!BA294,'OPINI Rinci v1'!BB294,'OPINI Rinci v1'!BC294,'OPINI Rinci v1'!BD294)</f>
        <v>WDP</v>
      </c>
      <c r="T292" s="419" t="str">
        <f>CONCATENATE('OPINI Rinci v1'!BF294,'OPINI Rinci v1'!BG294,'OPINI Rinci v1'!BH294,'OPINI Rinci v1'!BI294)</f>
        <v>WDP</v>
      </c>
      <c r="U292" s="419" t="str">
        <f>CONCATENATE('OPINI Rinci v1'!BK294,'OPINI Rinci v1'!BL294,'OPINI Rinci v1'!BM294,'OPINI Rinci v1'!BN294)</f>
        <v>WDP</v>
      </c>
      <c r="V292" s="419" t="str">
        <f>CONCATENATE('OPINI Rinci v1'!BP294,'OPINI Rinci v1'!BQ294,'OPINI Rinci v1'!BR294,'OPINI Rinci v1'!BS294)</f>
        <v>TW</v>
      </c>
      <c r="W292" s="419" t="str">
        <f>CONCATENATE('OPINI Rinci v1'!BU294,'OPINI Rinci v1'!BV294,'OPINI Rinci v1'!BW294,'OPINI Rinci v1'!BX294)</f>
        <v>WDP</v>
      </c>
      <c r="X292" s="419" t="str">
        <f>CONCATENATE('OPINI Rinci v1'!BZ294,'OPINI Rinci v1'!CA294,'OPINI Rinci v1'!CB294,'OPINI Rinci v1'!CC294)</f>
        <v>WTP</v>
      </c>
      <c r="Y292" s="420"/>
    </row>
    <row r="293" spans="1:25" s="408" customFormat="1" ht="14.1" customHeight="1" x14ac:dyDescent="0.2">
      <c r="A293" s="409">
        <f t="shared" si="15"/>
        <v>257</v>
      </c>
      <c r="B293" s="410" t="s">
        <v>40</v>
      </c>
      <c r="C293" s="411" t="s">
        <v>34</v>
      </c>
      <c r="D293" s="412"/>
      <c r="E293" s="413" t="s">
        <v>322</v>
      </c>
      <c r="F293" s="404" t="str">
        <f>CONCATENATE('OPINI Rinci v1'!H295,'OPINI Rinci v1'!I295,'OPINI Rinci v1'!J295,'OPINI Rinci v1'!K295)</f>
        <v>WTP</v>
      </c>
      <c r="G293" s="404" t="str">
        <f>CONCATENATE('OPINI Rinci v1'!M295,'OPINI Rinci v1'!N295,'OPINI Rinci v1'!O295,'OPINI Rinci v1'!P295)</f>
        <v>WTP</v>
      </c>
      <c r="H293" s="404" t="str">
        <f>CONCATENATE('OPINI Rinci v1'!R295,'OPINI Rinci v1'!S295,'OPINI Rinci v1'!T295,'OPINI Rinci v1'!U295)</f>
        <v>WTP</v>
      </c>
      <c r="I293" s="404" t="str">
        <f>CONCATENATE('OPINI Rinci v1'!W295,'OPINI Rinci v1'!X295,'OPINI Rinci v1'!Y295,'OPINI Rinci v1'!Z295)</f>
        <v>WTP</v>
      </c>
      <c r="J293" s="404" t="str">
        <f>CONCATENATE('OPINI Rinci v1'!AB295,'OPINI Rinci v1'!AC295,'OPINI Rinci v1'!AD295,'OPINI Rinci v1'!AE295)</f>
        <v>WTP</v>
      </c>
      <c r="K293" s="414" t="str">
        <f>CONCATENATE('OPINI Rinci v1'!AG295,'OPINI Rinci v1'!AH295,'OPINI Rinci v1'!AI295,'OPINI Rinci v1'!AJ295)</f>
        <v>WTP</v>
      </c>
      <c r="L293" s="415" t="s">
        <v>634</v>
      </c>
      <c r="M293" s="416"/>
      <c r="N293" s="416"/>
      <c r="O293" s="414" t="str">
        <f>CONCATENATE('OPINI Rinci v1'!AL295,'OPINI Rinci v1'!AM295,'OPINI Rinci v1'!AO295,'OPINI Rinci v1'!AN295)</f>
        <v>WTP</v>
      </c>
      <c r="P293" s="417" t="s">
        <v>634</v>
      </c>
      <c r="Q293" s="418" t="str">
        <f>CONCATENATE('OPINI Rinci v1'!AQ295,'OPINI Rinci v1'!AR295,'OPINI Rinci v1'!AT295,'OPINI Rinci v1'!AS295)</f>
        <v>WDP</v>
      </c>
      <c r="R293" s="419" t="str">
        <f>CONCATENATE('OPINI Rinci v1'!AV295,'OPINI Rinci v1'!AW295,'OPINI Rinci v1'!AX295,'OPINI Rinci v1'!AY295)</f>
        <v>WDP</v>
      </c>
      <c r="S293" s="419" t="str">
        <f>CONCATENATE('OPINI Rinci v1'!BA295,'OPINI Rinci v1'!BB295,'OPINI Rinci v1'!BC295,'OPINI Rinci v1'!BD295)</f>
        <v>WDP</v>
      </c>
      <c r="T293" s="419" t="str">
        <f>CONCATENATE('OPINI Rinci v1'!BF295,'OPINI Rinci v1'!BG295,'OPINI Rinci v1'!BH295,'OPINI Rinci v1'!BI295)</f>
        <v>WDP</v>
      </c>
      <c r="U293" s="419" t="str">
        <f>CONCATENATE('OPINI Rinci v1'!BK295,'OPINI Rinci v1'!BL295,'OPINI Rinci v1'!BM295,'OPINI Rinci v1'!BN295)</f>
        <v>WDP</v>
      </c>
      <c r="V293" s="419" t="str">
        <f>CONCATENATE('OPINI Rinci v1'!BP295,'OPINI Rinci v1'!BQ295,'OPINI Rinci v1'!BR295,'OPINI Rinci v1'!BS295)</f>
        <v>TW</v>
      </c>
      <c r="W293" s="419" t="str">
        <f>CONCATENATE('OPINI Rinci v1'!BU295,'OPINI Rinci v1'!BV295,'OPINI Rinci v1'!BW295,'OPINI Rinci v1'!BX295)</f>
        <v>WDP</v>
      </c>
      <c r="X293" s="419" t="str">
        <f>CONCATENATE('OPINI Rinci v1'!BZ295,'OPINI Rinci v1'!CA295,'OPINI Rinci v1'!CB295,'OPINI Rinci v1'!CC295)</f>
        <v>WDP</v>
      </c>
      <c r="Y293" s="420"/>
    </row>
    <row r="294" spans="1:25" s="408" customFormat="1" ht="15" x14ac:dyDescent="0.2">
      <c r="A294" s="409">
        <f t="shared" si="15"/>
        <v>258</v>
      </c>
      <c r="B294" s="410" t="s">
        <v>40</v>
      </c>
      <c r="C294" s="411" t="s">
        <v>36</v>
      </c>
      <c r="D294" s="412"/>
      <c r="E294" s="413" t="s">
        <v>323</v>
      </c>
      <c r="F294" s="404" t="str">
        <f>CONCATENATE('OPINI Rinci v1'!H296,'OPINI Rinci v1'!I296,'OPINI Rinci v1'!J296,'OPINI Rinci v1'!K296)</f>
        <v>WTP</v>
      </c>
      <c r="G294" s="404" t="str">
        <f>CONCATENATE('OPINI Rinci v1'!M296,'OPINI Rinci v1'!N296,'OPINI Rinci v1'!O296,'OPINI Rinci v1'!P296)</f>
        <v>WTP</v>
      </c>
      <c r="H294" s="404" t="str">
        <f>CONCATENATE('OPINI Rinci v1'!R296,'OPINI Rinci v1'!S296,'OPINI Rinci v1'!T296,'OPINI Rinci v1'!U296)</f>
        <v>WTP</v>
      </c>
      <c r="I294" s="404" t="str">
        <f>CONCATENATE('OPINI Rinci v1'!W296,'OPINI Rinci v1'!X296,'OPINI Rinci v1'!Y296,'OPINI Rinci v1'!Z296)</f>
        <v>WTP</v>
      </c>
      <c r="J294" s="404" t="str">
        <f>CONCATENATE('OPINI Rinci v1'!AB296,'OPINI Rinci v1'!AC296,'OPINI Rinci v1'!AD296,'OPINI Rinci v1'!AE296)</f>
        <v>WTP</v>
      </c>
      <c r="K294" s="414" t="str">
        <f>CONCATENATE('OPINI Rinci v1'!AG296,'OPINI Rinci v1'!AH296,'OPINI Rinci v1'!AI296,'OPINI Rinci v1'!AJ296)</f>
        <v>WTP</v>
      </c>
      <c r="L294" s="415" t="s">
        <v>634</v>
      </c>
      <c r="M294" s="416"/>
      <c r="N294" s="416"/>
      <c r="O294" s="414" t="str">
        <f>CONCATENATE('OPINI Rinci v1'!AL296,'OPINI Rinci v1'!AM296,'OPINI Rinci v1'!AO296,'OPINI Rinci v1'!AN296)</f>
        <v>WDP</v>
      </c>
      <c r="P294" s="417" t="s">
        <v>634</v>
      </c>
      <c r="Q294" s="418" t="str">
        <f>CONCATENATE('OPINI Rinci v1'!AQ296,'OPINI Rinci v1'!AR296,'OPINI Rinci v1'!AT296,'OPINI Rinci v1'!AS296)</f>
        <v>WDP</v>
      </c>
      <c r="R294" s="419" t="str">
        <f>CONCATENATE('OPINI Rinci v1'!AV296,'OPINI Rinci v1'!AW296,'OPINI Rinci v1'!AX296,'OPINI Rinci v1'!AY296)</f>
        <v>WDP</v>
      </c>
      <c r="S294" s="419" t="str">
        <f>CONCATENATE('OPINI Rinci v1'!BA296,'OPINI Rinci v1'!BB296,'OPINI Rinci v1'!BC296,'OPINI Rinci v1'!BD296)</f>
        <v>WDP</v>
      </c>
      <c r="T294" s="419" t="str">
        <f>CONCATENATE('OPINI Rinci v1'!BF296,'OPINI Rinci v1'!BG296,'OPINI Rinci v1'!BH296,'OPINI Rinci v1'!BI296)</f>
        <v>WDP</v>
      </c>
      <c r="U294" s="419" t="str">
        <f>CONCATENATE('OPINI Rinci v1'!BK296,'OPINI Rinci v1'!BL296,'OPINI Rinci v1'!BM296,'OPINI Rinci v1'!BN296)</f>
        <v>WDP</v>
      </c>
      <c r="V294" s="419" t="str">
        <f>CONCATENATE('OPINI Rinci v1'!BP296,'OPINI Rinci v1'!BQ296,'OPINI Rinci v1'!BR296,'OPINI Rinci v1'!BS296)</f>
        <v>TW</v>
      </c>
      <c r="W294" s="419" t="str">
        <f>CONCATENATE('OPINI Rinci v1'!BU296,'OPINI Rinci v1'!BV296,'OPINI Rinci v1'!BW296,'OPINI Rinci v1'!BX296)</f>
        <v>WDP</v>
      </c>
      <c r="X294" s="419" t="str">
        <f>CONCATENATE('OPINI Rinci v1'!BZ296,'OPINI Rinci v1'!CA296,'OPINI Rinci v1'!CB296,'OPINI Rinci v1'!CC296)</f>
        <v>WDP</v>
      </c>
      <c r="Y294" s="420"/>
    </row>
    <row r="295" spans="1:25" s="408" customFormat="1" ht="15" x14ac:dyDescent="0.2">
      <c r="A295" s="409">
        <f t="shared" si="15"/>
        <v>259</v>
      </c>
      <c r="B295" s="410" t="s">
        <v>40</v>
      </c>
      <c r="C295" s="411" t="s">
        <v>38</v>
      </c>
      <c r="D295" s="412"/>
      <c r="E295" s="413" t="s">
        <v>324</v>
      </c>
      <c r="F295" s="404" t="str">
        <f>CONCATENATE('OPINI Rinci v1'!H297,'OPINI Rinci v1'!I297,'OPINI Rinci v1'!J297,'OPINI Rinci v1'!K297)</f>
        <v>WTP</v>
      </c>
      <c r="G295" s="404" t="str">
        <f>CONCATENATE('OPINI Rinci v1'!M297,'OPINI Rinci v1'!N297,'OPINI Rinci v1'!O297,'OPINI Rinci v1'!P297)</f>
        <v>WTP</v>
      </c>
      <c r="H295" s="404" t="str">
        <f>CONCATENATE('OPINI Rinci v1'!R297,'OPINI Rinci v1'!S297,'OPINI Rinci v1'!T297,'OPINI Rinci v1'!U297)</f>
        <v>WTP</v>
      </c>
      <c r="I295" s="404" t="str">
        <f>CONCATENATE('OPINI Rinci v1'!W297,'OPINI Rinci v1'!X297,'OPINI Rinci v1'!Y297,'OPINI Rinci v1'!Z297)</f>
        <v>WTP</v>
      </c>
      <c r="J295" s="404" t="str">
        <f>CONCATENATE('OPINI Rinci v1'!AB297,'OPINI Rinci v1'!AC297,'OPINI Rinci v1'!AD297,'OPINI Rinci v1'!AE297)</f>
        <v>WTP</v>
      </c>
      <c r="K295" s="414" t="str">
        <f>CONCATENATE('OPINI Rinci v1'!AG297,'OPINI Rinci v1'!AH297,'OPINI Rinci v1'!AI297,'OPINI Rinci v1'!AJ297)</f>
        <v>WTP</v>
      </c>
      <c r="L295" s="415" t="s">
        <v>634</v>
      </c>
      <c r="M295" s="416"/>
      <c r="N295" s="416"/>
      <c r="O295" s="414" t="str">
        <f>CONCATENATE('OPINI Rinci v1'!AL297,'OPINI Rinci v1'!AM297,'OPINI Rinci v1'!AO297,'OPINI Rinci v1'!AN297)</f>
        <v>WDP</v>
      </c>
      <c r="P295" s="417" t="s">
        <v>634</v>
      </c>
      <c r="Q295" s="418" t="str">
        <f>CONCATENATE('OPINI Rinci v1'!AQ297,'OPINI Rinci v1'!AR297,'OPINI Rinci v1'!AT297,'OPINI Rinci v1'!AS297)</f>
        <v>WDP</v>
      </c>
      <c r="R295" s="419" t="str">
        <f>CONCATENATE('OPINI Rinci v1'!AV297,'OPINI Rinci v1'!AW297,'OPINI Rinci v1'!AX297,'OPINI Rinci v1'!AY297)</f>
        <v>WDP</v>
      </c>
      <c r="S295" s="419" t="str">
        <f>CONCATENATE('OPINI Rinci v1'!BA297,'OPINI Rinci v1'!BB297,'OPINI Rinci v1'!BC297,'OPINI Rinci v1'!BD297)</f>
        <v>WDP</v>
      </c>
      <c r="T295" s="419" t="str">
        <f>CONCATENATE('OPINI Rinci v1'!BF297,'OPINI Rinci v1'!BG297,'OPINI Rinci v1'!BH297,'OPINI Rinci v1'!BI297)</f>
        <v>WDP</v>
      </c>
      <c r="U295" s="419" t="str">
        <f>CONCATENATE('OPINI Rinci v1'!BK297,'OPINI Rinci v1'!BL297,'OPINI Rinci v1'!BM297,'OPINI Rinci v1'!BN297)</f>
        <v>WDP</v>
      </c>
      <c r="V295" s="419" t="str">
        <f>CONCATENATE('OPINI Rinci v1'!BP297,'OPINI Rinci v1'!BQ297,'OPINI Rinci v1'!BR297,'OPINI Rinci v1'!BS297)</f>
        <v>TW</v>
      </c>
      <c r="W295" s="419" t="str">
        <f>CONCATENATE('OPINI Rinci v1'!BU297,'OPINI Rinci v1'!BV297,'OPINI Rinci v1'!BW297,'OPINI Rinci v1'!BX297)</f>
        <v>WDP</v>
      </c>
      <c r="X295" s="419" t="str">
        <f>CONCATENATE('OPINI Rinci v1'!BZ297,'OPINI Rinci v1'!CA297,'OPINI Rinci v1'!CB297,'OPINI Rinci v1'!CC297)</f>
        <v>WDP</v>
      </c>
      <c r="Y295" s="420"/>
    </row>
    <row r="296" spans="1:25" s="408" customFormat="1" ht="15" x14ac:dyDescent="0.2">
      <c r="A296" s="409">
        <f t="shared" si="15"/>
        <v>260</v>
      </c>
      <c r="B296" s="410" t="s">
        <v>40</v>
      </c>
      <c r="C296" s="411" t="s">
        <v>40</v>
      </c>
      <c r="D296" s="412"/>
      <c r="E296" s="413" t="s">
        <v>325</v>
      </c>
      <c r="F296" s="404" t="str">
        <f>CONCATENATE('OPINI Rinci v1'!H298,'OPINI Rinci v1'!I298,'OPINI Rinci v1'!J298,'OPINI Rinci v1'!K298)</f>
        <v>WTP</v>
      </c>
      <c r="G296" s="404" t="str">
        <f>CONCATENATE('OPINI Rinci v1'!M298,'OPINI Rinci v1'!N298,'OPINI Rinci v1'!O298,'OPINI Rinci v1'!P298)</f>
        <v>WTP</v>
      </c>
      <c r="H296" s="404" t="str">
        <f>CONCATENATE('OPINI Rinci v1'!R298,'OPINI Rinci v1'!S298,'OPINI Rinci v1'!T298,'OPINI Rinci v1'!U298)</f>
        <v>WTP</v>
      </c>
      <c r="I296" s="404" t="str">
        <f>CONCATENATE('OPINI Rinci v1'!W298,'OPINI Rinci v1'!X298,'OPINI Rinci v1'!Y298,'OPINI Rinci v1'!Z298)</f>
        <v>WTP</v>
      </c>
      <c r="J296" s="404" t="str">
        <f>CONCATENATE('OPINI Rinci v1'!AB298,'OPINI Rinci v1'!AC298,'OPINI Rinci v1'!AD298,'OPINI Rinci v1'!AE298)</f>
        <v>WTP</v>
      </c>
      <c r="K296" s="414" t="str">
        <f>CONCATENATE('OPINI Rinci v1'!AG298,'OPINI Rinci v1'!AH298,'OPINI Rinci v1'!AI298,'OPINI Rinci v1'!AJ298)</f>
        <v>WTP</v>
      </c>
      <c r="L296" s="415" t="s">
        <v>634</v>
      </c>
      <c r="M296" s="416"/>
      <c r="N296" s="416"/>
      <c r="O296" s="414" t="str">
        <f>CONCATENATE('OPINI Rinci v1'!AL298,'OPINI Rinci v1'!AM298,'OPINI Rinci v1'!AO298,'OPINI Rinci v1'!AN298)</f>
        <v>TW</v>
      </c>
      <c r="P296" s="417" t="s">
        <v>634</v>
      </c>
      <c r="Q296" s="418" t="str">
        <f>CONCATENATE('OPINI Rinci v1'!AQ298,'OPINI Rinci v1'!AR298,'OPINI Rinci v1'!AT298,'OPINI Rinci v1'!AS298)</f>
        <v>WDP</v>
      </c>
      <c r="R296" s="419" t="str">
        <f>CONCATENATE('OPINI Rinci v1'!AV298,'OPINI Rinci v1'!AW298,'OPINI Rinci v1'!AX298,'OPINI Rinci v1'!AY298)</f>
        <v>TMP</v>
      </c>
      <c r="S296" s="419" t="str">
        <f>CONCATENATE('OPINI Rinci v1'!BA298,'OPINI Rinci v1'!BB298,'OPINI Rinci v1'!BC298,'OPINI Rinci v1'!BD298)</f>
        <v>WDP</v>
      </c>
      <c r="T296" s="419" t="str">
        <f>CONCATENATE('OPINI Rinci v1'!BF298,'OPINI Rinci v1'!BG298,'OPINI Rinci v1'!BH298,'OPINI Rinci v1'!BI298)</f>
        <v>WDP</v>
      </c>
      <c r="U296" s="419" t="str">
        <f>CONCATENATE('OPINI Rinci v1'!BK298,'OPINI Rinci v1'!BL298,'OPINI Rinci v1'!BM298,'OPINI Rinci v1'!BN298)</f>
        <v>WDP</v>
      </c>
      <c r="V296" s="419" t="str">
        <f>CONCATENATE('OPINI Rinci v1'!BP298,'OPINI Rinci v1'!BQ298,'OPINI Rinci v1'!BR298,'OPINI Rinci v1'!BS298)</f>
        <v>TW</v>
      </c>
      <c r="W296" s="419" t="str">
        <f>CONCATENATE('OPINI Rinci v1'!BU298,'OPINI Rinci v1'!BV298,'OPINI Rinci v1'!BW298,'OPINI Rinci v1'!BX298)</f>
        <v>WDP</v>
      </c>
      <c r="X296" s="419" t="str">
        <f>CONCATENATE('OPINI Rinci v1'!BZ298,'OPINI Rinci v1'!CA298,'OPINI Rinci v1'!CB298,'OPINI Rinci v1'!CC298)</f>
        <v>WDP</v>
      </c>
      <c r="Y296" s="420"/>
    </row>
    <row r="297" spans="1:25" s="408" customFormat="1" ht="15" x14ac:dyDescent="0.2">
      <c r="A297" s="409">
        <f t="shared" si="15"/>
        <v>261</v>
      </c>
      <c r="B297" s="410" t="s">
        <v>40</v>
      </c>
      <c r="C297" s="411" t="s">
        <v>42</v>
      </c>
      <c r="D297" s="412"/>
      <c r="E297" s="413" t="s">
        <v>326</v>
      </c>
      <c r="F297" s="404" t="str">
        <f>CONCATENATE('OPINI Rinci v1'!H299,'OPINI Rinci v1'!I299,'OPINI Rinci v1'!J299,'OPINI Rinci v1'!K299)</f>
        <v>WTP</v>
      </c>
      <c r="G297" s="404" t="str">
        <f>CONCATENATE('OPINI Rinci v1'!M299,'OPINI Rinci v1'!N299,'OPINI Rinci v1'!O299,'OPINI Rinci v1'!P299)</f>
        <v>WTP</v>
      </c>
      <c r="H297" s="404" t="str">
        <f>CONCATENATE('OPINI Rinci v1'!R299,'OPINI Rinci v1'!S299,'OPINI Rinci v1'!T299,'OPINI Rinci v1'!U299)</f>
        <v>WTP</v>
      </c>
      <c r="I297" s="404" t="str">
        <f>CONCATENATE('OPINI Rinci v1'!W299,'OPINI Rinci v1'!X299,'OPINI Rinci v1'!Y299,'OPINI Rinci v1'!Z299)</f>
        <v>WDP</v>
      </c>
      <c r="J297" s="404" t="str">
        <f>CONCATENATE('OPINI Rinci v1'!AB299,'OPINI Rinci v1'!AC299,'OPINI Rinci v1'!AD299,'OPINI Rinci v1'!AE299)</f>
        <v>WTP</v>
      </c>
      <c r="K297" s="414" t="str">
        <f>CONCATENATE('OPINI Rinci v1'!AG299,'OPINI Rinci v1'!AH299,'OPINI Rinci v1'!AI299,'OPINI Rinci v1'!AJ299)</f>
        <v>WTP</v>
      </c>
      <c r="L297" s="415" t="s">
        <v>634</v>
      </c>
      <c r="M297" s="416"/>
      <c r="N297" s="416"/>
      <c r="O297" s="414" t="str">
        <f>CONCATENATE('OPINI Rinci v1'!AL299,'OPINI Rinci v1'!AM299,'OPINI Rinci v1'!AO299,'OPINI Rinci v1'!AN299)</f>
        <v>WTP</v>
      </c>
      <c r="P297" s="417" t="s">
        <v>634</v>
      </c>
      <c r="Q297" s="418" t="str">
        <f>CONCATENATE('OPINI Rinci v1'!AQ299,'OPINI Rinci v1'!AR299,'OPINI Rinci v1'!AT299,'OPINI Rinci v1'!AS299)</f>
        <v>WTP</v>
      </c>
      <c r="R297" s="419" t="str">
        <f>CONCATENATE('OPINI Rinci v1'!AV299,'OPINI Rinci v1'!AW299,'OPINI Rinci v1'!AX299,'OPINI Rinci v1'!AY299)</f>
        <v>WDP</v>
      </c>
      <c r="S297" s="419" t="str">
        <f>CONCATENATE('OPINI Rinci v1'!BA299,'OPINI Rinci v1'!BB299,'OPINI Rinci v1'!BC299,'OPINI Rinci v1'!BD299)</f>
        <v>WDP</v>
      </c>
      <c r="T297" s="419" t="str">
        <f>CONCATENATE('OPINI Rinci v1'!BF299,'OPINI Rinci v1'!BG299,'OPINI Rinci v1'!BH299,'OPINI Rinci v1'!BI299)</f>
        <v>WDP</v>
      </c>
      <c r="U297" s="419" t="str">
        <f>CONCATENATE('OPINI Rinci v1'!BK299,'OPINI Rinci v1'!BL299,'OPINI Rinci v1'!BM299,'OPINI Rinci v1'!BN299)</f>
        <v>WDP</v>
      </c>
      <c r="V297" s="419" t="str">
        <f>CONCATENATE('OPINI Rinci v1'!BP299,'OPINI Rinci v1'!BQ299,'OPINI Rinci v1'!BR299,'OPINI Rinci v1'!BS299)</f>
        <v>TW</v>
      </c>
      <c r="W297" s="419" t="str">
        <f>CONCATENATE('OPINI Rinci v1'!BU299,'OPINI Rinci v1'!BV299,'OPINI Rinci v1'!BW299,'OPINI Rinci v1'!BX299)</f>
        <v>WDP</v>
      </c>
      <c r="X297" s="419" t="str">
        <f>CONCATENATE('OPINI Rinci v1'!BZ299,'OPINI Rinci v1'!CA299,'OPINI Rinci v1'!CB299,'OPINI Rinci v1'!CC299)</f>
        <v>WDP</v>
      </c>
      <c r="Y297" s="420"/>
    </row>
    <row r="298" spans="1:25" s="408" customFormat="1" ht="15" x14ac:dyDescent="0.2">
      <c r="A298" s="409">
        <f t="shared" si="15"/>
        <v>262</v>
      </c>
      <c r="B298" s="410" t="s">
        <v>40</v>
      </c>
      <c r="C298" s="411" t="s">
        <v>44</v>
      </c>
      <c r="D298" s="412"/>
      <c r="E298" s="413" t="s">
        <v>327</v>
      </c>
      <c r="F298" s="404" t="str">
        <f>CONCATENATE('OPINI Rinci v1'!H300,'OPINI Rinci v1'!I300,'OPINI Rinci v1'!J300,'OPINI Rinci v1'!K300)</f>
        <v>WTP</v>
      </c>
      <c r="G298" s="404" t="str">
        <f>CONCATENATE('OPINI Rinci v1'!M300,'OPINI Rinci v1'!N300,'OPINI Rinci v1'!O300,'OPINI Rinci v1'!P300)</f>
        <v>WTP</v>
      </c>
      <c r="H298" s="404" t="str">
        <f>CONCATENATE('OPINI Rinci v1'!R300,'OPINI Rinci v1'!S300,'OPINI Rinci v1'!T300,'OPINI Rinci v1'!U300)</f>
        <v>WTP</v>
      </c>
      <c r="I298" s="404" t="str">
        <f>CONCATENATE('OPINI Rinci v1'!W300,'OPINI Rinci v1'!X300,'OPINI Rinci v1'!Y300,'OPINI Rinci v1'!Z300)</f>
        <v>WTP</v>
      </c>
      <c r="J298" s="404" t="str">
        <f>CONCATENATE('OPINI Rinci v1'!AB300,'OPINI Rinci v1'!AC300,'OPINI Rinci v1'!AD300,'OPINI Rinci v1'!AE300)</f>
        <v>WTP</v>
      </c>
      <c r="K298" s="414" t="str">
        <f>CONCATENATE('OPINI Rinci v1'!AG300,'OPINI Rinci v1'!AH300,'OPINI Rinci v1'!AI300,'OPINI Rinci v1'!AJ300)</f>
        <v>WTP</v>
      </c>
      <c r="L298" s="425" t="s">
        <v>632</v>
      </c>
      <c r="M298" s="426"/>
      <c r="N298" s="426"/>
      <c r="O298" s="414" t="str">
        <f>CONCATENATE('OPINI Rinci v1'!AL300,'OPINI Rinci v1'!AM300,'OPINI Rinci v1'!AO300,'OPINI Rinci v1'!AN300)</f>
        <v>WTP</v>
      </c>
      <c r="P298" s="427" t="s">
        <v>632</v>
      </c>
      <c r="Q298" s="418" t="str">
        <f>CONCATENATE('OPINI Rinci v1'!AQ300,'OPINI Rinci v1'!AR300,'OPINI Rinci v1'!AT300,'OPINI Rinci v1'!AS300)</f>
        <v>WDP</v>
      </c>
      <c r="R298" s="419" t="str">
        <f>CONCATENATE('OPINI Rinci v1'!AV300,'OPINI Rinci v1'!AW300,'OPINI Rinci v1'!AX300,'OPINI Rinci v1'!AY300)</f>
        <v>WDP</v>
      </c>
      <c r="S298" s="419" t="str">
        <f>CONCATENATE('OPINI Rinci v1'!BA300,'OPINI Rinci v1'!BB300,'OPINI Rinci v1'!BC300,'OPINI Rinci v1'!BD300)</f>
        <v>WDP</v>
      </c>
      <c r="T298" s="419" t="str">
        <f>CONCATENATE('OPINI Rinci v1'!BF300,'OPINI Rinci v1'!BG300,'OPINI Rinci v1'!BH300,'OPINI Rinci v1'!BI300)</f>
        <v>WDP</v>
      </c>
      <c r="U298" s="419" t="str">
        <f>CONCATENATE('OPINI Rinci v1'!BK300,'OPINI Rinci v1'!BL300,'OPINI Rinci v1'!BM300,'OPINI Rinci v1'!BN300)</f>
        <v>WDP</v>
      </c>
      <c r="V298" s="419" t="str">
        <f>CONCATENATE('OPINI Rinci v1'!BP300,'OPINI Rinci v1'!BQ300,'OPINI Rinci v1'!BR300,'OPINI Rinci v1'!BS300)</f>
        <v>TW</v>
      </c>
      <c r="W298" s="419" t="str">
        <f>CONCATENATE('OPINI Rinci v1'!BU300,'OPINI Rinci v1'!BV300,'OPINI Rinci v1'!BW300,'OPINI Rinci v1'!BX300)</f>
        <v>WDP</v>
      </c>
      <c r="X298" s="419" t="str">
        <f>CONCATENATE('OPINI Rinci v1'!BZ300,'OPINI Rinci v1'!CA300,'OPINI Rinci v1'!CB300,'OPINI Rinci v1'!CC300)</f>
        <v>WDP</v>
      </c>
      <c r="Y298" s="420"/>
    </row>
    <row r="299" spans="1:25" s="408" customFormat="1" ht="15" x14ac:dyDescent="0.2">
      <c r="A299" s="409">
        <f t="shared" si="15"/>
        <v>263</v>
      </c>
      <c r="B299" s="410" t="s">
        <v>40</v>
      </c>
      <c r="C299" s="411" t="s">
        <v>46</v>
      </c>
      <c r="D299" s="412"/>
      <c r="E299" s="413" t="s">
        <v>328</v>
      </c>
      <c r="F299" s="404" t="str">
        <f>CONCATENATE('OPINI Rinci v1'!H301,'OPINI Rinci v1'!I301,'OPINI Rinci v1'!J301,'OPINI Rinci v1'!K301)</f>
        <v>WTP</v>
      </c>
      <c r="G299" s="404" t="str">
        <f>CONCATENATE('OPINI Rinci v1'!M301,'OPINI Rinci v1'!N301,'OPINI Rinci v1'!O301,'OPINI Rinci v1'!P301)</f>
        <v>WTP</v>
      </c>
      <c r="H299" s="404" t="str">
        <f>CONCATENATE('OPINI Rinci v1'!R301,'OPINI Rinci v1'!S301,'OPINI Rinci v1'!T301,'OPINI Rinci v1'!U301)</f>
        <v>WTP</v>
      </c>
      <c r="I299" s="404" t="str">
        <f>CONCATENATE('OPINI Rinci v1'!W301,'OPINI Rinci v1'!X301,'OPINI Rinci v1'!Y301,'OPINI Rinci v1'!Z301)</f>
        <v>WTP</v>
      </c>
      <c r="J299" s="404" t="str">
        <f>CONCATENATE('OPINI Rinci v1'!AB301,'OPINI Rinci v1'!AC301,'OPINI Rinci v1'!AD301,'OPINI Rinci v1'!AE301)</f>
        <v>WTP</v>
      </c>
      <c r="K299" s="414" t="str">
        <f>CONCATENATE('OPINI Rinci v1'!AG301,'OPINI Rinci v1'!AH301,'OPINI Rinci v1'!AI301,'OPINI Rinci v1'!AJ301)</f>
        <v>WTP</v>
      </c>
      <c r="L299" s="425" t="s">
        <v>633</v>
      </c>
      <c r="M299" s="426"/>
      <c r="N299" s="426"/>
      <c r="O299" s="414" t="str">
        <f>CONCATENATE('OPINI Rinci v1'!AL301,'OPINI Rinci v1'!AM301,'OPINI Rinci v1'!AO301,'OPINI Rinci v1'!AN301)</f>
        <v>WTP</v>
      </c>
      <c r="P299" s="427" t="s">
        <v>632</v>
      </c>
      <c r="Q299" s="418" t="str">
        <f>CONCATENATE('OPINI Rinci v1'!AQ301,'OPINI Rinci v1'!AR301,'OPINI Rinci v1'!AT301,'OPINI Rinci v1'!AS301)</f>
        <v>WDP</v>
      </c>
      <c r="R299" s="419" t="str">
        <f>CONCATENATE('OPINI Rinci v1'!AV301,'OPINI Rinci v1'!AW301,'OPINI Rinci v1'!AX301,'OPINI Rinci v1'!AY301)</f>
        <v>WTP</v>
      </c>
      <c r="S299" s="419" t="str">
        <f>CONCATENATE('OPINI Rinci v1'!BA301,'OPINI Rinci v1'!BB301,'OPINI Rinci v1'!BC301,'OPINI Rinci v1'!BD301)</f>
        <v>WTP</v>
      </c>
      <c r="T299" s="419" t="str">
        <f>CONCATENATE('OPINI Rinci v1'!BF301,'OPINI Rinci v1'!BG301,'OPINI Rinci v1'!BH301,'OPINI Rinci v1'!BI301)</f>
        <v>WDP</v>
      </c>
      <c r="U299" s="419" t="str">
        <f>CONCATENATE('OPINI Rinci v1'!BK301,'OPINI Rinci v1'!BL301,'OPINI Rinci v1'!BM301,'OPINI Rinci v1'!BN301)</f>
        <v>WDP</v>
      </c>
      <c r="V299" s="419" t="str">
        <f>CONCATENATE('OPINI Rinci v1'!BP301,'OPINI Rinci v1'!BQ301,'OPINI Rinci v1'!BR301,'OPINI Rinci v1'!BS301)</f>
        <v>WDP</v>
      </c>
      <c r="W299" s="419" t="str">
        <f>CONCATENATE('OPINI Rinci v1'!BU301,'OPINI Rinci v1'!BV301,'OPINI Rinci v1'!BW301,'OPINI Rinci v1'!BX301)</f>
        <v>WDP</v>
      </c>
      <c r="X299" s="419" t="str">
        <f>CONCATENATE('OPINI Rinci v1'!BZ301,'OPINI Rinci v1'!CA301,'OPINI Rinci v1'!CB301,'OPINI Rinci v1'!CC301)</f>
        <v>WDP</v>
      </c>
      <c r="Y299" s="420"/>
    </row>
    <row r="300" spans="1:25" s="408" customFormat="1" ht="15" x14ac:dyDescent="0.2">
      <c r="A300" s="409">
        <f t="shared" si="15"/>
        <v>264</v>
      </c>
      <c r="B300" s="410" t="s">
        <v>40</v>
      </c>
      <c r="C300" s="411" t="s">
        <v>48</v>
      </c>
      <c r="D300" s="412"/>
      <c r="E300" s="413" t="s">
        <v>329</v>
      </c>
      <c r="F300" s="404" t="str">
        <f>CONCATENATE('OPINI Rinci v1'!H302,'OPINI Rinci v1'!I302,'OPINI Rinci v1'!J302,'OPINI Rinci v1'!K302)</f>
        <v>WTP</v>
      </c>
      <c r="G300" s="404" t="str">
        <f>CONCATENATE('OPINI Rinci v1'!M302,'OPINI Rinci v1'!N302,'OPINI Rinci v1'!O302,'OPINI Rinci v1'!P302)</f>
        <v>WTP</v>
      </c>
      <c r="H300" s="404" t="str">
        <f>CONCATENATE('OPINI Rinci v1'!R302,'OPINI Rinci v1'!S302,'OPINI Rinci v1'!T302,'OPINI Rinci v1'!U302)</f>
        <v>WTP</v>
      </c>
      <c r="I300" s="404" t="str">
        <f>CONCATENATE('OPINI Rinci v1'!W302,'OPINI Rinci v1'!X302,'OPINI Rinci v1'!Y302,'OPINI Rinci v1'!Z302)</f>
        <v>WTP</v>
      </c>
      <c r="J300" s="404" t="str">
        <f>CONCATENATE('OPINI Rinci v1'!AB302,'OPINI Rinci v1'!AC302,'OPINI Rinci v1'!AD302,'OPINI Rinci v1'!AE302)</f>
        <v>WTP</v>
      </c>
      <c r="K300" s="414" t="str">
        <f>CONCATENATE('OPINI Rinci v1'!AG302,'OPINI Rinci v1'!AH302,'OPINI Rinci v1'!AI302,'OPINI Rinci v1'!AJ302)</f>
        <v>WTP</v>
      </c>
      <c r="L300" s="425" t="s">
        <v>633</v>
      </c>
      <c r="M300" s="426"/>
      <c r="N300" s="426"/>
      <c r="O300" s="414" t="str">
        <f>CONCATENATE('OPINI Rinci v1'!AL302,'OPINI Rinci v1'!AM302,'OPINI Rinci v1'!AO302,'OPINI Rinci v1'!AN302)</f>
        <v>WDP</v>
      </c>
      <c r="P300" s="427" t="s">
        <v>632</v>
      </c>
      <c r="Q300" s="418" t="str">
        <f>CONCATENATE('OPINI Rinci v1'!AQ302,'OPINI Rinci v1'!AR302,'OPINI Rinci v1'!AT302,'OPINI Rinci v1'!AS302)</f>
        <v>WDP</v>
      </c>
      <c r="R300" s="419" t="str">
        <f>CONCATENATE('OPINI Rinci v1'!AV302,'OPINI Rinci v1'!AW302,'OPINI Rinci v1'!AX302,'OPINI Rinci v1'!AY302)</f>
        <v>WTP</v>
      </c>
      <c r="S300" s="419" t="str">
        <f>CONCATENATE('OPINI Rinci v1'!BA302,'OPINI Rinci v1'!BB302,'OPINI Rinci v1'!BC302,'OPINI Rinci v1'!BD302)</f>
        <v>WDP</v>
      </c>
      <c r="T300" s="419" t="str">
        <f>CONCATENATE('OPINI Rinci v1'!BF302,'OPINI Rinci v1'!BG302,'OPINI Rinci v1'!BH302,'OPINI Rinci v1'!BI302)</f>
        <v>WDP</v>
      </c>
      <c r="U300" s="419" t="str">
        <f>CONCATENATE('OPINI Rinci v1'!BK302,'OPINI Rinci v1'!BL302,'OPINI Rinci v1'!BM302,'OPINI Rinci v1'!BN302)</f>
        <v>WDP</v>
      </c>
      <c r="V300" s="419" t="str">
        <f>CONCATENATE('OPINI Rinci v1'!BP302,'OPINI Rinci v1'!BQ302,'OPINI Rinci v1'!BR302,'OPINI Rinci v1'!BS302)</f>
        <v>TW</v>
      </c>
      <c r="W300" s="419" t="str">
        <f>CONCATENATE('OPINI Rinci v1'!BU302,'OPINI Rinci v1'!BV302,'OPINI Rinci v1'!BW302,'OPINI Rinci v1'!BX302)</f>
        <v>WDP</v>
      </c>
      <c r="X300" s="419" t="str">
        <f>CONCATENATE('OPINI Rinci v1'!BZ302,'OPINI Rinci v1'!CA302,'OPINI Rinci v1'!CB302,'OPINI Rinci v1'!CC302)</f>
        <v/>
      </c>
      <c r="Y300" s="420"/>
    </row>
    <row r="301" spans="1:25" s="408" customFormat="1" ht="15" x14ac:dyDescent="0.2">
      <c r="A301" s="409">
        <f t="shared" si="15"/>
        <v>265</v>
      </c>
      <c r="B301" s="410" t="s">
        <v>40</v>
      </c>
      <c r="C301" s="411" t="s">
        <v>50</v>
      </c>
      <c r="D301" s="412"/>
      <c r="E301" s="413" t="s">
        <v>330</v>
      </c>
      <c r="F301" s="404" t="str">
        <f>CONCATENATE('OPINI Rinci v1'!H303,'OPINI Rinci v1'!I303,'OPINI Rinci v1'!J303,'OPINI Rinci v1'!K303)</f>
        <v>WTP</v>
      </c>
      <c r="G301" s="404" t="str">
        <f>CONCATENATE('OPINI Rinci v1'!M303,'OPINI Rinci v1'!N303,'OPINI Rinci v1'!O303,'OPINI Rinci v1'!P303)</f>
        <v xml:space="preserve">WTP </v>
      </c>
      <c r="H301" s="404" t="str">
        <f>CONCATENATE('OPINI Rinci v1'!R303,'OPINI Rinci v1'!S303,'OPINI Rinci v1'!T303,'OPINI Rinci v1'!U303)</f>
        <v>WTP</v>
      </c>
      <c r="I301" s="404" t="str">
        <f>CONCATENATE('OPINI Rinci v1'!W303,'OPINI Rinci v1'!X303,'OPINI Rinci v1'!Y303,'OPINI Rinci v1'!Z303)</f>
        <v>WTP</v>
      </c>
      <c r="J301" s="404" t="str">
        <f>CONCATENATE('OPINI Rinci v1'!AB303,'OPINI Rinci v1'!AC303,'OPINI Rinci v1'!AD303,'OPINI Rinci v1'!AE303)</f>
        <v>WTP</v>
      </c>
      <c r="K301" s="414" t="str">
        <f>CONCATENATE('OPINI Rinci v1'!AG303,'OPINI Rinci v1'!AH303,'OPINI Rinci v1'!AI303,'OPINI Rinci v1'!AJ303)</f>
        <v>WTP</v>
      </c>
      <c r="L301" s="415" t="s">
        <v>634</v>
      </c>
      <c r="M301" s="416"/>
      <c r="N301" s="416"/>
      <c r="O301" s="414" t="str">
        <f>CONCATENATE('OPINI Rinci v1'!AL303,'OPINI Rinci v1'!AM303,'OPINI Rinci v1'!AO303,'OPINI Rinci v1'!AN303)</f>
        <v>WTP</v>
      </c>
      <c r="P301" s="417" t="s">
        <v>634</v>
      </c>
      <c r="Q301" s="418" t="str">
        <f>CONCATENATE('OPINI Rinci v1'!AQ303,'OPINI Rinci v1'!AR303,'OPINI Rinci v1'!AT303,'OPINI Rinci v1'!AS303)</f>
        <v>WDP</v>
      </c>
      <c r="R301" s="419" t="str">
        <f>CONCATENATE('OPINI Rinci v1'!AV303,'OPINI Rinci v1'!AW303,'OPINI Rinci v1'!AX303,'OPINI Rinci v1'!AY303)</f>
        <v>WDP</v>
      </c>
      <c r="S301" s="419" t="str">
        <f>CONCATENATE('OPINI Rinci v1'!BA303,'OPINI Rinci v1'!BB303,'OPINI Rinci v1'!BC303,'OPINI Rinci v1'!BD303)</f>
        <v>WDP</v>
      </c>
      <c r="T301" s="419" t="str">
        <f>CONCATENATE('OPINI Rinci v1'!BF303,'OPINI Rinci v1'!BG303,'OPINI Rinci v1'!BH303,'OPINI Rinci v1'!BI303)</f>
        <v>WDP</v>
      </c>
      <c r="U301" s="419" t="str">
        <f>CONCATENATE('OPINI Rinci v1'!BK303,'OPINI Rinci v1'!BL303,'OPINI Rinci v1'!BM303,'OPINI Rinci v1'!BN303)</f>
        <v>TMP</v>
      </c>
      <c r="V301" s="419" t="str">
        <f>CONCATENATE('OPINI Rinci v1'!BP303,'OPINI Rinci v1'!BQ303,'OPINI Rinci v1'!BR303,'OPINI Rinci v1'!BS303)</f>
        <v>TW</v>
      </c>
      <c r="W301" s="419" t="str">
        <f>CONCATENATE('OPINI Rinci v1'!BU303,'OPINI Rinci v1'!BV303,'OPINI Rinci v1'!BW303,'OPINI Rinci v1'!BX303)</f>
        <v>TW</v>
      </c>
      <c r="X301" s="419" t="str">
        <f>CONCATENATE('OPINI Rinci v1'!BZ303,'OPINI Rinci v1'!CA303,'OPINI Rinci v1'!CB303,'OPINI Rinci v1'!CC303)</f>
        <v>TW</v>
      </c>
      <c r="Y301" s="420"/>
    </row>
    <row r="302" spans="1:25" s="408" customFormat="1" ht="15" x14ac:dyDescent="0.2">
      <c r="A302" s="409">
        <f t="shared" si="15"/>
        <v>266</v>
      </c>
      <c r="B302" s="410" t="s">
        <v>40</v>
      </c>
      <c r="C302" s="411" t="s">
        <v>52</v>
      </c>
      <c r="D302" s="412"/>
      <c r="E302" s="413" t="s">
        <v>331</v>
      </c>
      <c r="F302" s="404" t="str">
        <f>CONCATENATE('OPINI Rinci v1'!H304,'OPINI Rinci v1'!I304,'OPINI Rinci v1'!J304,'OPINI Rinci v1'!K304)</f>
        <v>WTP</v>
      </c>
      <c r="G302" s="404" t="str">
        <f>CONCATENATE('OPINI Rinci v1'!M304,'OPINI Rinci v1'!N304,'OPINI Rinci v1'!O304,'OPINI Rinci v1'!P304)</f>
        <v>WTP</v>
      </c>
      <c r="H302" s="404" t="str">
        <f>CONCATENATE('OPINI Rinci v1'!R304,'OPINI Rinci v1'!S304,'OPINI Rinci v1'!T304,'OPINI Rinci v1'!U304)</f>
        <v>WTP</v>
      </c>
      <c r="I302" s="404" t="str">
        <f>CONCATENATE('OPINI Rinci v1'!W304,'OPINI Rinci v1'!X304,'OPINI Rinci v1'!Y304,'OPINI Rinci v1'!Z304)</f>
        <v>WTP</v>
      </c>
      <c r="J302" s="404" t="str">
        <f>CONCATENATE('OPINI Rinci v1'!AB304,'OPINI Rinci v1'!AC304,'OPINI Rinci v1'!AD304,'OPINI Rinci v1'!AE304)</f>
        <v>WTP</v>
      </c>
      <c r="K302" s="414" t="str">
        <f>CONCATENATE('OPINI Rinci v1'!AG304,'OPINI Rinci v1'!AH304,'OPINI Rinci v1'!AI304,'OPINI Rinci v1'!AJ304)</f>
        <v>WTP</v>
      </c>
      <c r="L302" s="415" t="s">
        <v>634</v>
      </c>
      <c r="M302" s="416"/>
      <c r="N302" s="416"/>
      <c r="O302" s="414" t="str">
        <f>CONCATENATE('OPINI Rinci v1'!AL304,'OPINI Rinci v1'!AM304,'OPINI Rinci v1'!AO304,'OPINI Rinci v1'!AN304)</f>
        <v>WTP</v>
      </c>
      <c r="P302" s="417" t="s">
        <v>634</v>
      </c>
      <c r="Q302" s="418" t="str">
        <f>CONCATENATE('OPINI Rinci v1'!AQ304,'OPINI Rinci v1'!AR304,'OPINI Rinci v1'!AT304,'OPINI Rinci v1'!AS304)</f>
        <v>WTP</v>
      </c>
      <c r="R302" s="419" t="str">
        <f>CONCATENATE('OPINI Rinci v1'!AV304,'OPINI Rinci v1'!AW304,'OPINI Rinci v1'!AX304,'OPINI Rinci v1'!AY304)</f>
        <v>WDP</v>
      </c>
      <c r="S302" s="419" t="str">
        <f>CONCATENATE('OPINI Rinci v1'!BA304,'OPINI Rinci v1'!BB304,'OPINI Rinci v1'!BC304,'OPINI Rinci v1'!BD304)</f>
        <v>WDP</v>
      </c>
      <c r="T302" s="419" t="str">
        <f>CONCATENATE('OPINI Rinci v1'!BF304,'OPINI Rinci v1'!BG304,'OPINI Rinci v1'!BH304,'OPINI Rinci v1'!BI304)</f>
        <v>WDP</v>
      </c>
      <c r="U302" s="419" t="str">
        <f>CONCATENATE('OPINI Rinci v1'!BK304,'OPINI Rinci v1'!BL304,'OPINI Rinci v1'!BM304,'OPINI Rinci v1'!BN304)</f>
        <v>TMP</v>
      </c>
      <c r="V302" s="419" t="str">
        <f>CONCATENATE('OPINI Rinci v1'!BP304,'OPINI Rinci v1'!BQ304,'OPINI Rinci v1'!BR304,'OPINI Rinci v1'!BS304)</f>
        <v>TW</v>
      </c>
      <c r="W302" s="419" t="str">
        <f>CONCATENATE('OPINI Rinci v1'!BU304,'OPINI Rinci v1'!BV304,'OPINI Rinci v1'!BW304,'OPINI Rinci v1'!BX304)</f>
        <v>WDP</v>
      </c>
      <c r="X302" s="419" t="str">
        <f>CONCATENATE('OPINI Rinci v1'!BZ304,'OPINI Rinci v1'!CA304,'OPINI Rinci v1'!CB304,'OPINI Rinci v1'!CC304)</f>
        <v>WDP</v>
      </c>
      <c r="Y302" s="420"/>
    </row>
    <row r="303" spans="1:25" s="408" customFormat="1" ht="15" x14ac:dyDescent="0.2">
      <c r="A303" s="409">
        <f t="shared" si="15"/>
        <v>267</v>
      </c>
      <c r="B303" s="410" t="s">
        <v>40</v>
      </c>
      <c r="C303" s="411" t="s">
        <v>54</v>
      </c>
      <c r="D303" s="412"/>
      <c r="E303" s="413" t="s">
        <v>332</v>
      </c>
      <c r="F303" s="404" t="str">
        <f>CONCATENATE('OPINI Rinci v1'!H305,'OPINI Rinci v1'!I305,'OPINI Rinci v1'!J305,'OPINI Rinci v1'!K305)</f>
        <v>WTP</v>
      </c>
      <c r="G303" s="404" t="str">
        <f>CONCATENATE('OPINI Rinci v1'!M305,'OPINI Rinci v1'!N305,'OPINI Rinci v1'!O305,'OPINI Rinci v1'!P305)</f>
        <v>WTP</v>
      </c>
      <c r="H303" s="404" t="str">
        <f>CONCATENATE('OPINI Rinci v1'!R305,'OPINI Rinci v1'!S305,'OPINI Rinci v1'!T305,'OPINI Rinci v1'!U305)</f>
        <v>WTP</v>
      </c>
      <c r="I303" s="404" t="str">
        <f>CONCATENATE('OPINI Rinci v1'!W305,'OPINI Rinci v1'!X305,'OPINI Rinci v1'!Y305,'OPINI Rinci v1'!Z305)</f>
        <v>WTP</v>
      </c>
      <c r="J303" s="404" t="str">
        <f>CONCATENATE('OPINI Rinci v1'!AB305,'OPINI Rinci v1'!AC305,'OPINI Rinci v1'!AD305,'OPINI Rinci v1'!AE305)</f>
        <v>WTP</v>
      </c>
      <c r="K303" s="414" t="str">
        <f>CONCATENATE('OPINI Rinci v1'!AG305,'OPINI Rinci v1'!AH305,'OPINI Rinci v1'!AI305,'OPINI Rinci v1'!AJ305)</f>
        <v>WTP</v>
      </c>
      <c r="L303" s="415" t="s">
        <v>634</v>
      </c>
      <c r="M303" s="416"/>
      <c r="N303" s="416"/>
      <c r="O303" s="414" t="str">
        <f>CONCATENATE('OPINI Rinci v1'!AL305,'OPINI Rinci v1'!AM305,'OPINI Rinci v1'!AO305,'OPINI Rinci v1'!AN305)</f>
        <v>WTP</v>
      </c>
      <c r="P303" s="427" t="s">
        <v>632</v>
      </c>
      <c r="Q303" s="418" t="str">
        <f>CONCATENATE('OPINI Rinci v1'!AQ305,'OPINI Rinci v1'!AR305,'OPINI Rinci v1'!AT305,'OPINI Rinci v1'!AS305)</f>
        <v>WDP</v>
      </c>
      <c r="R303" s="419" t="str">
        <f>CONCATENATE('OPINI Rinci v1'!AV305,'OPINI Rinci v1'!AW305,'OPINI Rinci v1'!AX305,'OPINI Rinci v1'!AY305)</f>
        <v>WDP</v>
      </c>
      <c r="S303" s="419" t="str">
        <f>CONCATENATE('OPINI Rinci v1'!BA305,'OPINI Rinci v1'!BB305,'OPINI Rinci v1'!BC305,'OPINI Rinci v1'!BD305)</f>
        <v>WDP</v>
      </c>
      <c r="T303" s="419" t="str">
        <f>CONCATENATE('OPINI Rinci v1'!BF305,'OPINI Rinci v1'!BG305,'OPINI Rinci v1'!BH305,'OPINI Rinci v1'!BI305)</f>
        <v>WDP</v>
      </c>
      <c r="U303" s="419" t="str">
        <f>CONCATENATE('OPINI Rinci v1'!BK305,'OPINI Rinci v1'!BL305,'OPINI Rinci v1'!BM305,'OPINI Rinci v1'!BN305)</f>
        <v>WDP</v>
      </c>
      <c r="V303" s="419" t="str">
        <f>CONCATENATE('OPINI Rinci v1'!BP305,'OPINI Rinci v1'!BQ305,'OPINI Rinci v1'!BR305,'OPINI Rinci v1'!BS305)</f>
        <v>TW</v>
      </c>
      <c r="W303" s="419" t="str">
        <f>CONCATENATE('OPINI Rinci v1'!BU305,'OPINI Rinci v1'!BV305,'OPINI Rinci v1'!BW305,'OPINI Rinci v1'!BX305)</f>
        <v>WDP</v>
      </c>
      <c r="X303" s="419" t="str">
        <f>CONCATENATE('OPINI Rinci v1'!BZ305,'OPINI Rinci v1'!CA305,'OPINI Rinci v1'!CB305,'OPINI Rinci v1'!CC305)</f>
        <v>WDP</v>
      </c>
      <c r="Y303" s="420"/>
    </row>
    <row r="304" spans="1:25" s="91" customFormat="1" ht="15" x14ac:dyDescent="0.2">
      <c r="A304" s="76">
        <f t="shared" si="15"/>
        <v>268</v>
      </c>
      <c r="B304" s="157" t="s">
        <v>40</v>
      </c>
      <c r="C304" s="401" t="s">
        <v>56</v>
      </c>
      <c r="D304" s="421"/>
      <c r="E304" s="460" t="s">
        <v>333</v>
      </c>
      <c r="F304" s="404" t="str">
        <f>CONCATENATE('OPINI Rinci v1'!H306,'OPINI Rinci v1'!I306,'OPINI Rinci v1'!J306,'OPINI Rinci v1'!K306)</f>
        <v>WTP</v>
      </c>
      <c r="G304" s="404" t="str">
        <f>CONCATENATE('OPINI Rinci v1'!M306,'OPINI Rinci v1'!N306,'OPINI Rinci v1'!O306,'OPINI Rinci v1'!P306)</f>
        <v>WTP</v>
      </c>
      <c r="H304" s="404" t="str">
        <f>CONCATENATE('OPINI Rinci v1'!R306,'OPINI Rinci v1'!S306,'OPINI Rinci v1'!T306,'OPINI Rinci v1'!U306)</f>
        <v>WDP</v>
      </c>
      <c r="I304" s="404" t="str">
        <f>CONCATENATE('OPINI Rinci v1'!W306,'OPINI Rinci v1'!X306,'OPINI Rinci v1'!Y306,'OPINI Rinci v1'!Z306)</f>
        <v>WDP</v>
      </c>
      <c r="J304" s="404" t="str">
        <f>CONCATENATE('OPINI Rinci v1'!AB306,'OPINI Rinci v1'!AC306,'OPINI Rinci v1'!AD306,'OPINI Rinci v1'!AE306)</f>
        <v>WDP</v>
      </c>
      <c r="K304" s="404" t="str">
        <f>CONCATENATE('OPINI Rinci v1'!AG306,'OPINI Rinci v1'!AH306,'OPINI Rinci v1'!AI306,'OPINI Rinci v1'!AJ306)</f>
        <v>WDP</v>
      </c>
      <c r="L304" s="422" t="s">
        <v>634</v>
      </c>
      <c r="M304" s="423"/>
      <c r="N304" s="423"/>
      <c r="O304" s="404" t="str">
        <f>CONCATENATE('OPINI Rinci v1'!AL306,'OPINI Rinci v1'!AM306,'OPINI Rinci v1'!AO306,'OPINI Rinci v1'!AN306)</f>
        <v>WDP</v>
      </c>
      <c r="P304" s="424" t="s">
        <v>634</v>
      </c>
      <c r="Q304" s="399" t="str">
        <f>CONCATENATE('OPINI Rinci v1'!AQ306,'OPINI Rinci v1'!AR306,'OPINI Rinci v1'!AT306,'OPINI Rinci v1'!AS306)</f>
        <v>WDP</v>
      </c>
      <c r="R304" s="163" t="str">
        <f>CONCATENATE('OPINI Rinci v1'!AV306,'OPINI Rinci v1'!AW306,'OPINI Rinci v1'!AX306,'OPINI Rinci v1'!AY306)</f>
        <v>WDP</v>
      </c>
      <c r="S304" s="163" t="str">
        <f>CONCATENATE('OPINI Rinci v1'!BA306,'OPINI Rinci v1'!BB306,'OPINI Rinci v1'!BC306,'OPINI Rinci v1'!BD306)</f>
        <v>WDP</v>
      </c>
      <c r="T304" s="163" t="str">
        <f>CONCATENATE('OPINI Rinci v1'!BF306,'OPINI Rinci v1'!BG306,'OPINI Rinci v1'!BH306,'OPINI Rinci v1'!BI306)</f>
        <v>WDP</v>
      </c>
      <c r="U304" s="163" t="str">
        <f>CONCATENATE('OPINI Rinci v1'!BK306,'OPINI Rinci v1'!BL306,'OPINI Rinci v1'!BM306,'OPINI Rinci v1'!BN306)</f>
        <v>TW</v>
      </c>
      <c r="V304" s="163" t="str">
        <f>CONCATENATE('OPINI Rinci v1'!BP306,'OPINI Rinci v1'!BQ306,'OPINI Rinci v1'!BR306,'OPINI Rinci v1'!BS306)</f>
        <v>TW</v>
      </c>
      <c r="W304" s="163" t="str">
        <f>CONCATENATE('OPINI Rinci v1'!BU306,'OPINI Rinci v1'!BV306,'OPINI Rinci v1'!BW306,'OPINI Rinci v1'!BX306)</f>
        <v>WDP</v>
      </c>
      <c r="X304" s="163" t="str">
        <f>CONCATENATE('OPINI Rinci v1'!BZ306,'OPINI Rinci v1'!CA306,'OPINI Rinci v1'!CB306,'OPINI Rinci v1'!CC306)</f>
        <v>WDP</v>
      </c>
      <c r="Y304" s="397"/>
    </row>
    <row r="305" spans="1:25" s="408" customFormat="1" ht="15" x14ac:dyDescent="0.2">
      <c r="A305" s="409">
        <f t="shared" si="15"/>
        <v>269</v>
      </c>
      <c r="B305" s="410" t="s">
        <v>40</v>
      </c>
      <c r="C305" s="411" t="s">
        <v>84</v>
      </c>
      <c r="D305" s="412"/>
      <c r="E305" s="413" t="s">
        <v>334</v>
      </c>
      <c r="F305" s="404" t="str">
        <f>CONCATENATE('OPINI Rinci v1'!H307,'OPINI Rinci v1'!I307,'OPINI Rinci v1'!J307,'OPINI Rinci v1'!K307)</f>
        <v>WTP</v>
      </c>
      <c r="G305" s="404" t="str">
        <f>CONCATENATE('OPINI Rinci v1'!M307,'OPINI Rinci v1'!N307,'OPINI Rinci v1'!O307,'OPINI Rinci v1'!P307)</f>
        <v>WTP</v>
      </c>
      <c r="H305" s="404" t="str">
        <f>CONCATENATE('OPINI Rinci v1'!R307,'OPINI Rinci v1'!S307,'OPINI Rinci v1'!T307,'OPINI Rinci v1'!U307)</f>
        <v>WTP</v>
      </c>
      <c r="I305" s="404" t="str">
        <f>CONCATENATE('OPINI Rinci v1'!W307,'OPINI Rinci v1'!X307,'OPINI Rinci v1'!Y307,'OPINI Rinci v1'!Z307)</f>
        <v>WTP</v>
      </c>
      <c r="J305" s="404" t="str">
        <f>CONCATENATE('OPINI Rinci v1'!AB307,'OPINI Rinci v1'!AC307,'OPINI Rinci v1'!AD307,'OPINI Rinci v1'!AE307)</f>
        <v>WTP</v>
      </c>
      <c r="K305" s="414" t="str">
        <f>CONCATENATE('OPINI Rinci v1'!AG307,'OPINI Rinci v1'!AH307,'OPINI Rinci v1'!AI307,'OPINI Rinci v1'!AJ307)</f>
        <v>WTP</v>
      </c>
      <c r="L305" s="415" t="s">
        <v>634</v>
      </c>
      <c r="M305" s="416"/>
      <c r="N305" s="416"/>
      <c r="O305" s="414" t="str">
        <f>CONCATENATE('OPINI Rinci v1'!AL307,'OPINI Rinci v1'!AM307,'OPINI Rinci v1'!AO307,'OPINI Rinci v1'!AN307)</f>
        <v>WTP</v>
      </c>
      <c r="P305" s="417" t="s">
        <v>634</v>
      </c>
      <c r="Q305" s="418" t="str">
        <f>CONCATENATE('OPINI Rinci v1'!AQ307,'OPINI Rinci v1'!AR307,'OPINI Rinci v1'!AT307,'OPINI Rinci v1'!AS307)</f>
        <v>WDP</v>
      </c>
      <c r="R305" s="419" t="str">
        <f>CONCATENATE('OPINI Rinci v1'!AV307,'OPINI Rinci v1'!AW307,'OPINI Rinci v1'!AX307,'OPINI Rinci v1'!AY307)</f>
        <v>WDP</v>
      </c>
      <c r="S305" s="419" t="str">
        <f>CONCATENATE('OPINI Rinci v1'!BA307,'OPINI Rinci v1'!BB307,'OPINI Rinci v1'!BC307,'OPINI Rinci v1'!BD307)</f>
        <v>WDP</v>
      </c>
      <c r="T305" s="419" t="str">
        <f>CONCATENATE('OPINI Rinci v1'!BF307,'OPINI Rinci v1'!BG307,'OPINI Rinci v1'!BH307,'OPINI Rinci v1'!BI307)</f>
        <v>TMP</v>
      </c>
      <c r="U305" s="419" t="str">
        <f>CONCATENATE('OPINI Rinci v1'!BK307,'OPINI Rinci v1'!BL307,'OPINI Rinci v1'!BM307,'OPINI Rinci v1'!BN307)</f>
        <v>WDP</v>
      </c>
      <c r="V305" s="419" t="str">
        <f>CONCATENATE('OPINI Rinci v1'!BP307,'OPINI Rinci v1'!BQ307,'OPINI Rinci v1'!BR307,'OPINI Rinci v1'!BS307)</f>
        <v>TW</v>
      </c>
      <c r="W305" s="419" t="str">
        <f>CONCATENATE('OPINI Rinci v1'!BU307,'OPINI Rinci v1'!BV307,'OPINI Rinci v1'!BW307,'OPINI Rinci v1'!BX307)</f>
        <v>WDP</v>
      </c>
      <c r="X305" s="419" t="str">
        <f>CONCATENATE('OPINI Rinci v1'!BZ307,'OPINI Rinci v1'!CA307,'OPINI Rinci v1'!CB307,'OPINI Rinci v1'!CC307)</f>
        <v/>
      </c>
      <c r="Y305" s="420"/>
    </row>
    <row r="306" spans="1:25" s="408" customFormat="1" ht="15" x14ac:dyDescent="0.2">
      <c r="A306" s="409">
        <f t="shared" si="15"/>
        <v>270</v>
      </c>
      <c r="B306" s="410" t="s">
        <v>40</v>
      </c>
      <c r="C306" s="411" t="s">
        <v>86</v>
      </c>
      <c r="D306" s="412"/>
      <c r="E306" s="413" t="s">
        <v>335</v>
      </c>
      <c r="F306" s="404" t="str">
        <f>CONCATENATE('OPINI Rinci v1'!H308,'OPINI Rinci v1'!I308,'OPINI Rinci v1'!J308,'OPINI Rinci v1'!K308)</f>
        <v xml:space="preserve">WTP </v>
      </c>
      <c r="G306" s="404" t="str">
        <f>CONCATENATE('OPINI Rinci v1'!M308,'OPINI Rinci v1'!N308,'OPINI Rinci v1'!O308,'OPINI Rinci v1'!P308)</f>
        <v>WTP</v>
      </c>
      <c r="H306" s="404" t="str">
        <f>CONCATENATE('OPINI Rinci v1'!R308,'OPINI Rinci v1'!S308,'OPINI Rinci v1'!T308,'OPINI Rinci v1'!U308)</f>
        <v>WTP</v>
      </c>
      <c r="I306" s="404" t="str">
        <f>CONCATENATE('OPINI Rinci v1'!W308,'OPINI Rinci v1'!X308,'OPINI Rinci v1'!Y308,'OPINI Rinci v1'!Z308)</f>
        <v>WTP</v>
      </c>
      <c r="J306" s="404" t="str">
        <f>CONCATENATE('OPINI Rinci v1'!AB308,'OPINI Rinci v1'!AC308,'OPINI Rinci v1'!AD308,'OPINI Rinci v1'!AE308)</f>
        <v>WDP</v>
      </c>
      <c r="K306" s="414" t="str">
        <f>CONCATENATE('OPINI Rinci v1'!AG308,'OPINI Rinci v1'!AH308,'OPINI Rinci v1'!AI308,'OPINI Rinci v1'!AJ308)</f>
        <v>WTP</v>
      </c>
      <c r="L306" s="415" t="s">
        <v>634</v>
      </c>
      <c r="M306" s="416"/>
      <c r="N306" s="416"/>
      <c r="O306" s="414" t="str">
        <f>CONCATENATE('OPINI Rinci v1'!AL308,'OPINI Rinci v1'!AM308,'OPINI Rinci v1'!AO308,'OPINI Rinci v1'!AN308)</f>
        <v>WDP</v>
      </c>
      <c r="P306" s="417" t="s">
        <v>634</v>
      </c>
      <c r="Q306" s="418" t="str">
        <f>CONCATENATE('OPINI Rinci v1'!AQ308,'OPINI Rinci v1'!AR308,'OPINI Rinci v1'!AT308,'OPINI Rinci v1'!AS308)</f>
        <v>WDP</v>
      </c>
      <c r="R306" s="419" t="str">
        <f>CONCATENATE('OPINI Rinci v1'!AV308,'OPINI Rinci v1'!AW308,'OPINI Rinci v1'!AX308,'OPINI Rinci v1'!AY308)</f>
        <v>WDP</v>
      </c>
      <c r="S306" s="419" t="str">
        <f>CONCATENATE('OPINI Rinci v1'!BA308,'OPINI Rinci v1'!BB308,'OPINI Rinci v1'!BC308,'OPINI Rinci v1'!BD308)</f>
        <v>WDP</v>
      </c>
      <c r="T306" s="419" t="str">
        <f>CONCATENATE('OPINI Rinci v1'!BF308,'OPINI Rinci v1'!BG308,'OPINI Rinci v1'!BH308,'OPINI Rinci v1'!BI308)</f>
        <v>WDP</v>
      </c>
      <c r="U306" s="419" t="str">
        <f>CONCATENATE('OPINI Rinci v1'!BK308,'OPINI Rinci v1'!BL308,'OPINI Rinci v1'!BM308,'OPINI Rinci v1'!BN308)</f>
        <v>TW</v>
      </c>
      <c r="V306" s="419" t="str">
        <f>CONCATENATE('OPINI Rinci v1'!BP308,'OPINI Rinci v1'!BQ308,'OPINI Rinci v1'!BR308,'OPINI Rinci v1'!BS308)</f>
        <v>TW</v>
      </c>
      <c r="W306" s="419" t="str">
        <f>CONCATENATE('OPINI Rinci v1'!BU308,'OPINI Rinci v1'!BV308,'OPINI Rinci v1'!BW308,'OPINI Rinci v1'!BX308)</f>
        <v>WDP</v>
      </c>
      <c r="X306" s="419" t="str">
        <f>CONCATENATE('OPINI Rinci v1'!BZ308,'OPINI Rinci v1'!CA308,'OPINI Rinci v1'!CB308,'OPINI Rinci v1'!CC308)</f>
        <v>WDP</v>
      </c>
      <c r="Y306" s="420"/>
    </row>
    <row r="307" spans="1:25" s="91" customFormat="1" ht="15" x14ac:dyDescent="0.2">
      <c r="A307" s="76">
        <f t="shared" si="15"/>
        <v>271</v>
      </c>
      <c r="B307" s="157" t="s">
        <v>40</v>
      </c>
      <c r="C307" s="401" t="s">
        <v>88</v>
      </c>
      <c r="D307" s="421"/>
      <c r="E307" s="460" t="s">
        <v>336</v>
      </c>
      <c r="F307" s="404" t="str">
        <f>CONCATENATE('OPINI Rinci v1'!H309,'OPINI Rinci v1'!I309,'OPINI Rinci v1'!J309,'OPINI Rinci v1'!K309)</f>
        <v>WTP</v>
      </c>
      <c r="G307" s="404" t="str">
        <f>CONCATENATE('OPINI Rinci v1'!M309,'OPINI Rinci v1'!N309,'OPINI Rinci v1'!O309,'OPINI Rinci v1'!P309)</f>
        <v>WTP</v>
      </c>
      <c r="H307" s="404" t="str">
        <f>CONCATENATE('OPINI Rinci v1'!R309,'OPINI Rinci v1'!S309,'OPINI Rinci v1'!T309,'OPINI Rinci v1'!U309)</f>
        <v>WTP</v>
      </c>
      <c r="I307" s="404" t="str">
        <f>CONCATENATE('OPINI Rinci v1'!W309,'OPINI Rinci v1'!X309,'OPINI Rinci v1'!Y309,'OPINI Rinci v1'!Z309)</f>
        <v>WDP</v>
      </c>
      <c r="J307" s="404" t="str">
        <f>CONCATENATE('OPINI Rinci v1'!AB309,'OPINI Rinci v1'!AC309,'OPINI Rinci v1'!AD309,'OPINI Rinci v1'!AE309)</f>
        <v>WDP</v>
      </c>
      <c r="K307" s="404" t="str">
        <f>CONCATENATE('OPINI Rinci v1'!AG309,'OPINI Rinci v1'!AH309,'OPINI Rinci v1'!AI309,'OPINI Rinci v1'!AJ309)</f>
        <v>WDP</v>
      </c>
      <c r="L307" s="405" t="s">
        <v>632</v>
      </c>
      <c r="M307" s="406"/>
      <c r="N307" s="406"/>
      <c r="O307" s="404" t="str">
        <f>CONCATENATE('OPINI Rinci v1'!AL309,'OPINI Rinci v1'!AM309,'OPINI Rinci v1'!AO309,'OPINI Rinci v1'!AN309)</f>
        <v>WDP</v>
      </c>
      <c r="P307" s="407" t="s">
        <v>632</v>
      </c>
      <c r="Q307" s="399" t="str">
        <f>CONCATENATE('OPINI Rinci v1'!AQ309,'OPINI Rinci v1'!AR309,'OPINI Rinci v1'!AT309,'OPINI Rinci v1'!AS309)</f>
        <v>WDP</v>
      </c>
      <c r="R307" s="163" t="str">
        <f>CONCATENATE('OPINI Rinci v1'!AV309,'OPINI Rinci v1'!AW309,'OPINI Rinci v1'!AX309,'OPINI Rinci v1'!AY309)</f>
        <v>WDP</v>
      </c>
      <c r="S307" s="163" t="str">
        <f>CONCATENATE('OPINI Rinci v1'!BA309,'OPINI Rinci v1'!BB309,'OPINI Rinci v1'!BC309,'OPINI Rinci v1'!BD309)</f>
        <v>WDP</v>
      </c>
      <c r="T307" s="163" t="str">
        <f>CONCATENATE('OPINI Rinci v1'!BF309,'OPINI Rinci v1'!BG309,'OPINI Rinci v1'!BH309,'OPINI Rinci v1'!BI309)</f>
        <v>WDP</v>
      </c>
      <c r="U307" s="163" t="str">
        <f>CONCATENATE('OPINI Rinci v1'!BK309,'OPINI Rinci v1'!BL309,'OPINI Rinci v1'!BM309,'OPINI Rinci v1'!BN309)</f>
        <v>WDP</v>
      </c>
      <c r="V307" s="163" t="str">
        <f>CONCATENATE('OPINI Rinci v1'!BP309,'OPINI Rinci v1'!BQ309,'OPINI Rinci v1'!BR309,'OPINI Rinci v1'!BS309)</f>
        <v>TW</v>
      </c>
      <c r="W307" s="163" t="str">
        <f>CONCATENATE('OPINI Rinci v1'!BU309,'OPINI Rinci v1'!BV309,'OPINI Rinci v1'!BW309,'OPINI Rinci v1'!BX309)</f>
        <v>WDP</v>
      </c>
      <c r="X307" s="163" t="str">
        <f>CONCATENATE('OPINI Rinci v1'!BZ309,'OPINI Rinci v1'!CA309,'OPINI Rinci v1'!CB309,'OPINI Rinci v1'!CC309)</f>
        <v>WDP</v>
      </c>
      <c r="Y307" s="397"/>
    </row>
    <row r="308" spans="1:25" s="91" customFormat="1" ht="15" x14ac:dyDescent="0.2">
      <c r="A308" s="76">
        <f t="shared" si="15"/>
        <v>272</v>
      </c>
      <c r="B308" s="157" t="s">
        <v>40</v>
      </c>
      <c r="C308" s="401" t="s">
        <v>90</v>
      </c>
      <c r="D308" s="421"/>
      <c r="E308" s="460" t="s">
        <v>337</v>
      </c>
      <c r="F308" s="404" t="str">
        <f>CONCATENATE('OPINI Rinci v1'!H310,'OPINI Rinci v1'!I310,'OPINI Rinci v1'!J310,'OPINI Rinci v1'!K310)</f>
        <v>WTP</v>
      </c>
      <c r="G308" s="404" t="str">
        <f>CONCATENATE('OPINI Rinci v1'!M310,'OPINI Rinci v1'!N310,'OPINI Rinci v1'!O310,'OPINI Rinci v1'!P310)</f>
        <v>WTP</v>
      </c>
      <c r="H308" s="404" t="str">
        <f>CONCATENATE('OPINI Rinci v1'!R310,'OPINI Rinci v1'!S310,'OPINI Rinci v1'!T310,'OPINI Rinci v1'!U310)</f>
        <v>WTP</v>
      </c>
      <c r="I308" s="404" t="str">
        <f>CONCATENATE('OPINI Rinci v1'!W310,'OPINI Rinci v1'!X310,'OPINI Rinci v1'!Y310,'OPINI Rinci v1'!Z310)</f>
        <v>WTP</v>
      </c>
      <c r="J308" s="404" t="str">
        <f>CONCATENATE('OPINI Rinci v1'!AB310,'OPINI Rinci v1'!AC310,'OPINI Rinci v1'!AD310,'OPINI Rinci v1'!AE310)</f>
        <v>WDP</v>
      </c>
      <c r="K308" s="404" t="str">
        <f>CONCATENATE('OPINI Rinci v1'!AG310,'OPINI Rinci v1'!AH310,'OPINI Rinci v1'!AI310,'OPINI Rinci v1'!AJ310)</f>
        <v>WDP</v>
      </c>
      <c r="L308" s="422" t="s">
        <v>634</v>
      </c>
      <c r="M308" s="423"/>
      <c r="N308" s="423"/>
      <c r="O308" s="404" t="str">
        <f>CONCATENATE('OPINI Rinci v1'!AL310,'OPINI Rinci v1'!AM310,'OPINI Rinci v1'!AO310,'OPINI Rinci v1'!AN310)</f>
        <v>WDP</v>
      </c>
      <c r="P308" s="424" t="s">
        <v>634</v>
      </c>
      <c r="Q308" s="399" t="str">
        <f>CONCATENATE('OPINI Rinci v1'!AQ310,'OPINI Rinci v1'!AR310,'OPINI Rinci v1'!AT310,'OPINI Rinci v1'!AS310)</f>
        <v>WDP</v>
      </c>
      <c r="R308" s="163" t="str">
        <f>CONCATENATE('OPINI Rinci v1'!AV310,'OPINI Rinci v1'!AW310,'OPINI Rinci v1'!AX310,'OPINI Rinci v1'!AY310)</f>
        <v>WDP</v>
      </c>
      <c r="S308" s="163" t="str">
        <f>CONCATENATE('OPINI Rinci v1'!BA310,'OPINI Rinci v1'!BB310,'OPINI Rinci v1'!BC310,'OPINI Rinci v1'!BD310)</f>
        <v>WDP</v>
      </c>
      <c r="T308" s="163" t="str">
        <f>CONCATENATE('OPINI Rinci v1'!BF310,'OPINI Rinci v1'!BG310,'OPINI Rinci v1'!BH310,'OPINI Rinci v1'!BI310)</f>
        <v>WDP</v>
      </c>
      <c r="U308" s="163" t="str">
        <f>CONCATENATE('OPINI Rinci v1'!BK310,'OPINI Rinci v1'!BL310,'OPINI Rinci v1'!BM310,'OPINI Rinci v1'!BN310)</f>
        <v>TMP</v>
      </c>
      <c r="V308" s="163" t="str">
        <f>CONCATENATE('OPINI Rinci v1'!BP310,'OPINI Rinci v1'!BQ310,'OPINI Rinci v1'!BR310,'OPINI Rinci v1'!BS310)</f>
        <v>TW</v>
      </c>
      <c r="W308" s="163" t="str">
        <f>CONCATENATE('OPINI Rinci v1'!BU310,'OPINI Rinci v1'!BV310,'OPINI Rinci v1'!BW310,'OPINI Rinci v1'!BX310)</f>
        <v>WDP</v>
      </c>
      <c r="X308" s="163" t="str">
        <f>CONCATENATE('OPINI Rinci v1'!BZ310,'OPINI Rinci v1'!CA310,'OPINI Rinci v1'!CB310,'OPINI Rinci v1'!CC310)</f>
        <v>WDP</v>
      </c>
      <c r="Y308" s="397"/>
    </row>
    <row r="309" spans="1:25" s="91" customFormat="1" ht="15" x14ac:dyDescent="0.2">
      <c r="A309" s="76">
        <f t="shared" si="15"/>
        <v>273</v>
      </c>
      <c r="B309" s="157" t="s">
        <v>40</v>
      </c>
      <c r="C309" s="401" t="s">
        <v>92</v>
      </c>
      <c r="D309" s="421"/>
      <c r="E309" s="460" t="s">
        <v>338</v>
      </c>
      <c r="F309" s="404" t="str">
        <f>CONCATENATE('OPINI Rinci v1'!H311,'OPINI Rinci v1'!I311,'OPINI Rinci v1'!J311,'OPINI Rinci v1'!K311)</f>
        <v>WTP</v>
      </c>
      <c r="G309" s="404" t="str">
        <f>CONCATENATE('OPINI Rinci v1'!M311,'OPINI Rinci v1'!N311,'OPINI Rinci v1'!O311,'OPINI Rinci v1'!P311)</f>
        <v>WTP</v>
      </c>
      <c r="H309" s="404" t="str">
        <f>CONCATENATE('OPINI Rinci v1'!R311,'OPINI Rinci v1'!S311,'OPINI Rinci v1'!T311,'OPINI Rinci v1'!U311)</f>
        <v>WTP</v>
      </c>
      <c r="I309" s="404" t="str">
        <f>CONCATENATE('OPINI Rinci v1'!W311,'OPINI Rinci v1'!X311,'OPINI Rinci v1'!Y311,'OPINI Rinci v1'!Z311)</f>
        <v>WTP</v>
      </c>
      <c r="J309" s="404" t="str">
        <f>CONCATENATE('OPINI Rinci v1'!AB311,'OPINI Rinci v1'!AC311,'OPINI Rinci v1'!AD311,'OPINI Rinci v1'!AE311)</f>
        <v>WTP</v>
      </c>
      <c r="K309" s="404" t="str">
        <f>CONCATENATE('OPINI Rinci v1'!AG311,'OPINI Rinci v1'!AH311,'OPINI Rinci v1'!AI311,'OPINI Rinci v1'!AJ311)</f>
        <v>WDP</v>
      </c>
      <c r="L309" s="422" t="s">
        <v>634</v>
      </c>
      <c r="M309" s="423"/>
      <c r="N309" s="423"/>
      <c r="O309" s="404" t="str">
        <f>CONCATENATE('OPINI Rinci v1'!AL311,'OPINI Rinci v1'!AM311,'OPINI Rinci v1'!AO311,'OPINI Rinci v1'!AN311)</f>
        <v>WDP</v>
      </c>
      <c r="P309" s="424" t="s">
        <v>634</v>
      </c>
      <c r="Q309" s="399" t="str">
        <f>CONCATENATE('OPINI Rinci v1'!AQ311,'OPINI Rinci v1'!AR311,'OPINI Rinci v1'!AT311,'OPINI Rinci v1'!AS311)</f>
        <v>WDP</v>
      </c>
      <c r="R309" s="163" t="str">
        <f>CONCATENATE('OPINI Rinci v1'!AV311,'OPINI Rinci v1'!AW311,'OPINI Rinci v1'!AX311,'OPINI Rinci v1'!AY311)</f>
        <v>WTP</v>
      </c>
      <c r="S309" s="163" t="str">
        <f>CONCATENATE('OPINI Rinci v1'!BA311,'OPINI Rinci v1'!BB311,'OPINI Rinci v1'!BC311,'OPINI Rinci v1'!BD311)</f>
        <v>WDP</v>
      </c>
      <c r="T309" s="163" t="str">
        <f>CONCATENATE('OPINI Rinci v1'!BF311,'OPINI Rinci v1'!BG311,'OPINI Rinci v1'!BH311,'OPINI Rinci v1'!BI311)</f>
        <v>WDP</v>
      </c>
      <c r="U309" s="163" t="str">
        <f>CONCATENATE('OPINI Rinci v1'!BK311,'OPINI Rinci v1'!BL311,'OPINI Rinci v1'!BM311,'OPINI Rinci v1'!BN311)</f>
        <v>WDP</v>
      </c>
      <c r="V309" s="163" t="str">
        <f>CONCATENATE('OPINI Rinci v1'!BP311,'OPINI Rinci v1'!BQ311,'OPINI Rinci v1'!BR311,'OPINI Rinci v1'!BS311)</f>
        <v>TW</v>
      </c>
      <c r="W309" s="163" t="str">
        <f>CONCATENATE('OPINI Rinci v1'!BU311,'OPINI Rinci v1'!BV311,'OPINI Rinci v1'!BW311,'OPINI Rinci v1'!BX311)</f>
        <v>TW</v>
      </c>
      <c r="X309" s="163" t="str">
        <f>CONCATENATE('OPINI Rinci v1'!BZ311,'OPINI Rinci v1'!CA311,'OPINI Rinci v1'!CB311,'OPINI Rinci v1'!CC311)</f>
        <v>TW</v>
      </c>
      <c r="Y309" s="397"/>
    </row>
    <row r="310" spans="1:25" s="408" customFormat="1" ht="14.1" customHeight="1" x14ac:dyDescent="0.2">
      <c r="A310" s="409">
        <f t="shared" si="15"/>
        <v>274</v>
      </c>
      <c r="B310" s="410" t="s">
        <v>40</v>
      </c>
      <c r="C310" s="411" t="s">
        <v>94</v>
      </c>
      <c r="D310" s="412"/>
      <c r="E310" s="413" t="s">
        <v>339</v>
      </c>
      <c r="F310" s="404" t="str">
        <f>CONCATENATE('OPINI Rinci v1'!H312,'OPINI Rinci v1'!I312,'OPINI Rinci v1'!J312,'OPINI Rinci v1'!K312)</f>
        <v>WTP</v>
      </c>
      <c r="G310" s="404" t="str">
        <f>CONCATENATE('OPINI Rinci v1'!M312,'OPINI Rinci v1'!N312,'OPINI Rinci v1'!O312,'OPINI Rinci v1'!P312)</f>
        <v xml:space="preserve"> WDP</v>
      </c>
      <c r="H310" s="404" t="str">
        <f>CONCATENATE('OPINI Rinci v1'!R312,'OPINI Rinci v1'!S312,'OPINI Rinci v1'!T312,'OPINI Rinci v1'!U312)</f>
        <v>WTP</v>
      </c>
      <c r="I310" s="404" t="str">
        <f>CONCATENATE('OPINI Rinci v1'!W312,'OPINI Rinci v1'!X312,'OPINI Rinci v1'!Y312,'OPINI Rinci v1'!Z312)</f>
        <v>WDP</v>
      </c>
      <c r="J310" s="404" t="str">
        <f>CONCATENATE('OPINI Rinci v1'!AB312,'OPINI Rinci v1'!AC312,'OPINI Rinci v1'!AD312,'OPINI Rinci v1'!AE312)</f>
        <v>WTP</v>
      </c>
      <c r="K310" s="414" t="str">
        <f>CONCATENATE('OPINI Rinci v1'!AG312,'OPINI Rinci v1'!AH312,'OPINI Rinci v1'!AI312,'OPINI Rinci v1'!AJ312)</f>
        <v>WTP</v>
      </c>
      <c r="L310" s="425" t="s">
        <v>633</v>
      </c>
      <c r="M310" s="426"/>
      <c r="N310" s="426"/>
      <c r="O310" s="414" t="str">
        <f>CONCATENATE('OPINI Rinci v1'!AL312,'OPINI Rinci v1'!AM312,'OPINI Rinci v1'!AO312,'OPINI Rinci v1'!AN312)</f>
        <v>WTP</v>
      </c>
      <c r="P310" s="461" t="s">
        <v>632</v>
      </c>
      <c r="Q310" s="418" t="str">
        <f>CONCATENATE('OPINI Rinci v1'!AQ312,'OPINI Rinci v1'!AR312,'OPINI Rinci v1'!AT312,'OPINI Rinci v1'!AS312)</f>
        <v>WTP</v>
      </c>
      <c r="R310" s="419" t="str">
        <f>CONCATENATE('OPINI Rinci v1'!AV312,'OPINI Rinci v1'!AW312,'OPINI Rinci v1'!AX312,'OPINI Rinci v1'!AY312)</f>
        <v>WTP</v>
      </c>
      <c r="S310" s="419" t="str">
        <f>CONCATENATE('OPINI Rinci v1'!BA312,'OPINI Rinci v1'!BB312,'OPINI Rinci v1'!BC312,'OPINI Rinci v1'!BD312)</f>
        <v>WTP</v>
      </c>
      <c r="T310" s="419" t="str">
        <f>CONCATENATE('OPINI Rinci v1'!BF312,'OPINI Rinci v1'!BG312,'OPINI Rinci v1'!BH312,'OPINI Rinci v1'!BI312)</f>
        <v>WDP</v>
      </c>
      <c r="U310" s="419" t="str">
        <f>CONCATENATE('OPINI Rinci v1'!BK312,'OPINI Rinci v1'!BL312,'OPINI Rinci v1'!BM312,'OPINI Rinci v1'!BN312)</f>
        <v>WDP</v>
      </c>
      <c r="V310" s="419" t="str">
        <f>CONCATENATE('OPINI Rinci v1'!BP312,'OPINI Rinci v1'!BQ312,'OPINI Rinci v1'!BR312,'OPINI Rinci v1'!BS312)</f>
        <v>TW</v>
      </c>
      <c r="W310" s="419" t="str">
        <f>CONCATENATE('OPINI Rinci v1'!BU312,'OPINI Rinci v1'!BV312,'OPINI Rinci v1'!BW312,'OPINI Rinci v1'!BX312)</f>
        <v>WDP</v>
      </c>
      <c r="X310" s="419" t="str">
        <f>CONCATENATE('OPINI Rinci v1'!BZ312,'OPINI Rinci v1'!CA312,'OPINI Rinci v1'!CB312,'OPINI Rinci v1'!CC312)</f>
        <v>WDP</v>
      </c>
      <c r="Y310" s="420"/>
    </row>
    <row r="311" spans="1:25" s="408" customFormat="1" ht="14.1" customHeight="1" x14ac:dyDescent="0.2">
      <c r="A311" s="409">
        <f t="shared" si="15"/>
        <v>275</v>
      </c>
      <c r="B311" s="410" t="s">
        <v>40</v>
      </c>
      <c r="C311" s="411" t="s">
        <v>96</v>
      </c>
      <c r="D311" s="412"/>
      <c r="E311" s="413" t="s">
        <v>340</v>
      </c>
      <c r="F311" s="404" t="str">
        <f>CONCATENATE('OPINI Rinci v1'!H313,'OPINI Rinci v1'!I313,'OPINI Rinci v1'!J313,'OPINI Rinci v1'!K313)</f>
        <v>WTP</v>
      </c>
      <c r="G311" s="404" t="str">
        <f>CONCATENATE('OPINI Rinci v1'!M313,'OPINI Rinci v1'!N313,'OPINI Rinci v1'!O313,'OPINI Rinci v1'!P313)</f>
        <v>WTP</v>
      </c>
      <c r="H311" s="404" t="str">
        <f>CONCATENATE('OPINI Rinci v1'!R313,'OPINI Rinci v1'!S313,'OPINI Rinci v1'!T313,'OPINI Rinci v1'!U313)</f>
        <v>WTP</v>
      </c>
      <c r="I311" s="404" t="str">
        <f>CONCATENATE('OPINI Rinci v1'!W313,'OPINI Rinci v1'!X313,'OPINI Rinci v1'!Y313,'OPINI Rinci v1'!Z313)</f>
        <v>WTP</v>
      </c>
      <c r="J311" s="404" t="str">
        <f>CONCATENATE('OPINI Rinci v1'!AB313,'OPINI Rinci v1'!AC313,'OPINI Rinci v1'!AD313,'OPINI Rinci v1'!AE313)</f>
        <v>WTP</v>
      </c>
      <c r="K311" s="414" t="str">
        <f>CONCATENATE('OPINI Rinci v1'!AG313,'OPINI Rinci v1'!AH313,'OPINI Rinci v1'!AI313,'OPINI Rinci v1'!AJ313)</f>
        <v>WTP</v>
      </c>
      <c r="L311" s="425" t="s">
        <v>632</v>
      </c>
      <c r="M311" s="426"/>
      <c r="N311" s="426"/>
      <c r="O311" s="414" t="str">
        <f>CONCATENATE('OPINI Rinci v1'!AL313,'OPINI Rinci v1'!AM313,'OPINI Rinci v1'!AO313,'OPINI Rinci v1'!AN313)</f>
        <v>WTP</v>
      </c>
      <c r="P311" s="427" t="s">
        <v>632</v>
      </c>
      <c r="Q311" s="418" t="str">
        <f>CONCATENATE('OPINI Rinci v1'!AQ313,'OPINI Rinci v1'!AR313,'OPINI Rinci v1'!AT313,'OPINI Rinci v1'!AS313)</f>
        <v>WTP</v>
      </c>
      <c r="R311" s="419" t="str">
        <f>CONCATENATE('OPINI Rinci v1'!AV313,'OPINI Rinci v1'!AW313,'OPINI Rinci v1'!AX313,'OPINI Rinci v1'!AY313)</f>
        <v>WTP</v>
      </c>
      <c r="S311" s="419" t="str">
        <f>CONCATENATE('OPINI Rinci v1'!BA313,'OPINI Rinci v1'!BB313,'OPINI Rinci v1'!BC313,'OPINI Rinci v1'!BD313)</f>
        <v>WTP</v>
      </c>
      <c r="T311" s="419" t="str">
        <f>CONCATENATE('OPINI Rinci v1'!BF313,'OPINI Rinci v1'!BG313,'OPINI Rinci v1'!BH313,'OPINI Rinci v1'!BI313)</f>
        <v>WDP</v>
      </c>
      <c r="U311" s="419" t="str">
        <f>CONCATENATE('OPINI Rinci v1'!BK313,'OPINI Rinci v1'!BL313,'OPINI Rinci v1'!BM313,'OPINI Rinci v1'!BN313)</f>
        <v>WDP</v>
      </c>
      <c r="V311" s="419" t="str">
        <f>CONCATENATE('OPINI Rinci v1'!BP313,'OPINI Rinci v1'!BQ313,'OPINI Rinci v1'!BR313,'OPINI Rinci v1'!BS313)</f>
        <v>TW</v>
      </c>
      <c r="W311" s="419" t="str">
        <f>CONCATENATE('OPINI Rinci v1'!BU313,'OPINI Rinci v1'!BV313,'OPINI Rinci v1'!BW313,'OPINI Rinci v1'!BX313)</f>
        <v>WDP</v>
      </c>
      <c r="X311" s="419" t="str">
        <f>CONCATENATE('OPINI Rinci v1'!BZ313,'OPINI Rinci v1'!CA313,'OPINI Rinci v1'!CB313,'OPINI Rinci v1'!CC313)</f>
        <v/>
      </c>
      <c r="Y311" s="420"/>
    </row>
    <row r="312" spans="1:25" s="408" customFormat="1" ht="14.1" customHeight="1" x14ac:dyDescent="0.2">
      <c r="A312" s="409">
        <f t="shared" si="15"/>
        <v>276</v>
      </c>
      <c r="B312" s="410" t="s">
        <v>40</v>
      </c>
      <c r="C312" s="411" t="s">
        <v>290</v>
      </c>
      <c r="D312" s="412"/>
      <c r="E312" s="413" t="s">
        <v>341</v>
      </c>
      <c r="F312" s="404" t="str">
        <f>CONCATENATE('OPINI Rinci v1'!H314,'OPINI Rinci v1'!I314,'OPINI Rinci v1'!J314,'OPINI Rinci v1'!K314)</f>
        <v>WTP</v>
      </c>
      <c r="G312" s="404" t="str">
        <f>CONCATENATE('OPINI Rinci v1'!M314,'OPINI Rinci v1'!N314,'OPINI Rinci v1'!O314,'OPINI Rinci v1'!P314)</f>
        <v>WTP</v>
      </c>
      <c r="H312" s="404" t="str">
        <f>CONCATENATE('OPINI Rinci v1'!R314,'OPINI Rinci v1'!S314,'OPINI Rinci v1'!T314,'OPINI Rinci v1'!U314)</f>
        <v>WTP</v>
      </c>
      <c r="I312" s="404" t="str">
        <f>CONCATENATE('OPINI Rinci v1'!W314,'OPINI Rinci v1'!X314,'OPINI Rinci v1'!Y314,'OPINI Rinci v1'!Z314)</f>
        <v>WTP</v>
      </c>
      <c r="J312" s="404" t="str">
        <f>CONCATENATE('OPINI Rinci v1'!AB314,'OPINI Rinci v1'!AC314,'OPINI Rinci v1'!AD314,'OPINI Rinci v1'!AE314)</f>
        <v>WTP</v>
      </c>
      <c r="K312" s="414" t="str">
        <f>CONCATENATE('OPINI Rinci v1'!AG314,'OPINI Rinci v1'!AH314,'OPINI Rinci v1'!AI314,'OPINI Rinci v1'!AJ314)</f>
        <v>WTP</v>
      </c>
      <c r="L312" s="415" t="s">
        <v>634</v>
      </c>
      <c r="M312" s="416"/>
      <c r="N312" s="416"/>
      <c r="O312" s="414" t="str">
        <f>CONCATENATE('OPINI Rinci v1'!AL314,'OPINI Rinci v1'!AM314,'OPINI Rinci v1'!AO314,'OPINI Rinci v1'!AN314)</f>
        <v>WDP</v>
      </c>
      <c r="P312" s="417" t="s">
        <v>634</v>
      </c>
      <c r="Q312" s="418" t="str">
        <f>CONCATENATE('OPINI Rinci v1'!AQ314,'OPINI Rinci v1'!AR314,'OPINI Rinci v1'!AT314,'OPINI Rinci v1'!AS314)</f>
        <v>WDP</v>
      </c>
      <c r="R312" s="419" t="str">
        <f>CONCATENATE('OPINI Rinci v1'!AV314,'OPINI Rinci v1'!AW314,'OPINI Rinci v1'!AX314,'OPINI Rinci v1'!AY314)</f>
        <v>WDP</v>
      </c>
      <c r="S312" s="419" t="str">
        <f>CONCATENATE('OPINI Rinci v1'!BA314,'OPINI Rinci v1'!BB314,'OPINI Rinci v1'!BC314,'OPINI Rinci v1'!BD314)</f>
        <v>WDP</v>
      </c>
      <c r="T312" s="419" t="str">
        <f>CONCATENATE('OPINI Rinci v1'!BF314,'OPINI Rinci v1'!BG314,'OPINI Rinci v1'!BH314,'OPINI Rinci v1'!BI314)</f>
        <v>WDP</v>
      </c>
      <c r="U312" s="419" t="str">
        <f>CONCATENATE('OPINI Rinci v1'!BK314,'OPINI Rinci v1'!BL314,'OPINI Rinci v1'!BM314,'OPINI Rinci v1'!BN314)</f>
        <v>TW</v>
      </c>
      <c r="V312" s="419" t="str">
        <f>CONCATENATE('OPINI Rinci v1'!BP314,'OPINI Rinci v1'!BQ314,'OPINI Rinci v1'!BR314,'OPINI Rinci v1'!BS314)</f>
        <v>TW</v>
      </c>
      <c r="W312" s="419" t="str">
        <f>CONCATENATE('OPINI Rinci v1'!BU314,'OPINI Rinci v1'!BV314,'OPINI Rinci v1'!BW314,'OPINI Rinci v1'!BX314)</f>
        <v>WDP</v>
      </c>
      <c r="X312" s="419" t="str">
        <f>CONCATENATE('OPINI Rinci v1'!BZ314,'OPINI Rinci v1'!CA314,'OPINI Rinci v1'!CB314,'OPINI Rinci v1'!CC314)</f>
        <v/>
      </c>
      <c r="Y312" s="420"/>
    </row>
    <row r="313" spans="1:25" s="408" customFormat="1" ht="14.1" customHeight="1" x14ac:dyDescent="0.2">
      <c r="A313" s="409">
        <f t="shared" si="15"/>
        <v>277</v>
      </c>
      <c r="B313" s="410" t="s">
        <v>40</v>
      </c>
      <c r="C313" s="411" t="s">
        <v>292</v>
      </c>
      <c r="D313" s="412"/>
      <c r="E313" s="413" t="s">
        <v>342</v>
      </c>
      <c r="F313" s="404" t="str">
        <f>CONCATENATE('OPINI Rinci v1'!H315,'OPINI Rinci v1'!I315,'OPINI Rinci v1'!J315,'OPINI Rinci v1'!K315)</f>
        <v xml:space="preserve">WTP </v>
      </c>
      <c r="G313" s="404" t="str">
        <f>CONCATENATE('OPINI Rinci v1'!M315,'OPINI Rinci v1'!N315,'OPINI Rinci v1'!O315,'OPINI Rinci v1'!P315)</f>
        <v>WTP</v>
      </c>
      <c r="H313" s="404" t="str">
        <f>CONCATENATE('OPINI Rinci v1'!R315,'OPINI Rinci v1'!S315,'OPINI Rinci v1'!T315,'OPINI Rinci v1'!U315)</f>
        <v>WTP</v>
      </c>
      <c r="I313" s="404" t="str">
        <f>CONCATENATE('OPINI Rinci v1'!W315,'OPINI Rinci v1'!X315,'OPINI Rinci v1'!Y315,'OPINI Rinci v1'!Z315)</f>
        <v>WDP</v>
      </c>
      <c r="J313" s="404" t="str">
        <f>CONCATENATE('OPINI Rinci v1'!AB315,'OPINI Rinci v1'!AC315,'OPINI Rinci v1'!AD315,'OPINI Rinci v1'!AE315)</f>
        <v>WTP</v>
      </c>
      <c r="K313" s="414" t="str">
        <f>CONCATENATE('OPINI Rinci v1'!AG315,'OPINI Rinci v1'!AH315,'OPINI Rinci v1'!AI315,'OPINI Rinci v1'!AJ315)</f>
        <v>WTP</v>
      </c>
      <c r="L313" s="425" t="s">
        <v>632</v>
      </c>
      <c r="M313" s="426"/>
      <c r="N313" s="426"/>
      <c r="O313" s="414" t="str">
        <f>CONCATENATE('OPINI Rinci v1'!AL315,'OPINI Rinci v1'!AM315,'OPINI Rinci v1'!AO315,'OPINI Rinci v1'!AN315)</f>
        <v>WDP</v>
      </c>
      <c r="P313" s="427" t="s">
        <v>632</v>
      </c>
      <c r="Q313" s="418" t="str">
        <f>CONCATENATE('OPINI Rinci v1'!AQ315,'OPINI Rinci v1'!AR315,'OPINI Rinci v1'!AT315,'OPINI Rinci v1'!AS315)</f>
        <v>WDP</v>
      </c>
      <c r="R313" s="419" t="str">
        <f>CONCATENATE('OPINI Rinci v1'!AV315,'OPINI Rinci v1'!AW315,'OPINI Rinci v1'!AX315,'OPINI Rinci v1'!AY315)</f>
        <v>WDP</v>
      </c>
      <c r="S313" s="419" t="str">
        <f>CONCATENATE('OPINI Rinci v1'!BA315,'OPINI Rinci v1'!BB315,'OPINI Rinci v1'!BC315,'OPINI Rinci v1'!BD315)</f>
        <v>WDP</v>
      </c>
      <c r="T313" s="419" t="str">
        <f>CONCATENATE('OPINI Rinci v1'!BF315,'OPINI Rinci v1'!BG315,'OPINI Rinci v1'!BH315,'OPINI Rinci v1'!BI315)</f>
        <v>WDP</v>
      </c>
      <c r="U313" s="419" t="str">
        <f>CONCATENATE('OPINI Rinci v1'!BK315,'OPINI Rinci v1'!BL315,'OPINI Rinci v1'!BM315,'OPINI Rinci v1'!BN315)</f>
        <v>WDP</v>
      </c>
      <c r="V313" s="419" t="str">
        <f>CONCATENATE('OPINI Rinci v1'!BP315,'OPINI Rinci v1'!BQ315,'OPINI Rinci v1'!BR315,'OPINI Rinci v1'!BS315)</f>
        <v>TW</v>
      </c>
      <c r="W313" s="419" t="str">
        <f>CONCATENATE('OPINI Rinci v1'!BU315,'OPINI Rinci v1'!BV315,'OPINI Rinci v1'!BW315,'OPINI Rinci v1'!BX315)</f>
        <v>WDP</v>
      </c>
      <c r="X313" s="419" t="str">
        <f>CONCATENATE('OPINI Rinci v1'!BZ315,'OPINI Rinci v1'!CA315,'OPINI Rinci v1'!CB315,'OPINI Rinci v1'!CC315)</f>
        <v/>
      </c>
      <c r="Y313" s="420"/>
    </row>
    <row r="314" spans="1:25" s="408" customFormat="1" ht="14.1" customHeight="1" x14ac:dyDescent="0.2">
      <c r="A314" s="409">
        <f t="shared" si="15"/>
        <v>278</v>
      </c>
      <c r="B314" s="410" t="s">
        <v>40</v>
      </c>
      <c r="C314" s="411" t="s">
        <v>294</v>
      </c>
      <c r="D314" s="412"/>
      <c r="E314" s="413" t="s">
        <v>343</v>
      </c>
      <c r="F314" s="404" t="str">
        <f>CONCATENATE('OPINI Rinci v1'!H316,'OPINI Rinci v1'!I316,'OPINI Rinci v1'!J316,'OPINI Rinci v1'!K316)</f>
        <v>WTP</v>
      </c>
      <c r="G314" s="404" t="str">
        <f>CONCATENATE('OPINI Rinci v1'!M316,'OPINI Rinci v1'!N316,'OPINI Rinci v1'!O316,'OPINI Rinci v1'!P316)</f>
        <v>WTP</v>
      </c>
      <c r="H314" s="404" t="str">
        <f>CONCATENATE('OPINI Rinci v1'!R316,'OPINI Rinci v1'!S316,'OPINI Rinci v1'!T316,'OPINI Rinci v1'!U316)</f>
        <v>WTP</v>
      </c>
      <c r="I314" s="404" t="str">
        <f>CONCATENATE('OPINI Rinci v1'!W316,'OPINI Rinci v1'!X316,'OPINI Rinci v1'!Y316,'OPINI Rinci v1'!Z316)</f>
        <v>WTP</v>
      </c>
      <c r="J314" s="404" t="str">
        <f>CONCATENATE('OPINI Rinci v1'!AB316,'OPINI Rinci v1'!AC316,'OPINI Rinci v1'!AD316,'OPINI Rinci v1'!AE316)</f>
        <v>WTP</v>
      </c>
      <c r="K314" s="414" t="str">
        <f>CONCATENATE('OPINI Rinci v1'!AG316,'OPINI Rinci v1'!AH316,'OPINI Rinci v1'!AI316,'OPINI Rinci v1'!AJ316)</f>
        <v>WTP</v>
      </c>
      <c r="L314" s="425" t="s">
        <v>633</v>
      </c>
      <c r="M314" s="426"/>
      <c r="N314" s="426"/>
      <c r="O314" s="414" t="str">
        <f>CONCATENATE('OPINI Rinci v1'!AL316,'OPINI Rinci v1'!AM316,'OPINI Rinci v1'!AO316,'OPINI Rinci v1'!AN316)</f>
        <v>WTP</v>
      </c>
      <c r="P314" s="427" t="s">
        <v>632</v>
      </c>
      <c r="Q314" s="418" t="str">
        <f>CONCATENATE('OPINI Rinci v1'!AQ316,'OPINI Rinci v1'!AR316,'OPINI Rinci v1'!AT316,'OPINI Rinci v1'!AS316)</f>
        <v>WTP</v>
      </c>
      <c r="R314" s="419" t="str">
        <f>CONCATENATE('OPINI Rinci v1'!AV316,'OPINI Rinci v1'!AW316,'OPINI Rinci v1'!AX316,'OPINI Rinci v1'!AY316)</f>
        <v>WTP</v>
      </c>
      <c r="S314" s="419" t="str">
        <f>CONCATENATE('OPINI Rinci v1'!BA316,'OPINI Rinci v1'!BB316,'OPINI Rinci v1'!BC316,'OPINI Rinci v1'!BD316)</f>
        <v>WDP</v>
      </c>
      <c r="T314" s="419" t="str">
        <f>CONCATENATE('OPINI Rinci v1'!BF316,'OPINI Rinci v1'!BG316,'OPINI Rinci v1'!BH316,'OPINI Rinci v1'!BI316)</f>
        <v>WDP</v>
      </c>
      <c r="U314" s="419" t="str">
        <f>CONCATENATE('OPINI Rinci v1'!BK316,'OPINI Rinci v1'!BL316,'OPINI Rinci v1'!BM316,'OPINI Rinci v1'!BN316)</f>
        <v>WDP</v>
      </c>
      <c r="V314" s="419" t="str">
        <f>CONCATENATE('OPINI Rinci v1'!BP316,'OPINI Rinci v1'!BQ316,'OPINI Rinci v1'!BR316,'OPINI Rinci v1'!BS316)</f>
        <v>TW</v>
      </c>
      <c r="W314" s="419" t="str">
        <f>CONCATENATE('OPINI Rinci v1'!BU316,'OPINI Rinci v1'!BV316,'OPINI Rinci v1'!BW316,'OPINI Rinci v1'!BX316)</f>
        <v>TW</v>
      </c>
      <c r="X314" s="419" t="str">
        <f>CONCATENATE('OPINI Rinci v1'!BZ316,'OPINI Rinci v1'!CA316,'OPINI Rinci v1'!CB316,'OPINI Rinci v1'!CC316)</f>
        <v/>
      </c>
      <c r="Y314" s="420"/>
    </row>
    <row r="315" spans="1:25" s="408" customFormat="1" ht="14.1" customHeight="1" x14ac:dyDescent="0.2">
      <c r="A315" s="409">
        <f t="shared" si="15"/>
        <v>279</v>
      </c>
      <c r="B315" s="410" t="s">
        <v>40</v>
      </c>
      <c r="C315" s="411" t="s">
        <v>296</v>
      </c>
      <c r="D315" s="412"/>
      <c r="E315" s="413" t="s">
        <v>344</v>
      </c>
      <c r="F315" s="404" t="str">
        <f>CONCATENATE('OPINI Rinci v1'!H317,'OPINI Rinci v1'!I317,'OPINI Rinci v1'!J317,'OPINI Rinci v1'!K317)</f>
        <v>WTP</v>
      </c>
      <c r="G315" s="404" t="str">
        <f>CONCATENATE('OPINI Rinci v1'!M317,'OPINI Rinci v1'!N317,'OPINI Rinci v1'!O317,'OPINI Rinci v1'!P317)</f>
        <v>WTP</v>
      </c>
      <c r="H315" s="404" t="str">
        <f>CONCATENATE('OPINI Rinci v1'!R317,'OPINI Rinci v1'!S317,'OPINI Rinci v1'!T317,'OPINI Rinci v1'!U317)</f>
        <v>WTP</v>
      </c>
      <c r="I315" s="404" t="str">
        <f>CONCATENATE('OPINI Rinci v1'!W317,'OPINI Rinci v1'!X317,'OPINI Rinci v1'!Y317,'OPINI Rinci v1'!Z317)</f>
        <v>WTP</v>
      </c>
      <c r="J315" s="404" t="str">
        <f>CONCATENATE('OPINI Rinci v1'!AB317,'OPINI Rinci v1'!AC317,'OPINI Rinci v1'!AD317,'OPINI Rinci v1'!AE317)</f>
        <v>WTP</v>
      </c>
      <c r="K315" s="414" t="str">
        <f>CONCATENATE('OPINI Rinci v1'!AG317,'OPINI Rinci v1'!AH317,'OPINI Rinci v1'!AI317,'OPINI Rinci v1'!AJ317)</f>
        <v>WTP</v>
      </c>
      <c r="L315" s="415" t="s">
        <v>634</v>
      </c>
      <c r="M315" s="416"/>
      <c r="N315" s="416"/>
      <c r="O315" s="414" t="str">
        <f>CONCATENATE('OPINI Rinci v1'!AL317,'OPINI Rinci v1'!AM317,'OPINI Rinci v1'!AO317,'OPINI Rinci v1'!AN317)</f>
        <v>WDP</v>
      </c>
      <c r="P315" s="417" t="s">
        <v>634</v>
      </c>
      <c r="Q315" s="418" t="str">
        <f>CONCATENATE('OPINI Rinci v1'!AQ317,'OPINI Rinci v1'!AR317,'OPINI Rinci v1'!AT317,'OPINI Rinci v1'!AS317)</f>
        <v>WTP</v>
      </c>
      <c r="R315" s="419" t="str">
        <f>CONCATENATE('OPINI Rinci v1'!AV317,'OPINI Rinci v1'!AW317,'OPINI Rinci v1'!AX317,'OPINI Rinci v1'!AY317)</f>
        <v>WTP</v>
      </c>
      <c r="S315" s="419" t="str">
        <f>CONCATENATE('OPINI Rinci v1'!BA317,'OPINI Rinci v1'!BB317,'OPINI Rinci v1'!BC317,'OPINI Rinci v1'!BD317)</f>
        <v>WTP</v>
      </c>
      <c r="T315" s="419" t="str">
        <f>CONCATENATE('OPINI Rinci v1'!BF317,'OPINI Rinci v1'!BG317,'OPINI Rinci v1'!BH317,'OPINI Rinci v1'!BI317)</f>
        <v>WDP</v>
      </c>
      <c r="U315" s="419" t="str">
        <f>CONCATENATE('OPINI Rinci v1'!BK317,'OPINI Rinci v1'!BL317,'OPINI Rinci v1'!BM317,'OPINI Rinci v1'!BN317)</f>
        <v>WDP</v>
      </c>
      <c r="V315" s="419" t="str">
        <f>CONCATENATE('OPINI Rinci v1'!BP317,'OPINI Rinci v1'!BQ317,'OPINI Rinci v1'!BR317,'OPINI Rinci v1'!BS317)</f>
        <v>TW</v>
      </c>
      <c r="W315" s="419" t="str">
        <f>CONCATENATE('OPINI Rinci v1'!BU317,'OPINI Rinci v1'!BV317,'OPINI Rinci v1'!BW317,'OPINI Rinci v1'!BX317)</f>
        <v>WDP</v>
      </c>
      <c r="X315" s="419" t="str">
        <f>CONCATENATE('OPINI Rinci v1'!BZ317,'OPINI Rinci v1'!CA317,'OPINI Rinci v1'!CB317,'OPINI Rinci v1'!CC317)</f>
        <v/>
      </c>
      <c r="Y315" s="420"/>
    </row>
    <row r="316" spans="1:25" s="91" customFormat="1" ht="14.1" customHeight="1" x14ac:dyDescent="0.2">
      <c r="A316" s="76">
        <f t="shared" si="15"/>
        <v>280</v>
      </c>
      <c r="B316" s="157" t="s">
        <v>40</v>
      </c>
      <c r="C316" s="401" t="s">
        <v>298</v>
      </c>
      <c r="D316" s="421"/>
      <c r="E316" s="460" t="s">
        <v>345</v>
      </c>
      <c r="F316" s="404" t="str">
        <f>CONCATENATE('OPINI Rinci v1'!H318,'OPINI Rinci v1'!I318,'OPINI Rinci v1'!J318,'OPINI Rinci v1'!K318)</f>
        <v xml:space="preserve"> WDP</v>
      </c>
      <c r="G316" s="404" t="str">
        <f>CONCATENATE('OPINI Rinci v1'!M318,'OPINI Rinci v1'!N318,'OPINI Rinci v1'!O318,'OPINI Rinci v1'!P318)</f>
        <v xml:space="preserve"> WDP</v>
      </c>
      <c r="H316" s="404" t="str">
        <f>CONCATENATE('OPINI Rinci v1'!R318,'OPINI Rinci v1'!S318,'OPINI Rinci v1'!T318,'OPINI Rinci v1'!U318)</f>
        <v>WTP</v>
      </c>
      <c r="I316" s="404" t="str">
        <f>CONCATENATE('OPINI Rinci v1'!W318,'OPINI Rinci v1'!X318,'OPINI Rinci v1'!Y318,'OPINI Rinci v1'!Z318)</f>
        <v>WTP</v>
      </c>
      <c r="J316" s="404" t="str">
        <f>CONCATENATE('OPINI Rinci v1'!AB318,'OPINI Rinci v1'!AC318,'OPINI Rinci v1'!AD318,'OPINI Rinci v1'!AE318)</f>
        <v>WDP</v>
      </c>
      <c r="K316" s="404" t="str">
        <f>CONCATENATE('OPINI Rinci v1'!AG318,'OPINI Rinci v1'!AH318,'OPINI Rinci v1'!AI318,'OPINI Rinci v1'!AJ318)</f>
        <v>WDP</v>
      </c>
      <c r="L316" s="422" t="s">
        <v>634</v>
      </c>
      <c r="M316" s="423"/>
      <c r="N316" s="423"/>
      <c r="O316" s="404" t="str">
        <f>CONCATENATE('OPINI Rinci v1'!AL318,'OPINI Rinci v1'!AM318,'OPINI Rinci v1'!AO318,'OPINI Rinci v1'!AN318)</f>
        <v>WDP</v>
      </c>
      <c r="P316" s="407" t="s">
        <v>632</v>
      </c>
      <c r="Q316" s="399" t="str">
        <f>CONCATENATE('OPINI Rinci v1'!AQ318,'OPINI Rinci v1'!AR318,'OPINI Rinci v1'!AT318,'OPINI Rinci v1'!AS318)</f>
        <v>WDP</v>
      </c>
      <c r="R316" s="163" t="str">
        <f>CONCATENATE('OPINI Rinci v1'!AV318,'OPINI Rinci v1'!AW318,'OPINI Rinci v1'!AX318,'OPINI Rinci v1'!AY318)</f>
        <v>WDP</v>
      </c>
      <c r="S316" s="163" t="str">
        <f>CONCATENATE('OPINI Rinci v1'!BA318,'OPINI Rinci v1'!BB318,'OPINI Rinci v1'!BC318,'OPINI Rinci v1'!BD318)</f>
        <v>WDP</v>
      </c>
      <c r="T316" s="163" t="str">
        <f>CONCATENATE('OPINI Rinci v1'!BF318,'OPINI Rinci v1'!BG318,'OPINI Rinci v1'!BH318,'OPINI Rinci v1'!BI318)</f>
        <v>WDP</v>
      </c>
      <c r="U316" s="163" t="str">
        <f>CONCATENATE('OPINI Rinci v1'!BK318,'OPINI Rinci v1'!BL318,'OPINI Rinci v1'!BM318,'OPINI Rinci v1'!BN318)</f>
        <v>WDP</v>
      </c>
      <c r="V316" s="163" t="str">
        <f>CONCATENATE('OPINI Rinci v1'!BP318,'OPINI Rinci v1'!BQ318,'OPINI Rinci v1'!BR318,'OPINI Rinci v1'!BS318)</f>
        <v>TW</v>
      </c>
      <c r="W316" s="163" t="str">
        <f>CONCATENATE('OPINI Rinci v1'!BU318,'OPINI Rinci v1'!BV318,'OPINI Rinci v1'!BW318,'OPINI Rinci v1'!BX318)</f>
        <v>WDP</v>
      </c>
      <c r="X316" s="163" t="str">
        <f>CONCATENATE('OPINI Rinci v1'!BZ318,'OPINI Rinci v1'!CA318,'OPINI Rinci v1'!CB318,'OPINI Rinci v1'!CC318)</f>
        <v>WDP</v>
      </c>
      <c r="Y316" s="397"/>
    </row>
    <row r="317" spans="1:25" s="91" customFormat="1" ht="14.1" customHeight="1" x14ac:dyDescent="0.2">
      <c r="A317" s="76">
        <f t="shared" si="15"/>
        <v>281</v>
      </c>
      <c r="B317" s="157" t="s">
        <v>40</v>
      </c>
      <c r="C317" s="401" t="s">
        <v>346</v>
      </c>
      <c r="D317" s="421"/>
      <c r="E317" s="460" t="s">
        <v>347</v>
      </c>
      <c r="F317" s="404" t="str">
        <f>CONCATENATE('OPINI Rinci v1'!H319,'OPINI Rinci v1'!I319,'OPINI Rinci v1'!J319,'OPINI Rinci v1'!K319)</f>
        <v>WTP</v>
      </c>
      <c r="G317" s="404" t="str">
        <f>CONCATENATE('OPINI Rinci v1'!M319,'OPINI Rinci v1'!N319,'OPINI Rinci v1'!O319,'OPINI Rinci v1'!P319)</f>
        <v>WTP</v>
      </c>
      <c r="H317" s="404" t="str">
        <f>CONCATENATE('OPINI Rinci v1'!R319,'OPINI Rinci v1'!S319,'OPINI Rinci v1'!T319,'OPINI Rinci v1'!U319)</f>
        <v>WTP</v>
      </c>
      <c r="I317" s="404" t="str">
        <f>CONCATENATE('OPINI Rinci v1'!W319,'OPINI Rinci v1'!X319,'OPINI Rinci v1'!Y319,'OPINI Rinci v1'!Z319)</f>
        <v>WDP</v>
      </c>
      <c r="J317" s="404" t="str">
        <f>CONCATENATE('OPINI Rinci v1'!AB319,'OPINI Rinci v1'!AC319,'OPINI Rinci v1'!AD319,'OPINI Rinci v1'!AE319)</f>
        <v>WDP</v>
      </c>
      <c r="K317" s="404" t="str">
        <f>CONCATENATE('OPINI Rinci v1'!AG319,'OPINI Rinci v1'!AH319,'OPINI Rinci v1'!AI319,'OPINI Rinci v1'!AJ319)</f>
        <v>WDP</v>
      </c>
      <c r="L317" s="422" t="s">
        <v>634</v>
      </c>
      <c r="M317" s="423"/>
      <c r="N317" s="423"/>
      <c r="O317" s="404" t="str">
        <f>CONCATENATE('OPINI Rinci v1'!AL319,'OPINI Rinci v1'!AM319,'OPINI Rinci v1'!AO319,'OPINI Rinci v1'!AN319)</f>
        <v>WTP</v>
      </c>
      <c r="P317" s="424" t="s">
        <v>634</v>
      </c>
      <c r="Q317" s="399" t="str">
        <f>CONCATENATE('OPINI Rinci v1'!AQ319,'OPINI Rinci v1'!AR319,'OPINI Rinci v1'!AT319,'OPINI Rinci v1'!AS319)</f>
        <v>WTP</v>
      </c>
      <c r="R317" s="163" t="str">
        <f>CONCATENATE('OPINI Rinci v1'!AV319,'OPINI Rinci v1'!AW319,'OPINI Rinci v1'!AX319,'OPINI Rinci v1'!AY319)</f>
        <v>WTP</v>
      </c>
      <c r="S317" s="163" t="str">
        <f>CONCATENATE('OPINI Rinci v1'!BA319,'OPINI Rinci v1'!BB319,'OPINI Rinci v1'!BC319,'OPINI Rinci v1'!BD319)</f>
        <v>WDP</v>
      </c>
      <c r="T317" s="163" t="str">
        <f>CONCATENATE('OPINI Rinci v1'!BF319,'OPINI Rinci v1'!BG319,'OPINI Rinci v1'!BH319,'OPINI Rinci v1'!BI319)</f>
        <v>WDP</v>
      </c>
      <c r="U317" s="163" t="str">
        <f>CONCATENATE('OPINI Rinci v1'!BK319,'OPINI Rinci v1'!BL319,'OPINI Rinci v1'!BM319,'OPINI Rinci v1'!BN319)</f>
        <v>WDP</v>
      </c>
      <c r="V317" s="163" t="str">
        <f>CONCATENATE('OPINI Rinci v1'!BP319,'OPINI Rinci v1'!BQ319,'OPINI Rinci v1'!BR319,'OPINI Rinci v1'!BS319)</f>
        <v>TW</v>
      </c>
      <c r="W317" s="163" t="str">
        <f>CONCATENATE('OPINI Rinci v1'!BU319,'OPINI Rinci v1'!BV319,'OPINI Rinci v1'!BW319,'OPINI Rinci v1'!BX319)</f>
        <v>WDP</v>
      </c>
      <c r="X317" s="163" t="str">
        <f>CONCATENATE('OPINI Rinci v1'!BZ319,'OPINI Rinci v1'!CA319,'OPINI Rinci v1'!CB319,'OPINI Rinci v1'!CC319)</f>
        <v/>
      </c>
      <c r="Y317" s="397"/>
    </row>
    <row r="318" spans="1:25" s="408" customFormat="1" ht="14.1" customHeight="1" x14ac:dyDescent="0.2">
      <c r="A318" s="409">
        <f t="shared" si="15"/>
        <v>282</v>
      </c>
      <c r="B318" s="410" t="s">
        <v>40</v>
      </c>
      <c r="C318" s="411" t="s">
        <v>348</v>
      </c>
      <c r="D318" s="412"/>
      <c r="E318" s="413" t="s">
        <v>349</v>
      </c>
      <c r="F318" s="404" t="str">
        <f>CONCATENATE('OPINI Rinci v1'!H320,'OPINI Rinci v1'!I320,'OPINI Rinci v1'!J320,'OPINI Rinci v1'!K320)</f>
        <v>WTP</v>
      </c>
      <c r="G318" s="404" t="str">
        <f>CONCATENATE('OPINI Rinci v1'!M320,'OPINI Rinci v1'!N320,'OPINI Rinci v1'!O320,'OPINI Rinci v1'!P320)</f>
        <v>WTP</v>
      </c>
      <c r="H318" s="404" t="str">
        <f>CONCATENATE('OPINI Rinci v1'!R320,'OPINI Rinci v1'!S320,'OPINI Rinci v1'!T320,'OPINI Rinci v1'!U320)</f>
        <v>WTP</v>
      </c>
      <c r="I318" s="404" t="str">
        <f>CONCATENATE('OPINI Rinci v1'!W320,'OPINI Rinci v1'!X320,'OPINI Rinci v1'!Y320,'OPINI Rinci v1'!Z320)</f>
        <v>WTP</v>
      </c>
      <c r="J318" s="404" t="str">
        <f>CONCATENATE('OPINI Rinci v1'!AB320,'OPINI Rinci v1'!AC320,'OPINI Rinci v1'!AD320,'OPINI Rinci v1'!AE320)</f>
        <v>WTP</v>
      </c>
      <c r="K318" s="414" t="str">
        <f>CONCATENATE('OPINI Rinci v1'!AG320,'OPINI Rinci v1'!AH320,'OPINI Rinci v1'!AI320,'OPINI Rinci v1'!AJ320)</f>
        <v>WTP</v>
      </c>
      <c r="L318" s="415" t="s">
        <v>634</v>
      </c>
      <c r="M318" s="416"/>
      <c r="N318" s="416"/>
      <c r="O318" s="414" t="str">
        <f>CONCATENATE('OPINI Rinci v1'!AL320,'OPINI Rinci v1'!AM320,'OPINI Rinci v1'!AO320,'OPINI Rinci v1'!AN320)</f>
        <v>WTP</v>
      </c>
      <c r="P318" s="417" t="s">
        <v>634</v>
      </c>
      <c r="Q318" s="418" t="str">
        <f>CONCATENATE('OPINI Rinci v1'!AQ320,'OPINI Rinci v1'!AR320,'OPINI Rinci v1'!AT320,'OPINI Rinci v1'!AS320)</f>
        <v>WTP</v>
      </c>
      <c r="R318" s="419" t="str">
        <f>CONCATENATE('OPINI Rinci v1'!AV320,'OPINI Rinci v1'!AW320,'OPINI Rinci v1'!AX320,'OPINI Rinci v1'!AY320)</f>
        <v>WDP</v>
      </c>
      <c r="S318" s="419" t="str">
        <f>CONCATENATE('OPINI Rinci v1'!BA320,'OPINI Rinci v1'!BB320,'OPINI Rinci v1'!BC320,'OPINI Rinci v1'!BD320)</f>
        <v>WDP</v>
      </c>
      <c r="T318" s="419" t="str">
        <f>CONCATENATE('OPINI Rinci v1'!BF320,'OPINI Rinci v1'!BG320,'OPINI Rinci v1'!BH320,'OPINI Rinci v1'!BI320)</f>
        <v>TW</v>
      </c>
      <c r="U318" s="419" t="str">
        <f>CONCATENATE('OPINI Rinci v1'!BK320,'OPINI Rinci v1'!BL320,'OPINI Rinci v1'!BM320,'OPINI Rinci v1'!BN320)</f>
        <v>TMP</v>
      </c>
      <c r="V318" s="419" t="str">
        <f>CONCATENATE('OPINI Rinci v1'!BP320,'OPINI Rinci v1'!BQ320,'OPINI Rinci v1'!BR320,'OPINI Rinci v1'!BS320)</f>
        <v>TW</v>
      </c>
      <c r="W318" s="419" t="str">
        <f>CONCATENATE('OPINI Rinci v1'!BU320,'OPINI Rinci v1'!BV320,'OPINI Rinci v1'!BW320,'OPINI Rinci v1'!BX320)</f>
        <v>WTP</v>
      </c>
      <c r="X318" s="419" t="str">
        <f>CONCATENATE('OPINI Rinci v1'!BZ320,'OPINI Rinci v1'!CA320,'OPINI Rinci v1'!CB320,'OPINI Rinci v1'!CC320)</f>
        <v>WDP</v>
      </c>
      <c r="Y318" s="420"/>
    </row>
    <row r="319" spans="1:25" s="91" customFormat="1" ht="14.1" customHeight="1" x14ac:dyDescent="0.2">
      <c r="A319" s="76">
        <f t="shared" si="15"/>
        <v>283</v>
      </c>
      <c r="B319" s="157" t="s">
        <v>40</v>
      </c>
      <c r="C319" s="401" t="s">
        <v>350</v>
      </c>
      <c r="D319" s="421"/>
      <c r="E319" s="403" t="s">
        <v>351</v>
      </c>
      <c r="F319" s="404" t="str">
        <f>CONCATENATE('OPINI Rinci v1'!H321,'OPINI Rinci v1'!I321,'OPINI Rinci v1'!J321,'OPINI Rinci v1'!K321)</f>
        <v>WTP</v>
      </c>
      <c r="G319" s="404" t="str">
        <f>CONCATENATE('OPINI Rinci v1'!M321,'OPINI Rinci v1'!N321,'OPINI Rinci v1'!O321,'OPINI Rinci v1'!P321)</f>
        <v>WTP</v>
      </c>
      <c r="H319" s="404" t="str">
        <f>CONCATENATE('OPINI Rinci v1'!R321,'OPINI Rinci v1'!S321,'OPINI Rinci v1'!T321,'OPINI Rinci v1'!U321)</f>
        <v>WTP</v>
      </c>
      <c r="I319" s="404" t="str">
        <f>CONCATENATE('OPINI Rinci v1'!W321,'OPINI Rinci v1'!X321,'OPINI Rinci v1'!Y321,'OPINI Rinci v1'!Z321)</f>
        <v>WTP</v>
      </c>
      <c r="J319" s="404" t="str">
        <f>CONCATENATE('OPINI Rinci v1'!AB321,'OPINI Rinci v1'!AC321,'OPINI Rinci v1'!AD321,'OPINI Rinci v1'!AE321)</f>
        <v>WTP</v>
      </c>
      <c r="K319" s="404" t="str">
        <f>CONCATENATE('OPINI Rinci v1'!AG321,'OPINI Rinci v1'!AH321,'OPINI Rinci v1'!AI321,'OPINI Rinci v1'!AJ321)</f>
        <v>WDP</v>
      </c>
      <c r="L319" s="422" t="s">
        <v>634</v>
      </c>
      <c r="M319" s="423"/>
      <c r="N319" s="423"/>
      <c r="O319" s="404" t="str">
        <f>CONCATENATE('OPINI Rinci v1'!AL321,'OPINI Rinci v1'!AM321,'OPINI Rinci v1'!AO321,'OPINI Rinci v1'!AN321)</f>
        <v>WDP</v>
      </c>
      <c r="P319" s="424" t="s">
        <v>634</v>
      </c>
      <c r="Q319" s="399" t="str">
        <f>CONCATENATE('OPINI Rinci v1'!AQ321,'OPINI Rinci v1'!AR321,'OPINI Rinci v1'!AT321,'OPINI Rinci v1'!AS321)</f>
        <v>WDP</v>
      </c>
      <c r="R319" s="163" t="str">
        <f>CONCATENATE('OPINI Rinci v1'!AV321,'OPINI Rinci v1'!AW321,'OPINI Rinci v1'!AX321,'OPINI Rinci v1'!AY321)</f>
        <v>WDP</v>
      </c>
      <c r="S319" s="163" t="str">
        <f>CONCATENATE('OPINI Rinci v1'!BA321,'OPINI Rinci v1'!BB321,'OPINI Rinci v1'!BC321,'OPINI Rinci v1'!BD321)</f>
        <v>TMP</v>
      </c>
      <c r="T319" s="163" t="str">
        <f>CONCATENATE('OPINI Rinci v1'!BF321,'OPINI Rinci v1'!BG321,'OPINI Rinci v1'!BH321,'OPINI Rinci v1'!BI321)</f>
        <v>TMP</v>
      </c>
      <c r="U319" s="163" t="str">
        <f>CONCATENATE('OPINI Rinci v1'!BK321,'OPINI Rinci v1'!BL321,'OPINI Rinci v1'!BM321,'OPINI Rinci v1'!BN321)</f>
        <v>TMP</v>
      </c>
      <c r="V319" s="163" t="str">
        <f>CONCATENATE('OPINI Rinci v1'!BP321,'OPINI Rinci v1'!BQ321,'OPINI Rinci v1'!BR321,'OPINI Rinci v1'!BS321)</f>
        <v>TW</v>
      </c>
      <c r="W319" s="163" t="str">
        <f>CONCATENATE('OPINI Rinci v1'!BU321,'OPINI Rinci v1'!BV321,'OPINI Rinci v1'!BW321,'OPINI Rinci v1'!BX321)</f>
        <v>WDP</v>
      </c>
      <c r="X319" s="163" t="str">
        <f>CONCATENATE('OPINI Rinci v1'!BZ321,'OPINI Rinci v1'!CA321,'OPINI Rinci v1'!CB321,'OPINI Rinci v1'!CC321)</f>
        <v>WDP</v>
      </c>
      <c r="Y319" s="397"/>
    </row>
    <row r="320" spans="1:25" s="59" customFormat="1" ht="14.1" customHeight="1" x14ac:dyDescent="0.2">
      <c r="A320" s="76" t="str">
        <f t="shared" si="15"/>
        <v/>
      </c>
      <c r="B320" s="180"/>
      <c r="C320" s="398"/>
      <c r="D320" s="62"/>
      <c r="E320" s="63"/>
      <c r="F320" s="63"/>
      <c r="G320" s="404" t="str">
        <f>CONCATENATE('OPINI Rinci v1'!M322,'OPINI Rinci v1'!N322,'OPINI Rinci v1'!O322,'OPINI Rinci v1'!P322)</f>
        <v/>
      </c>
      <c r="H320" s="63"/>
      <c r="I320" s="63"/>
      <c r="J320" s="63"/>
      <c r="K320" s="63"/>
      <c r="L320" s="428"/>
      <c r="M320" s="428"/>
      <c r="N320" s="428"/>
      <c r="O320" s="398"/>
      <c r="P320" s="63"/>
      <c r="Q320" s="399" t="str">
        <f>CONCATENATE('OPINI Rinci v1'!AQ322,'OPINI Rinci v1'!AR322,'OPINI Rinci v1'!AT322,'OPINI Rinci v1'!AS322)</f>
        <v/>
      </c>
      <c r="R320" s="147"/>
      <c r="S320" s="163"/>
      <c r="T320" s="163"/>
      <c r="U320" s="163"/>
      <c r="V320" s="163"/>
      <c r="W320" s="163"/>
      <c r="X320" s="163"/>
      <c r="Y320" s="400"/>
    </row>
    <row r="321" spans="1:25" s="59" customFormat="1" ht="14.1" customHeight="1" x14ac:dyDescent="0.2">
      <c r="A321" s="76" t="str">
        <f t="shared" si="15"/>
        <v/>
      </c>
      <c r="B321" s="79" t="s">
        <v>42</v>
      </c>
      <c r="C321" s="398"/>
      <c r="D321" s="62" t="s">
        <v>353</v>
      </c>
      <c r="E321" s="63"/>
      <c r="F321" s="63"/>
      <c r="G321" s="404" t="s">
        <v>657</v>
      </c>
      <c r="H321" s="63"/>
      <c r="I321" s="63"/>
      <c r="J321" s="63"/>
      <c r="K321" s="63"/>
      <c r="L321" s="428"/>
      <c r="M321" s="428"/>
      <c r="N321" s="428"/>
      <c r="O321" s="398"/>
      <c r="P321" s="63"/>
      <c r="Q321" s="399"/>
      <c r="R321" s="147"/>
      <c r="S321" s="163"/>
      <c r="T321" s="163"/>
      <c r="U321" s="163"/>
      <c r="V321" s="163"/>
      <c r="W321" s="163"/>
      <c r="X321" s="163"/>
      <c r="Y321" s="400"/>
    </row>
    <row r="322" spans="1:25" s="91" customFormat="1" ht="14.1" customHeight="1" x14ac:dyDescent="0.2">
      <c r="A322" s="76">
        <f>IF(C322="","",A319+1)</f>
        <v>284</v>
      </c>
      <c r="B322" s="157" t="s">
        <v>42</v>
      </c>
      <c r="C322" s="401" t="s">
        <v>8</v>
      </c>
      <c r="D322" s="402"/>
      <c r="E322" s="403" t="s">
        <v>354</v>
      </c>
      <c r="F322" s="404" t="str">
        <f>CONCATENATE('OPINI Rinci v1'!H324,'OPINI Rinci v1'!I324,'OPINI Rinci v1'!J324,'OPINI Rinci v1'!K324)</f>
        <v/>
      </c>
      <c r="G322" s="404" t="str">
        <f>CONCATENATE('OPINI Rinci v1'!M324,'OPINI Rinci v1'!N324,'OPINI Rinci v1'!O324,'OPINI Rinci v1'!P324)</f>
        <v>WDP</v>
      </c>
      <c r="H322" s="404" t="str">
        <f>CONCATENATE('OPINI Rinci v1'!R324,'OPINI Rinci v1'!S324,'OPINI Rinci v1'!T324,'OPINI Rinci v1'!U324)</f>
        <v>WTP</v>
      </c>
      <c r="I322" s="404" t="str">
        <f>CONCATENATE('OPINI Rinci v1'!W324,'OPINI Rinci v1'!X324,'OPINI Rinci v1'!Y324,'OPINI Rinci v1'!Z324)</f>
        <v>WTP</v>
      </c>
      <c r="J322" s="404" t="str">
        <f>CONCATENATE('OPINI Rinci v1'!AB324,'OPINI Rinci v1'!AC324,'OPINI Rinci v1'!AD324,'OPINI Rinci v1'!AE324)</f>
        <v>WTP</v>
      </c>
      <c r="K322" s="404" t="str">
        <f>CONCATENATE('OPINI Rinci v1'!AG324,'OPINI Rinci v1'!AH324,'OPINI Rinci v1'!AI324,'OPINI Rinci v1'!AJ324)</f>
        <v>WTP</v>
      </c>
      <c r="L322" s="405" t="s">
        <v>632</v>
      </c>
      <c r="M322" s="406"/>
      <c r="N322" s="406"/>
      <c r="O322" s="404" t="str">
        <f>CONCATENATE('OPINI Rinci v1'!AL324,'OPINI Rinci v1'!AM324,'OPINI Rinci v1'!AO324,'OPINI Rinci v1'!AN324)</f>
        <v>WTP</v>
      </c>
      <c r="P322" s="407" t="s">
        <v>633</v>
      </c>
      <c r="Q322" s="399" t="str">
        <f>CONCATENATE('OPINI Rinci v1'!AQ324,'OPINI Rinci v1'!AR324,'OPINI Rinci v1'!AT324,'OPINI Rinci v1'!AS324)</f>
        <v>WTP</v>
      </c>
      <c r="R322" s="163" t="str">
        <f>CONCATENATE('OPINI Rinci v1'!AV324,'OPINI Rinci v1'!AW324,'OPINI Rinci v1'!AX324,'OPINI Rinci v1'!AY324)</f>
        <v>WDP</v>
      </c>
      <c r="S322" s="163" t="str">
        <f>CONCATENATE('OPINI Rinci v1'!BA324,'OPINI Rinci v1'!BB324,'OPINI Rinci v1'!BC324,'OPINI Rinci v1'!BD324)</f>
        <v>WDP</v>
      </c>
      <c r="T322" s="163" t="str">
        <f>CONCATENATE('OPINI Rinci v1'!BF324,'OPINI Rinci v1'!BG324,'OPINI Rinci v1'!BH324,'OPINI Rinci v1'!BI324)</f>
        <v>WDP</v>
      </c>
      <c r="U322" s="163" t="str">
        <f>CONCATENATE('OPINI Rinci v1'!BK324,'OPINI Rinci v1'!BL324,'OPINI Rinci v1'!BM324,'OPINI Rinci v1'!BN324)</f>
        <v>TMP</v>
      </c>
      <c r="V322" s="163" t="str">
        <f>CONCATENATE('OPINI Rinci v1'!BP324,'OPINI Rinci v1'!BQ324,'OPINI Rinci v1'!BR324,'OPINI Rinci v1'!BS324)</f>
        <v>TMP</v>
      </c>
      <c r="W322" s="163" t="str">
        <f>CONCATENATE('OPINI Rinci v1'!BU324,'OPINI Rinci v1'!BV324,'OPINI Rinci v1'!BW324,'OPINI Rinci v1'!BX324)</f>
        <v>TW</v>
      </c>
      <c r="X322" s="163" t="str">
        <f>CONCATENATE('OPINI Rinci v1'!BZ324,'OPINI Rinci v1'!CA324,'OPINI Rinci v1'!CB324,'OPINI Rinci v1'!CC324)</f>
        <v>TMP</v>
      </c>
      <c r="Y322" s="397"/>
    </row>
    <row r="323" spans="1:25" s="91" customFormat="1" ht="14.1" customHeight="1" x14ac:dyDescent="0.2">
      <c r="A323" s="76">
        <f t="shared" ref="A323:A338" si="16">IF(C323="","",A322+1)</f>
        <v>285</v>
      </c>
      <c r="B323" s="157" t="s">
        <v>42</v>
      </c>
      <c r="C323" s="401" t="s">
        <v>12</v>
      </c>
      <c r="D323" s="421"/>
      <c r="E323" s="403" t="s">
        <v>355</v>
      </c>
      <c r="F323" s="404" t="str">
        <f>CONCATENATE('OPINI Rinci v1'!H325,'OPINI Rinci v1'!I325,'OPINI Rinci v1'!J325,'OPINI Rinci v1'!K325)</f>
        <v/>
      </c>
      <c r="G323" s="404" t="str">
        <f>CONCATENATE('OPINI Rinci v1'!M325,'OPINI Rinci v1'!N325,'OPINI Rinci v1'!O325,'OPINI Rinci v1'!P325)</f>
        <v>WDP</v>
      </c>
      <c r="H323" s="404" t="str">
        <f>CONCATENATE('OPINI Rinci v1'!R325,'OPINI Rinci v1'!S325,'OPINI Rinci v1'!T325,'OPINI Rinci v1'!U325)</f>
        <v>WDP</v>
      </c>
      <c r="I323" s="404" t="str">
        <f>CONCATENATE('OPINI Rinci v1'!W325,'OPINI Rinci v1'!X325,'OPINI Rinci v1'!Y325,'OPINI Rinci v1'!Z325)</f>
        <v>WDP</v>
      </c>
      <c r="J323" s="404" t="str">
        <f>CONCATENATE('OPINI Rinci v1'!AB325,'OPINI Rinci v1'!AC325,'OPINI Rinci v1'!AD325,'OPINI Rinci v1'!AE325)</f>
        <v>WDP</v>
      </c>
      <c r="K323" s="404" t="str">
        <f>CONCATENATE('OPINI Rinci v1'!AG325,'OPINI Rinci v1'!AH325,'OPINI Rinci v1'!AI325,'OPINI Rinci v1'!AJ325)</f>
        <v>WDP</v>
      </c>
      <c r="L323" s="422" t="s">
        <v>634</v>
      </c>
      <c r="M323" s="423"/>
      <c r="N323" s="423"/>
      <c r="O323" s="404" t="str">
        <f>CONCATENATE('OPINI Rinci v1'!AL325,'OPINI Rinci v1'!AM325,'OPINI Rinci v1'!AO325,'OPINI Rinci v1'!AN325)</f>
        <v>WDP</v>
      </c>
      <c r="P323" s="424" t="s">
        <v>634</v>
      </c>
      <c r="Q323" s="399" t="str">
        <f>CONCATENATE('OPINI Rinci v1'!AQ325,'OPINI Rinci v1'!AR325,'OPINI Rinci v1'!AT325,'OPINI Rinci v1'!AS325)</f>
        <v>WDP</v>
      </c>
      <c r="R323" s="163" t="str">
        <f>CONCATENATE('OPINI Rinci v1'!AV325,'OPINI Rinci v1'!AW325,'OPINI Rinci v1'!AX325,'OPINI Rinci v1'!AY325)</f>
        <v>WDP</v>
      </c>
      <c r="S323" s="163" t="str">
        <f>CONCATENATE('OPINI Rinci v1'!BA325,'OPINI Rinci v1'!BB325,'OPINI Rinci v1'!BC325,'OPINI Rinci v1'!BD325)</f>
        <v>WDP</v>
      </c>
      <c r="T323" s="163" t="str">
        <f>CONCATENATE('OPINI Rinci v1'!BF325,'OPINI Rinci v1'!BG325,'OPINI Rinci v1'!BH325,'OPINI Rinci v1'!BI325)</f>
        <v>TMP</v>
      </c>
      <c r="U323" s="163" t="str">
        <f>CONCATENATE('OPINI Rinci v1'!BK325,'OPINI Rinci v1'!BL325,'OPINI Rinci v1'!BM325,'OPINI Rinci v1'!BN325)</f>
        <v>TW</v>
      </c>
      <c r="V323" s="163" t="str">
        <f>CONCATENATE('OPINI Rinci v1'!BP325,'OPINI Rinci v1'!BQ325,'OPINI Rinci v1'!BR325,'OPINI Rinci v1'!BS325)</f>
        <v>TMP</v>
      </c>
      <c r="W323" s="163" t="str">
        <f>CONCATENATE('OPINI Rinci v1'!BU325,'OPINI Rinci v1'!BV325,'OPINI Rinci v1'!BW325,'OPINI Rinci v1'!BX325)</f>
        <v>TMP</v>
      </c>
      <c r="X323" s="163" t="str">
        <f>CONCATENATE('OPINI Rinci v1'!BZ325,'OPINI Rinci v1'!CA325,'OPINI Rinci v1'!CB325,'OPINI Rinci v1'!CC325)</f>
        <v>TMP</v>
      </c>
      <c r="Y323" s="397"/>
    </row>
    <row r="324" spans="1:25" s="408" customFormat="1" ht="14.1" customHeight="1" x14ac:dyDescent="0.2">
      <c r="A324" s="409">
        <f t="shared" si="16"/>
        <v>286</v>
      </c>
      <c r="B324" s="410" t="s">
        <v>42</v>
      </c>
      <c r="C324" s="411" t="s">
        <v>14</v>
      </c>
      <c r="D324" s="412"/>
      <c r="E324" s="413" t="s">
        <v>356</v>
      </c>
      <c r="F324" s="404" t="str">
        <f>CONCATENATE('OPINI Rinci v1'!H326,'OPINI Rinci v1'!I326,'OPINI Rinci v1'!J326,'OPINI Rinci v1'!K326)</f>
        <v>WTP</v>
      </c>
      <c r="G324" s="404" t="str">
        <f>CONCATENATE('OPINI Rinci v1'!M326,'OPINI Rinci v1'!N326,'OPINI Rinci v1'!O326,'OPINI Rinci v1'!P326)</f>
        <v>WTP</v>
      </c>
      <c r="H324" s="404" t="str">
        <f>CONCATENATE('OPINI Rinci v1'!R326,'OPINI Rinci v1'!S326,'OPINI Rinci v1'!T326,'OPINI Rinci v1'!U326)</f>
        <v>WTP</v>
      </c>
      <c r="I324" s="404" t="str">
        <f>CONCATENATE('OPINI Rinci v1'!W326,'OPINI Rinci v1'!X326,'OPINI Rinci v1'!Y326,'OPINI Rinci v1'!Z326)</f>
        <v>WTP</v>
      </c>
      <c r="J324" s="404" t="str">
        <f>CONCATENATE('OPINI Rinci v1'!AB326,'OPINI Rinci v1'!AC326,'OPINI Rinci v1'!AD326,'OPINI Rinci v1'!AE326)</f>
        <v>WTP</v>
      </c>
      <c r="K324" s="414" t="str">
        <f>CONCATENATE('OPINI Rinci v1'!AG326,'OPINI Rinci v1'!AH326,'OPINI Rinci v1'!AI326,'OPINI Rinci v1'!AJ326)</f>
        <v>WTP</v>
      </c>
      <c r="L324" s="415" t="s">
        <v>634</v>
      </c>
      <c r="M324" s="416"/>
      <c r="N324" s="416"/>
      <c r="O324" s="414" t="str">
        <f>CONCATENATE('OPINI Rinci v1'!AL326,'OPINI Rinci v1'!AM326,'OPINI Rinci v1'!AO326,'OPINI Rinci v1'!AN326)</f>
        <v>WTP</v>
      </c>
      <c r="P324" s="417" t="s">
        <v>634</v>
      </c>
      <c r="Q324" s="418" t="str">
        <f>CONCATENATE('OPINI Rinci v1'!AQ326,'OPINI Rinci v1'!AR326,'OPINI Rinci v1'!AT326,'OPINI Rinci v1'!AS326)</f>
        <v>WDP</v>
      </c>
      <c r="R324" s="419" t="str">
        <f>CONCATENATE('OPINI Rinci v1'!AV326,'OPINI Rinci v1'!AW326,'OPINI Rinci v1'!AX326,'OPINI Rinci v1'!AY326)</f>
        <v>WDP</v>
      </c>
      <c r="S324" s="419" t="str">
        <f>CONCATENATE('OPINI Rinci v1'!BA326,'OPINI Rinci v1'!BB326,'OPINI Rinci v1'!BC326,'OPINI Rinci v1'!BD326)</f>
        <v>WDP</v>
      </c>
      <c r="T324" s="419" t="str">
        <f>CONCATENATE('OPINI Rinci v1'!BF326,'OPINI Rinci v1'!BG326,'OPINI Rinci v1'!BH326,'OPINI Rinci v1'!BI326)</f>
        <v>TW</v>
      </c>
      <c r="U324" s="419" t="str">
        <f>CONCATENATE('OPINI Rinci v1'!BK326,'OPINI Rinci v1'!BL326,'OPINI Rinci v1'!BM326,'OPINI Rinci v1'!BN326)</f>
        <v>TW</v>
      </c>
      <c r="V324" s="419" t="str">
        <f>CONCATENATE('OPINI Rinci v1'!BP326,'OPINI Rinci v1'!BQ326,'OPINI Rinci v1'!BR326,'OPINI Rinci v1'!BS326)</f>
        <v>TW</v>
      </c>
      <c r="W324" s="419" t="str">
        <f>CONCATENATE('OPINI Rinci v1'!BU326,'OPINI Rinci v1'!BV326,'OPINI Rinci v1'!BW326,'OPINI Rinci v1'!BX326)</f>
        <v>WDP</v>
      </c>
      <c r="X324" s="419" t="str">
        <f>CONCATENATE('OPINI Rinci v1'!BZ326,'OPINI Rinci v1'!CA326,'OPINI Rinci v1'!CB326,'OPINI Rinci v1'!CC326)</f>
        <v>TW</v>
      </c>
      <c r="Y324" s="420"/>
    </row>
    <row r="325" spans="1:25" s="91" customFormat="1" ht="14.1" customHeight="1" x14ac:dyDescent="0.2">
      <c r="A325" s="76">
        <f t="shared" si="16"/>
        <v>287</v>
      </c>
      <c r="B325" s="157" t="s">
        <v>42</v>
      </c>
      <c r="C325" s="401" t="s">
        <v>16</v>
      </c>
      <c r="D325" s="421"/>
      <c r="E325" s="403" t="s">
        <v>357</v>
      </c>
      <c r="F325" s="404" t="str">
        <f>CONCATENATE('OPINI Rinci v1'!H327,'OPINI Rinci v1'!I327,'OPINI Rinci v1'!J327,'OPINI Rinci v1'!K327)</f>
        <v>WTP</v>
      </c>
      <c r="G325" s="404" t="str">
        <f>CONCATENATE('OPINI Rinci v1'!M327,'OPINI Rinci v1'!N327,'OPINI Rinci v1'!O327,'OPINI Rinci v1'!P327)</f>
        <v>WTP</v>
      </c>
      <c r="H325" s="404" t="str">
        <f>CONCATENATE('OPINI Rinci v1'!R327,'OPINI Rinci v1'!S327,'OPINI Rinci v1'!T327,'OPINI Rinci v1'!U327)</f>
        <v>WTP</v>
      </c>
      <c r="I325" s="404" t="str">
        <f>CONCATENATE('OPINI Rinci v1'!W327,'OPINI Rinci v1'!X327,'OPINI Rinci v1'!Y327,'OPINI Rinci v1'!Z327)</f>
        <v>WDP</v>
      </c>
      <c r="J325" s="404" t="str">
        <f>CONCATENATE('OPINI Rinci v1'!AB327,'OPINI Rinci v1'!AC327,'OPINI Rinci v1'!AD327,'OPINI Rinci v1'!AE327)</f>
        <v>WDP</v>
      </c>
      <c r="K325" s="404" t="str">
        <f>CONCATENATE('OPINI Rinci v1'!AG327,'OPINI Rinci v1'!AH327,'OPINI Rinci v1'!AI327,'OPINI Rinci v1'!AJ327)</f>
        <v>WDP</v>
      </c>
      <c r="L325" s="405" t="s">
        <v>632</v>
      </c>
      <c r="M325" s="406"/>
      <c r="N325" s="406"/>
      <c r="O325" s="404" t="str">
        <f>CONCATENATE('OPINI Rinci v1'!AL327,'OPINI Rinci v1'!AM327,'OPINI Rinci v1'!AO327,'OPINI Rinci v1'!AN327)</f>
        <v>WDP</v>
      </c>
      <c r="P325" s="407" t="s">
        <v>632</v>
      </c>
      <c r="Q325" s="399" t="str">
        <f>CONCATENATE('OPINI Rinci v1'!AQ327,'OPINI Rinci v1'!AR327,'OPINI Rinci v1'!AT327,'OPINI Rinci v1'!AS327)</f>
        <v>WDP</v>
      </c>
      <c r="R325" s="163" t="str">
        <f>CONCATENATE('OPINI Rinci v1'!AV327,'OPINI Rinci v1'!AW327,'OPINI Rinci v1'!AX327,'OPINI Rinci v1'!AY327)</f>
        <v>WDP</v>
      </c>
      <c r="S325" s="163" t="str">
        <f>CONCATENATE('OPINI Rinci v1'!BA327,'OPINI Rinci v1'!BB327,'OPINI Rinci v1'!BC327,'OPINI Rinci v1'!BD327)</f>
        <v>WDP</v>
      </c>
      <c r="T325" s="163" t="str">
        <f>CONCATENATE('OPINI Rinci v1'!BF327,'OPINI Rinci v1'!BG327,'OPINI Rinci v1'!BH327,'OPINI Rinci v1'!BI327)</f>
        <v>TMP</v>
      </c>
      <c r="U325" s="163" t="str">
        <f>CONCATENATE('OPINI Rinci v1'!BK327,'OPINI Rinci v1'!BL327,'OPINI Rinci v1'!BM327,'OPINI Rinci v1'!BN327)</f>
        <v>TW</v>
      </c>
      <c r="V325" s="163" t="str">
        <f>CONCATENATE('OPINI Rinci v1'!BP327,'OPINI Rinci v1'!BQ327,'OPINI Rinci v1'!BR327,'OPINI Rinci v1'!BS327)</f>
        <v>TW</v>
      </c>
      <c r="W325" s="163" t="str">
        <f>CONCATENATE('OPINI Rinci v1'!BU327,'OPINI Rinci v1'!BV327,'OPINI Rinci v1'!BW327,'OPINI Rinci v1'!BX327)</f>
        <v>WDP</v>
      </c>
      <c r="X325" s="163" t="str">
        <f>CONCATENATE('OPINI Rinci v1'!BZ327,'OPINI Rinci v1'!CA327,'OPINI Rinci v1'!CB327,'OPINI Rinci v1'!CC327)</f>
        <v>WDP</v>
      </c>
      <c r="Y325" s="397"/>
    </row>
    <row r="326" spans="1:25" s="408" customFormat="1" ht="14.1" customHeight="1" x14ac:dyDescent="0.2">
      <c r="A326" s="409">
        <f t="shared" si="16"/>
        <v>288</v>
      </c>
      <c r="B326" s="410" t="s">
        <v>42</v>
      </c>
      <c r="C326" s="411" t="s">
        <v>18</v>
      </c>
      <c r="D326" s="412"/>
      <c r="E326" s="413" t="s">
        <v>358</v>
      </c>
      <c r="F326" s="404" t="str">
        <f>CONCATENATE('OPINI Rinci v1'!H328,'OPINI Rinci v1'!I328,'OPINI Rinci v1'!J328,'OPINI Rinci v1'!K328)</f>
        <v>WTP</v>
      </c>
      <c r="G326" s="404" t="str">
        <f>CONCATENATE('OPINI Rinci v1'!M328,'OPINI Rinci v1'!N328,'OPINI Rinci v1'!O328,'OPINI Rinci v1'!P328)</f>
        <v>WTP</v>
      </c>
      <c r="H326" s="404" t="str">
        <f>CONCATENATE('OPINI Rinci v1'!R328,'OPINI Rinci v1'!S328,'OPINI Rinci v1'!T328,'OPINI Rinci v1'!U328)</f>
        <v>WTP</v>
      </c>
      <c r="I326" s="404" t="str">
        <f>CONCATENATE('OPINI Rinci v1'!W328,'OPINI Rinci v1'!X328,'OPINI Rinci v1'!Y328,'OPINI Rinci v1'!Z328)</f>
        <v>WTP</v>
      </c>
      <c r="J326" s="404" t="str">
        <f>CONCATENATE('OPINI Rinci v1'!AB328,'OPINI Rinci v1'!AC328,'OPINI Rinci v1'!AD328,'OPINI Rinci v1'!AE328)</f>
        <v>WTP</v>
      </c>
      <c r="K326" s="414" t="str">
        <f>CONCATENATE('OPINI Rinci v1'!AG328,'OPINI Rinci v1'!AH328,'OPINI Rinci v1'!AI328,'OPINI Rinci v1'!AJ328)</f>
        <v>WTP</v>
      </c>
      <c r="L326" s="425" t="s">
        <v>633</v>
      </c>
      <c r="M326" s="426"/>
      <c r="N326" s="426"/>
      <c r="O326" s="414" t="str">
        <f>CONCATENATE('OPINI Rinci v1'!AL328,'OPINI Rinci v1'!AM328,'OPINI Rinci v1'!AO328,'OPINI Rinci v1'!AN328)</f>
        <v>WDP</v>
      </c>
      <c r="P326" s="427" t="s">
        <v>633</v>
      </c>
      <c r="Q326" s="418" t="str">
        <f>CONCATENATE('OPINI Rinci v1'!AQ328,'OPINI Rinci v1'!AR328,'OPINI Rinci v1'!AT328,'OPINI Rinci v1'!AS328)</f>
        <v>WDP</v>
      </c>
      <c r="R326" s="419" t="str">
        <f>CONCATENATE('OPINI Rinci v1'!AV328,'OPINI Rinci v1'!AW328,'OPINI Rinci v1'!AX328,'OPINI Rinci v1'!AY328)</f>
        <v>WDP</v>
      </c>
      <c r="S326" s="419" t="str">
        <f>CONCATENATE('OPINI Rinci v1'!BA328,'OPINI Rinci v1'!BB328,'OPINI Rinci v1'!BC328,'OPINI Rinci v1'!BD328)</f>
        <v>WDP</v>
      </c>
      <c r="T326" s="419" t="str">
        <f>CONCATENATE('OPINI Rinci v1'!BF328,'OPINI Rinci v1'!BG328,'OPINI Rinci v1'!BH328,'OPINI Rinci v1'!BI328)</f>
        <v>WDP</v>
      </c>
      <c r="U326" s="419" t="str">
        <f>CONCATENATE('OPINI Rinci v1'!BK328,'OPINI Rinci v1'!BL328,'OPINI Rinci v1'!BM328,'OPINI Rinci v1'!BN328)</f>
        <v>WDP</v>
      </c>
      <c r="V326" s="419" t="str">
        <f>CONCATENATE('OPINI Rinci v1'!BP328,'OPINI Rinci v1'!BQ328,'OPINI Rinci v1'!BR328,'OPINI Rinci v1'!BS328)</f>
        <v>WDP</v>
      </c>
      <c r="W326" s="419" t="str">
        <f>CONCATENATE('OPINI Rinci v1'!BU328,'OPINI Rinci v1'!BV328,'OPINI Rinci v1'!BW328,'OPINI Rinci v1'!BX328)</f>
        <v>WDP</v>
      </c>
      <c r="X326" s="419" t="str">
        <f>CONCATENATE('OPINI Rinci v1'!BZ328,'OPINI Rinci v1'!CA328,'OPINI Rinci v1'!CB328,'OPINI Rinci v1'!CC328)</f>
        <v>WDP</v>
      </c>
      <c r="Y326" s="420"/>
    </row>
    <row r="327" spans="1:25" s="91" customFormat="1" ht="14.1" customHeight="1" x14ac:dyDescent="0.2">
      <c r="A327" s="76">
        <f t="shared" si="16"/>
        <v>289</v>
      </c>
      <c r="B327" s="157" t="s">
        <v>42</v>
      </c>
      <c r="C327" s="401" t="s">
        <v>20</v>
      </c>
      <c r="D327" s="421"/>
      <c r="E327" s="403" t="s">
        <v>708</v>
      </c>
      <c r="F327" s="404" t="str">
        <f>CONCATENATE('OPINI Rinci v1'!H329,'OPINI Rinci v1'!I329,'OPINI Rinci v1'!J329,'OPINI Rinci v1'!K329)</f>
        <v>WTP</v>
      </c>
      <c r="G327" s="404" t="str">
        <f>CONCATENATE('OPINI Rinci v1'!M329,'OPINI Rinci v1'!N329,'OPINI Rinci v1'!O329,'OPINI Rinci v1'!P329)</f>
        <v>WTP</v>
      </c>
      <c r="H327" s="404" t="str">
        <f>CONCATENATE('OPINI Rinci v1'!R329,'OPINI Rinci v1'!S329,'OPINI Rinci v1'!T329,'OPINI Rinci v1'!U329)</f>
        <v>WTP</v>
      </c>
      <c r="I327" s="404" t="str">
        <f>CONCATENATE('OPINI Rinci v1'!W329,'OPINI Rinci v1'!X329,'OPINI Rinci v1'!Y329,'OPINI Rinci v1'!Z329)</f>
        <v>WTP</v>
      </c>
      <c r="J327" s="404" t="str">
        <f>CONCATENATE('OPINI Rinci v1'!AB329,'OPINI Rinci v1'!AC329,'OPINI Rinci v1'!AD329,'OPINI Rinci v1'!AE329)</f>
        <v>WDP</v>
      </c>
      <c r="K327" s="404" t="str">
        <f>CONCATENATE('OPINI Rinci v1'!AG329,'OPINI Rinci v1'!AH329,'OPINI Rinci v1'!AI329,'OPINI Rinci v1'!AJ329)</f>
        <v>WDP</v>
      </c>
      <c r="L327" s="405" t="s">
        <v>632</v>
      </c>
      <c r="M327" s="406"/>
      <c r="N327" s="406"/>
      <c r="O327" s="404" t="str">
        <f>CONCATENATE('OPINI Rinci v1'!AL329,'OPINI Rinci v1'!AM329,'OPINI Rinci v1'!AO329,'OPINI Rinci v1'!AN329)</f>
        <v>WDP</v>
      </c>
      <c r="P327" s="407" t="s">
        <v>632</v>
      </c>
      <c r="Q327" s="399" t="str">
        <f>CONCATENATE('OPINI Rinci v1'!AQ329,'OPINI Rinci v1'!AR329,'OPINI Rinci v1'!AT329,'OPINI Rinci v1'!AS329)</f>
        <v>WDP</v>
      </c>
      <c r="R327" s="163" t="str">
        <f>CONCATENATE('OPINI Rinci v1'!AV329,'OPINI Rinci v1'!AW329,'OPINI Rinci v1'!AX329,'OPINI Rinci v1'!AY329)</f>
        <v>WDP</v>
      </c>
      <c r="S327" s="163" t="str">
        <f>CONCATENATE('OPINI Rinci v1'!BA329,'OPINI Rinci v1'!BB329,'OPINI Rinci v1'!BC329,'OPINI Rinci v1'!BD329)</f>
        <v>WDP</v>
      </c>
      <c r="T327" s="163" t="str">
        <f>CONCATENATE('OPINI Rinci v1'!BF329,'OPINI Rinci v1'!BG329,'OPINI Rinci v1'!BH329,'OPINI Rinci v1'!BI329)</f>
        <v>WDP</v>
      </c>
      <c r="U327" s="163" t="str">
        <f>CONCATENATE('OPINI Rinci v1'!BK329,'OPINI Rinci v1'!BL329,'OPINI Rinci v1'!BM329,'OPINI Rinci v1'!BN329)</f>
        <v>WDP</v>
      </c>
      <c r="V327" s="163" t="str">
        <f>CONCATENATE('OPINI Rinci v1'!BP329,'OPINI Rinci v1'!BQ329,'OPINI Rinci v1'!BR329,'OPINI Rinci v1'!BS329)</f>
        <v>WDP</v>
      </c>
      <c r="W327" s="163" t="str">
        <f>CONCATENATE('OPINI Rinci v1'!BU329,'OPINI Rinci v1'!BV329,'OPINI Rinci v1'!BW329,'OPINI Rinci v1'!BX329)</f>
        <v>WTP</v>
      </c>
      <c r="X327" s="163" t="str">
        <f>CONCATENATE('OPINI Rinci v1'!BZ329,'OPINI Rinci v1'!CA329,'OPINI Rinci v1'!CB329,'OPINI Rinci v1'!CC329)</f>
        <v>WTP</v>
      </c>
      <c r="Y327" s="397"/>
    </row>
    <row r="328" spans="1:25" s="91" customFormat="1" ht="14.1" customHeight="1" x14ac:dyDescent="0.2">
      <c r="A328" s="76">
        <f t="shared" si="16"/>
        <v>290</v>
      </c>
      <c r="B328" s="157" t="s">
        <v>42</v>
      </c>
      <c r="C328" s="401" t="s">
        <v>22</v>
      </c>
      <c r="D328" s="421"/>
      <c r="E328" s="403" t="s">
        <v>360</v>
      </c>
      <c r="F328" s="404" t="str">
        <f>CONCATENATE('OPINI Rinci v1'!H330,'OPINI Rinci v1'!I330,'OPINI Rinci v1'!J330,'OPINI Rinci v1'!K330)</f>
        <v>WTP</v>
      </c>
      <c r="G328" s="404" t="str">
        <f>CONCATENATE('OPINI Rinci v1'!M330,'OPINI Rinci v1'!N330,'OPINI Rinci v1'!O330,'OPINI Rinci v1'!P330)</f>
        <v>WTP</v>
      </c>
      <c r="H328" s="404" t="str">
        <f>CONCATENATE('OPINI Rinci v1'!R330,'OPINI Rinci v1'!S330,'OPINI Rinci v1'!T330,'OPINI Rinci v1'!U330)</f>
        <v>WDP</v>
      </c>
      <c r="I328" s="404" t="str">
        <f>CONCATENATE('OPINI Rinci v1'!W330,'OPINI Rinci v1'!X330,'OPINI Rinci v1'!Y330,'OPINI Rinci v1'!Z330)</f>
        <v>WDP</v>
      </c>
      <c r="J328" s="404" t="str">
        <f>CONCATENATE('OPINI Rinci v1'!AB330,'OPINI Rinci v1'!AC330,'OPINI Rinci v1'!AD330,'OPINI Rinci v1'!AE330)</f>
        <v>WDP</v>
      </c>
      <c r="K328" s="404" t="str">
        <f>CONCATENATE('OPINI Rinci v1'!AG330,'OPINI Rinci v1'!AH330,'OPINI Rinci v1'!AI330,'OPINI Rinci v1'!AJ330)</f>
        <v>WDP</v>
      </c>
      <c r="L328" s="405" t="s">
        <v>632</v>
      </c>
      <c r="M328" s="406"/>
      <c r="N328" s="406"/>
      <c r="O328" s="404" t="str">
        <f>CONCATENATE('OPINI Rinci v1'!AL330,'OPINI Rinci v1'!AM330,'OPINI Rinci v1'!AO330,'OPINI Rinci v1'!AN330)</f>
        <v>WDP</v>
      </c>
      <c r="P328" s="407" t="s">
        <v>632</v>
      </c>
      <c r="Q328" s="399" t="str">
        <f>CONCATENATE('OPINI Rinci v1'!AQ330,'OPINI Rinci v1'!AR330,'OPINI Rinci v1'!AT330,'OPINI Rinci v1'!AS330)</f>
        <v>WDP</v>
      </c>
      <c r="R328" s="163" t="str">
        <f>CONCATENATE('OPINI Rinci v1'!AV330,'OPINI Rinci v1'!AW330,'OPINI Rinci v1'!AX330,'OPINI Rinci v1'!AY330)</f>
        <v>WDP</v>
      </c>
      <c r="S328" s="163" t="str">
        <f>CONCATENATE('OPINI Rinci v1'!BA330,'OPINI Rinci v1'!BB330,'OPINI Rinci v1'!BC330,'OPINI Rinci v1'!BD330)</f>
        <v>WDP</v>
      </c>
      <c r="T328" s="163" t="str">
        <f>CONCATENATE('OPINI Rinci v1'!BF330,'OPINI Rinci v1'!BG330,'OPINI Rinci v1'!BH330,'OPINI Rinci v1'!BI330)</f>
        <v>WDP</v>
      </c>
      <c r="U328" s="163" t="str">
        <f>CONCATENATE('OPINI Rinci v1'!BK330,'OPINI Rinci v1'!BL330,'OPINI Rinci v1'!BM330,'OPINI Rinci v1'!BN330)</f>
        <v>WDP</v>
      </c>
      <c r="V328" s="163" t="str">
        <f>CONCATENATE('OPINI Rinci v1'!BP330,'OPINI Rinci v1'!BQ330,'OPINI Rinci v1'!BR330,'OPINI Rinci v1'!BS330)</f>
        <v>TMP</v>
      </c>
      <c r="W328" s="163" t="str">
        <f>CONCATENATE('OPINI Rinci v1'!BU330,'OPINI Rinci v1'!BV330,'OPINI Rinci v1'!BW330,'OPINI Rinci v1'!BX330)</f>
        <v>WTP</v>
      </c>
      <c r="X328" s="163" t="str">
        <f>CONCATENATE('OPINI Rinci v1'!BZ330,'OPINI Rinci v1'!CA330,'OPINI Rinci v1'!CB330,'OPINI Rinci v1'!CC330)</f>
        <v>WDP</v>
      </c>
      <c r="Y328" s="397"/>
    </row>
    <row r="329" spans="1:25" s="408" customFormat="1" ht="14.1" customHeight="1" x14ac:dyDescent="0.2">
      <c r="A329" s="409">
        <f t="shared" si="16"/>
        <v>291</v>
      </c>
      <c r="B329" s="410" t="s">
        <v>42</v>
      </c>
      <c r="C329" s="411" t="s">
        <v>24</v>
      </c>
      <c r="D329" s="412"/>
      <c r="E329" s="413" t="s">
        <v>361</v>
      </c>
      <c r="F329" s="404" t="str">
        <f>CONCATENATE('OPINI Rinci v1'!H331,'OPINI Rinci v1'!I331,'OPINI Rinci v1'!J331,'OPINI Rinci v1'!K331)</f>
        <v>WTP</v>
      </c>
      <c r="G329" s="404" t="str">
        <f>CONCATENATE('OPINI Rinci v1'!M331,'OPINI Rinci v1'!N331,'OPINI Rinci v1'!O331,'OPINI Rinci v1'!P331)</f>
        <v>WTP</v>
      </c>
      <c r="H329" s="404" t="str">
        <f>CONCATENATE('OPINI Rinci v1'!R331,'OPINI Rinci v1'!S331,'OPINI Rinci v1'!T331,'OPINI Rinci v1'!U331)</f>
        <v>WTP</v>
      </c>
      <c r="I329" s="404" t="str">
        <f>CONCATENATE('OPINI Rinci v1'!W331,'OPINI Rinci v1'!X331,'OPINI Rinci v1'!Y331,'OPINI Rinci v1'!Z331)</f>
        <v>WTP</v>
      </c>
      <c r="J329" s="404" t="str">
        <f>CONCATENATE('OPINI Rinci v1'!AB331,'OPINI Rinci v1'!AC331,'OPINI Rinci v1'!AD331,'OPINI Rinci v1'!AE331)</f>
        <v>WTP</v>
      </c>
      <c r="K329" s="414" t="str">
        <f>CONCATENATE('OPINI Rinci v1'!AG331,'OPINI Rinci v1'!AH331,'OPINI Rinci v1'!AI331,'OPINI Rinci v1'!AJ331)</f>
        <v>WTP</v>
      </c>
      <c r="L329" s="415" t="s">
        <v>634</v>
      </c>
      <c r="M329" s="416"/>
      <c r="N329" s="416"/>
      <c r="O329" s="414" t="str">
        <f>CONCATENATE('OPINI Rinci v1'!AL331,'OPINI Rinci v1'!AM331,'OPINI Rinci v1'!AO331,'OPINI Rinci v1'!AN331)</f>
        <v>WDP</v>
      </c>
      <c r="P329" s="417" t="s">
        <v>634</v>
      </c>
      <c r="Q329" s="418" t="str">
        <f>CONCATENATE('OPINI Rinci v1'!AQ331,'OPINI Rinci v1'!AR331,'OPINI Rinci v1'!AT331,'OPINI Rinci v1'!AS331)</f>
        <v>WDP</v>
      </c>
      <c r="R329" s="419" t="str">
        <f>CONCATENATE('OPINI Rinci v1'!AV331,'OPINI Rinci v1'!AW331,'OPINI Rinci v1'!AX331,'OPINI Rinci v1'!AY331)</f>
        <v>WDP</v>
      </c>
      <c r="S329" s="419" t="str">
        <f>CONCATENATE('OPINI Rinci v1'!BA331,'OPINI Rinci v1'!BB331,'OPINI Rinci v1'!BC331,'OPINI Rinci v1'!BD331)</f>
        <v>WDP</v>
      </c>
      <c r="T329" s="419" t="str">
        <f>CONCATENATE('OPINI Rinci v1'!BF331,'OPINI Rinci v1'!BG331,'OPINI Rinci v1'!BH331,'OPINI Rinci v1'!BI331)</f>
        <v>WDP</v>
      </c>
      <c r="U329" s="419" t="str">
        <f>CONCATENATE('OPINI Rinci v1'!BK331,'OPINI Rinci v1'!BL331,'OPINI Rinci v1'!BM331,'OPINI Rinci v1'!BN331)</f>
        <v>WDP</v>
      </c>
      <c r="V329" s="419" t="str">
        <f>CONCATENATE('OPINI Rinci v1'!BP331,'OPINI Rinci v1'!BQ331,'OPINI Rinci v1'!BR331,'OPINI Rinci v1'!BS331)</f>
        <v>WDP</v>
      </c>
      <c r="W329" s="419" t="str">
        <f>CONCATENATE('OPINI Rinci v1'!BU331,'OPINI Rinci v1'!BV331,'OPINI Rinci v1'!BW331,'OPINI Rinci v1'!BX331)</f>
        <v>WDP</v>
      </c>
      <c r="X329" s="419" t="str">
        <f>CONCATENATE('OPINI Rinci v1'!BZ331,'OPINI Rinci v1'!CA331,'OPINI Rinci v1'!CB331,'OPINI Rinci v1'!CC331)</f>
        <v>WTP</v>
      </c>
      <c r="Y329" s="420"/>
    </row>
    <row r="330" spans="1:25" s="408" customFormat="1" ht="14.1" customHeight="1" x14ac:dyDescent="0.2">
      <c r="A330" s="409">
        <f t="shared" si="16"/>
        <v>292</v>
      </c>
      <c r="B330" s="410" t="s">
        <v>42</v>
      </c>
      <c r="C330" s="411" t="s">
        <v>26</v>
      </c>
      <c r="D330" s="412"/>
      <c r="E330" s="413" t="s">
        <v>362</v>
      </c>
      <c r="F330" s="404" t="str">
        <f>CONCATENATE('OPINI Rinci v1'!H332,'OPINI Rinci v1'!I332,'OPINI Rinci v1'!J332,'OPINI Rinci v1'!K332)</f>
        <v>WTP</v>
      </c>
      <c r="G330" s="404" t="str">
        <f>CONCATENATE('OPINI Rinci v1'!M332,'OPINI Rinci v1'!N332,'OPINI Rinci v1'!O332,'OPINI Rinci v1'!P332)</f>
        <v>WTP</v>
      </c>
      <c r="H330" s="404" t="str">
        <f>CONCATENATE('OPINI Rinci v1'!R332,'OPINI Rinci v1'!S332,'OPINI Rinci v1'!T332,'OPINI Rinci v1'!U332)</f>
        <v>WTP</v>
      </c>
      <c r="I330" s="404" t="str">
        <f>CONCATENATE('OPINI Rinci v1'!W332,'OPINI Rinci v1'!X332,'OPINI Rinci v1'!Y332,'OPINI Rinci v1'!Z332)</f>
        <v>WTP</v>
      </c>
      <c r="J330" s="404" t="str">
        <f>CONCATENATE('OPINI Rinci v1'!AB332,'OPINI Rinci v1'!AC332,'OPINI Rinci v1'!AD332,'OPINI Rinci v1'!AE332)</f>
        <v>WTP</v>
      </c>
      <c r="K330" s="414" t="str">
        <f>CONCATENATE('OPINI Rinci v1'!AG332,'OPINI Rinci v1'!AH332,'OPINI Rinci v1'!AI332,'OPINI Rinci v1'!AJ332)</f>
        <v>WTP</v>
      </c>
      <c r="L330" s="425" t="s">
        <v>632</v>
      </c>
      <c r="M330" s="426"/>
      <c r="N330" s="426"/>
      <c r="O330" s="414" t="str">
        <f>CONCATENATE('OPINI Rinci v1'!AL332,'OPINI Rinci v1'!AM332,'OPINI Rinci v1'!AO332,'OPINI Rinci v1'!AN332)</f>
        <v>WTP</v>
      </c>
      <c r="P330" s="427" t="s">
        <v>632</v>
      </c>
      <c r="Q330" s="418" t="str">
        <f>CONCATENATE('OPINI Rinci v1'!AQ332,'OPINI Rinci v1'!AR332,'OPINI Rinci v1'!AT332,'OPINI Rinci v1'!AS332)</f>
        <v>WTP</v>
      </c>
      <c r="R330" s="419" t="str">
        <f>CONCATENATE('OPINI Rinci v1'!AV332,'OPINI Rinci v1'!AW332,'OPINI Rinci v1'!AX332,'OPINI Rinci v1'!AY332)</f>
        <v>WDP</v>
      </c>
      <c r="S330" s="419" t="str">
        <f>CONCATENATE('OPINI Rinci v1'!BA332,'OPINI Rinci v1'!BB332,'OPINI Rinci v1'!BC332,'OPINI Rinci v1'!BD332)</f>
        <v>WDP</v>
      </c>
      <c r="T330" s="419" t="str">
        <f>CONCATENATE('OPINI Rinci v1'!BF332,'OPINI Rinci v1'!BG332,'OPINI Rinci v1'!BH332,'OPINI Rinci v1'!BI332)</f>
        <v>WDP</v>
      </c>
      <c r="U330" s="419" t="str">
        <f>CONCATENATE('OPINI Rinci v1'!BK332,'OPINI Rinci v1'!BL332,'OPINI Rinci v1'!BM332,'OPINI Rinci v1'!BN332)</f>
        <v>WDP</v>
      </c>
      <c r="V330" s="419" t="str">
        <f>CONCATENATE('OPINI Rinci v1'!BP332,'OPINI Rinci v1'!BQ332,'OPINI Rinci v1'!BR332,'OPINI Rinci v1'!BS332)</f>
        <v>WDP</v>
      </c>
      <c r="W330" s="419" t="str">
        <f>CONCATENATE('OPINI Rinci v1'!BU332,'OPINI Rinci v1'!BV332,'OPINI Rinci v1'!BW332,'OPINI Rinci v1'!BX332)</f>
        <v>TMP</v>
      </c>
      <c r="X330" s="419" t="str">
        <f>CONCATENATE('OPINI Rinci v1'!BZ332,'OPINI Rinci v1'!CA332,'OPINI Rinci v1'!CB332,'OPINI Rinci v1'!CC332)</f>
        <v>TMP</v>
      </c>
      <c r="Y330" s="420"/>
    </row>
    <row r="331" spans="1:25" s="408" customFormat="1" ht="14.1" customHeight="1" x14ac:dyDescent="0.2">
      <c r="A331" s="409">
        <f t="shared" si="16"/>
        <v>293</v>
      </c>
      <c r="B331" s="410" t="s">
        <v>42</v>
      </c>
      <c r="C331" s="411" t="s">
        <v>28</v>
      </c>
      <c r="D331" s="412"/>
      <c r="E331" s="413" t="s">
        <v>363</v>
      </c>
      <c r="F331" s="404" t="str">
        <f>CONCATENATE('OPINI Rinci v1'!H333,'OPINI Rinci v1'!I333,'OPINI Rinci v1'!J333,'OPINI Rinci v1'!K333)</f>
        <v>WTP</v>
      </c>
      <c r="G331" s="404" t="str">
        <f>CONCATENATE('OPINI Rinci v1'!M333,'OPINI Rinci v1'!N333,'OPINI Rinci v1'!O333,'OPINI Rinci v1'!P333)</f>
        <v>WTP</v>
      </c>
      <c r="H331" s="404" t="str">
        <f>CONCATENATE('OPINI Rinci v1'!R333,'OPINI Rinci v1'!S333,'OPINI Rinci v1'!T333,'OPINI Rinci v1'!U333)</f>
        <v>WTP</v>
      </c>
      <c r="I331" s="404" t="str">
        <f>CONCATENATE('OPINI Rinci v1'!W333,'OPINI Rinci v1'!X333,'OPINI Rinci v1'!Y333,'OPINI Rinci v1'!Z333)</f>
        <v>WTP</v>
      </c>
      <c r="J331" s="404" t="str">
        <f>CONCATENATE('OPINI Rinci v1'!AB333,'OPINI Rinci v1'!AC333,'OPINI Rinci v1'!AD333,'OPINI Rinci v1'!AE333)</f>
        <v>WTP</v>
      </c>
      <c r="K331" s="414" t="str">
        <f>CONCATENATE('OPINI Rinci v1'!AG333,'OPINI Rinci v1'!AH333,'OPINI Rinci v1'!AI333,'OPINI Rinci v1'!AJ333)</f>
        <v>WTP</v>
      </c>
      <c r="L331" s="415" t="s">
        <v>634</v>
      </c>
      <c r="M331" s="416"/>
      <c r="N331" s="416"/>
      <c r="O331" s="414" t="str">
        <f>CONCATENATE('OPINI Rinci v1'!AL333,'OPINI Rinci v1'!AM333,'OPINI Rinci v1'!AO333,'OPINI Rinci v1'!AN333)</f>
        <v>WTP</v>
      </c>
      <c r="P331" s="417" t="s">
        <v>634</v>
      </c>
      <c r="Q331" s="418" t="str">
        <f>CONCATENATE('OPINI Rinci v1'!AQ333,'OPINI Rinci v1'!AR333,'OPINI Rinci v1'!AT333,'OPINI Rinci v1'!AS333)</f>
        <v>WTP</v>
      </c>
      <c r="R331" s="419" t="str">
        <f>CONCATENATE('OPINI Rinci v1'!AV333,'OPINI Rinci v1'!AW333,'OPINI Rinci v1'!AX333,'OPINI Rinci v1'!AY333)</f>
        <v>WTP</v>
      </c>
      <c r="S331" s="419" t="str">
        <f>CONCATENATE('OPINI Rinci v1'!BA333,'OPINI Rinci v1'!BB333,'OPINI Rinci v1'!BC333,'OPINI Rinci v1'!BD333)</f>
        <v>WDP</v>
      </c>
      <c r="T331" s="419" t="str">
        <f>CONCATENATE('OPINI Rinci v1'!BF333,'OPINI Rinci v1'!BG333,'OPINI Rinci v1'!BH333,'OPINI Rinci v1'!BI333)</f>
        <v>WDP</v>
      </c>
      <c r="U331" s="419" t="str">
        <f>CONCATENATE('OPINI Rinci v1'!BK333,'OPINI Rinci v1'!BL333,'OPINI Rinci v1'!BM333,'OPINI Rinci v1'!BN333)</f>
        <v>TMP</v>
      </c>
      <c r="V331" s="419" t="str">
        <f>CONCATENATE('OPINI Rinci v1'!BP333,'OPINI Rinci v1'!BQ333,'OPINI Rinci v1'!BR333,'OPINI Rinci v1'!BS333)</f>
        <v>WDP</v>
      </c>
      <c r="W331" s="419" t="str">
        <f>CONCATENATE('OPINI Rinci v1'!BU333,'OPINI Rinci v1'!BV333,'OPINI Rinci v1'!BW333,'OPINI Rinci v1'!BX333)</f>
        <v>WDP</v>
      </c>
      <c r="X331" s="419" t="str">
        <f>CONCATENATE('OPINI Rinci v1'!BZ333,'OPINI Rinci v1'!CA333,'OPINI Rinci v1'!CB333,'OPINI Rinci v1'!CC333)</f>
        <v>WDP</v>
      </c>
      <c r="Y331" s="420"/>
    </row>
    <row r="332" spans="1:25" s="91" customFormat="1" ht="14.1" customHeight="1" x14ac:dyDescent="0.2">
      <c r="A332" s="76">
        <f t="shared" si="16"/>
        <v>294</v>
      </c>
      <c r="B332" s="157" t="s">
        <v>42</v>
      </c>
      <c r="C332" s="401" t="s">
        <v>30</v>
      </c>
      <c r="D332" s="421"/>
      <c r="E332" s="403" t="s">
        <v>364</v>
      </c>
      <c r="F332" s="404" t="str">
        <f>CONCATENATE('OPINI Rinci v1'!H334,'OPINI Rinci v1'!I334,'OPINI Rinci v1'!J334,'OPINI Rinci v1'!K334)</f>
        <v>WTP</v>
      </c>
      <c r="G332" s="404" t="str">
        <f>CONCATENATE('OPINI Rinci v1'!M334,'OPINI Rinci v1'!N334,'OPINI Rinci v1'!O334,'OPINI Rinci v1'!P334)</f>
        <v>WTP</v>
      </c>
      <c r="H332" s="404" t="str">
        <f>CONCATENATE('OPINI Rinci v1'!R334,'OPINI Rinci v1'!S334,'OPINI Rinci v1'!T334,'OPINI Rinci v1'!U334)</f>
        <v>WTP</v>
      </c>
      <c r="I332" s="404" t="str">
        <f>CONCATENATE('OPINI Rinci v1'!W334,'OPINI Rinci v1'!X334,'OPINI Rinci v1'!Y334,'OPINI Rinci v1'!Z334)</f>
        <v>WDP</v>
      </c>
      <c r="J332" s="404" t="str">
        <f>CONCATENATE('OPINI Rinci v1'!AB334,'OPINI Rinci v1'!AC334,'OPINI Rinci v1'!AD334,'OPINI Rinci v1'!AE334)</f>
        <v>WDP</v>
      </c>
      <c r="K332" s="404" t="str">
        <f>CONCATENATE('OPINI Rinci v1'!AG334,'OPINI Rinci v1'!AH334,'OPINI Rinci v1'!AI334,'OPINI Rinci v1'!AJ334)</f>
        <v>WDP</v>
      </c>
      <c r="L332" s="405" t="s">
        <v>632</v>
      </c>
      <c r="M332" s="406"/>
      <c r="N332" s="406"/>
      <c r="O332" s="404" t="str">
        <f>CONCATENATE('OPINI Rinci v1'!AL334,'OPINI Rinci v1'!AM334,'OPINI Rinci v1'!AO334,'OPINI Rinci v1'!AN334)</f>
        <v>WDP</v>
      </c>
      <c r="P332" s="407" t="s">
        <v>632</v>
      </c>
      <c r="Q332" s="399" t="str">
        <f>CONCATENATE('OPINI Rinci v1'!AQ334,'OPINI Rinci v1'!AR334,'OPINI Rinci v1'!AT334,'OPINI Rinci v1'!AS334)</f>
        <v>WDP</v>
      </c>
      <c r="R332" s="163" t="str">
        <f>CONCATENATE('OPINI Rinci v1'!AV334,'OPINI Rinci v1'!AW334,'OPINI Rinci v1'!AX334,'OPINI Rinci v1'!AY334)</f>
        <v>WDP</v>
      </c>
      <c r="S332" s="163" t="str">
        <f>CONCATENATE('OPINI Rinci v1'!BA334,'OPINI Rinci v1'!BB334,'OPINI Rinci v1'!BC334,'OPINI Rinci v1'!BD334)</f>
        <v>WDP</v>
      </c>
      <c r="T332" s="163" t="str">
        <f>CONCATENATE('OPINI Rinci v1'!BF334,'OPINI Rinci v1'!BG334,'OPINI Rinci v1'!BH334,'OPINI Rinci v1'!BI334)</f>
        <v>TW</v>
      </c>
      <c r="U332" s="163" t="str">
        <f>CONCATENATE('OPINI Rinci v1'!BK334,'OPINI Rinci v1'!BL334,'OPINI Rinci v1'!BM334,'OPINI Rinci v1'!BN334)</f>
        <v>WDP</v>
      </c>
      <c r="V332" s="163" t="str">
        <f>CONCATENATE('OPINI Rinci v1'!BP334,'OPINI Rinci v1'!BQ334,'OPINI Rinci v1'!BR334,'OPINI Rinci v1'!BS334)</f>
        <v>WDP</v>
      </c>
      <c r="W332" s="163" t="str">
        <f>CONCATENATE('OPINI Rinci v1'!BU334,'OPINI Rinci v1'!BV334,'OPINI Rinci v1'!BW334,'OPINI Rinci v1'!BX334)</f>
        <v>WDP</v>
      </c>
      <c r="X332" s="163" t="str">
        <f>CONCATENATE('OPINI Rinci v1'!BZ334,'OPINI Rinci v1'!CA334,'OPINI Rinci v1'!CB334,'OPINI Rinci v1'!CC334)</f>
        <v>WDP</v>
      </c>
      <c r="Y332" s="397"/>
    </row>
    <row r="333" spans="1:25" s="408" customFormat="1" ht="14.1" customHeight="1" x14ac:dyDescent="0.2">
      <c r="A333" s="409">
        <f t="shared" si="16"/>
        <v>295</v>
      </c>
      <c r="B333" s="410" t="s">
        <v>42</v>
      </c>
      <c r="C333" s="411" t="s">
        <v>32</v>
      </c>
      <c r="D333" s="412"/>
      <c r="E333" s="413" t="s">
        <v>365</v>
      </c>
      <c r="F333" s="404" t="str">
        <f>CONCATENATE('OPINI Rinci v1'!H335,'OPINI Rinci v1'!I335,'OPINI Rinci v1'!J335,'OPINI Rinci v1'!K335)</f>
        <v>WTP</v>
      </c>
      <c r="G333" s="404" t="str">
        <f>CONCATENATE('OPINI Rinci v1'!M335,'OPINI Rinci v1'!N335,'OPINI Rinci v1'!O335,'OPINI Rinci v1'!P335)</f>
        <v>WTP</v>
      </c>
      <c r="H333" s="404" t="str">
        <f>CONCATENATE('OPINI Rinci v1'!R335,'OPINI Rinci v1'!S335,'OPINI Rinci v1'!T335,'OPINI Rinci v1'!U335)</f>
        <v>WTP</v>
      </c>
      <c r="I333" s="404" t="str">
        <f>CONCATENATE('OPINI Rinci v1'!W335,'OPINI Rinci v1'!X335,'OPINI Rinci v1'!Y335,'OPINI Rinci v1'!Z335)</f>
        <v>WTP</v>
      </c>
      <c r="J333" s="404" t="str">
        <f>CONCATENATE('OPINI Rinci v1'!AB335,'OPINI Rinci v1'!AC335,'OPINI Rinci v1'!AD335,'OPINI Rinci v1'!AE335)</f>
        <v>WTP</v>
      </c>
      <c r="K333" s="414" t="str">
        <f>CONCATENATE('OPINI Rinci v1'!AG335,'OPINI Rinci v1'!AH335,'OPINI Rinci v1'!AI335,'OPINI Rinci v1'!AJ335)</f>
        <v>WTP</v>
      </c>
      <c r="L333" s="425" t="s">
        <v>633</v>
      </c>
      <c r="M333" s="426"/>
      <c r="N333" s="426"/>
      <c r="O333" s="414" t="str">
        <f>CONCATENATE('OPINI Rinci v1'!AL335,'OPINI Rinci v1'!AM335,'OPINI Rinci v1'!AO335,'OPINI Rinci v1'!AN335)</f>
        <v>WTP</v>
      </c>
      <c r="P333" s="427" t="s">
        <v>632</v>
      </c>
      <c r="Q333" s="418" t="str">
        <f>CONCATENATE('OPINI Rinci v1'!AQ335,'OPINI Rinci v1'!AR335,'OPINI Rinci v1'!AT335,'OPINI Rinci v1'!AS335)</f>
        <v>WTP</v>
      </c>
      <c r="R333" s="419" t="str">
        <f>CONCATENATE('OPINI Rinci v1'!AV335,'OPINI Rinci v1'!AW335,'OPINI Rinci v1'!AX335,'OPINI Rinci v1'!AY335)</f>
        <v>WDP</v>
      </c>
      <c r="S333" s="419" t="str">
        <f>CONCATENATE('OPINI Rinci v1'!BA335,'OPINI Rinci v1'!BB335,'OPINI Rinci v1'!BC335,'OPINI Rinci v1'!BD335)</f>
        <v>WDP</v>
      </c>
      <c r="T333" s="419" t="str">
        <f>CONCATENATE('OPINI Rinci v1'!BF335,'OPINI Rinci v1'!BG335,'OPINI Rinci v1'!BH335,'OPINI Rinci v1'!BI335)</f>
        <v>TMP</v>
      </c>
      <c r="U333" s="419" t="str">
        <f>CONCATENATE('OPINI Rinci v1'!BK335,'OPINI Rinci v1'!BL335,'OPINI Rinci v1'!BM335,'OPINI Rinci v1'!BN335)</f>
        <v>TMP</v>
      </c>
      <c r="V333" s="419" t="str">
        <f>CONCATENATE('OPINI Rinci v1'!BP335,'OPINI Rinci v1'!BQ335,'OPINI Rinci v1'!BR335,'OPINI Rinci v1'!BS335)</f>
        <v>TMP</v>
      </c>
      <c r="W333" s="419" t="str">
        <f>CONCATENATE('OPINI Rinci v1'!BU335,'OPINI Rinci v1'!BV335,'OPINI Rinci v1'!BW335,'OPINI Rinci v1'!BX335)</f>
        <v>WDP</v>
      </c>
      <c r="X333" s="419" t="str">
        <f>CONCATENATE('OPINI Rinci v1'!BZ335,'OPINI Rinci v1'!CA335,'OPINI Rinci v1'!CB335,'OPINI Rinci v1'!CC335)</f>
        <v/>
      </c>
      <c r="Y333" s="420"/>
    </row>
    <row r="334" spans="1:25" s="91" customFormat="1" ht="14.1" customHeight="1" x14ac:dyDescent="0.2">
      <c r="A334" s="76">
        <f t="shared" si="16"/>
        <v>296</v>
      </c>
      <c r="B334" s="157" t="s">
        <v>42</v>
      </c>
      <c r="C334" s="401" t="s">
        <v>34</v>
      </c>
      <c r="D334" s="421"/>
      <c r="E334" s="403" t="s">
        <v>366</v>
      </c>
      <c r="F334" s="404" t="str">
        <f>CONCATENATE('OPINI Rinci v1'!H336,'OPINI Rinci v1'!I336,'OPINI Rinci v1'!J336,'OPINI Rinci v1'!K336)</f>
        <v>WTP</v>
      </c>
      <c r="G334" s="404" t="str">
        <f>CONCATENATE('OPINI Rinci v1'!M336,'OPINI Rinci v1'!N336,'OPINI Rinci v1'!O336,'OPINI Rinci v1'!P336)</f>
        <v>WDP</v>
      </c>
      <c r="H334" s="404" t="str">
        <f>CONCATENATE('OPINI Rinci v1'!R336,'OPINI Rinci v1'!S336,'OPINI Rinci v1'!T336,'OPINI Rinci v1'!U336)</f>
        <v>WDP</v>
      </c>
      <c r="I334" s="404" t="str">
        <f>CONCATENATE('OPINI Rinci v1'!W336,'OPINI Rinci v1'!X336,'OPINI Rinci v1'!Y336,'OPINI Rinci v1'!Z336)</f>
        <v>WDP</v>
      </c>
      <c r="J334" s="404" t="str">
        <f>CONCATENATE('OPINI Rinci v1'!AB336,'OPINI Rinci v1'!AC336,'OPINI Rinci v1'!AD336,'OPINI Rinci v1'!AE336)</f>
        <v>WDP</v>
      </c>
      <c r="K334" s="404" t="str">
        <f>CONCATENATE('OPINI Rinci v1'!AG336,'OPINI Rinci v1'!AH336,'OPINI Rinci v1'!AI336,'OPINI Rinci v1'!AJ336)</f>
        <v>WDP</v>
      </c>
      <c r="L334" s="405" t="s">
        <v>633</v>
      </c>
      <c r="M334" s="406"/>
      <c r="N334" s="406"/>
      <c r="O334" s="404" t="str">
        <f>CONCATENATE('OPINI Rinci v1'!AL336,'OPINI Rinci v1'!AM336,'OPINI Rinci v1'!AO336,'OPINI Rinci v1'!AN336)</f>
        <v>WDP</v>
      </c>
      <c r="P334" s="407" t="s">
        <v>632</v>
      </c>
      <c r="Q334" s="399" t="str">
        <f>CONCATENATE('OPINI Rinci v1'!AQ336,'OPINI Rinci v1'!AR336,'OPINI Rinci v1'!AT336,'OPINI Rinci v1'!AS336)</f>
        <v>WDP</v>
      </c>
      <c r="R334" s="163" t="str">
        <f>CONCATENATE('OPINI Rinci v1'!AV336,'OPINI Rinci v1'!AW336,'OPINI Rinci v1'!AX336,'OPINI Rinci v1'!AY336)</f>
        <v>TW</v>
      </c>
      <c r="S334" s="163" t="str">
        <f>CONCATENATE('OPINI Rinci v1'!BA336,'OPINI Rinci v1'!BB336,'OPINI Rinci v1'!BC336,'OPINI Rinci v1'!BD336)</f>
        <v>TW</v>
      </c>
      <c r="T334" s="163" t="str">
        <f>CONCATENATE('OPINI Rinci v1'!BF336,'OPINI Rinci v1'!BG336,'OPINI Rinci v1'!BH336,'OPINI Rinci v1'!BI336)</f>
        <v>TW</v>
      </c>
      <c r="U334" s="163" t="str">
        <f>CONCATENATE('OPINI Rinci v1'!BK336,'OPINI Rinci v1'!BL336,'OPINI Rinci v1'!BM336,'OPINI Rinci v1'!BN336)</f>
        <v>TMP</v>
      </c>
      <c r="V334" s="163" t="str">
        <f>CONCATENATE('OPINI Rinci v1'!BP336,'OPINI Rinci v1'!BQ336,'OPINI Rinci v1'!BR336,'OPINI Rinci v1'!BS336)</f>
        <v>TMP</v>
      </c>
      <c r="W334" s="163" t="str">
        <f>CONCATENATE('OPINI Rinci v1'!BU336,'OPINI Rinci v1'!BV336,'OPINI Rinci v1'!BW336,'OPINI Rinci v1'!BX336)</f>
        <v>TMP</v>
      </c>
      <c r="X334" s="163" t="str">
        <f>CONCATENATE('OPINI Rinci v1'!BZ336,'OPINI Rinci v1'!CA336,'OPINI Rinci v1'!CB336,'OPINI Rinci v1'!CC336)</f>
        <v/>
      </c>
      <c r="Y334" s="397"/>
    </row>
    <row r="335" spans="1:25" s="91" customFormat="1" ht="14.1" customHeight="1" x14ac:dyDescent="0.2">
      <c r="A335" s="76">
        <f t="shared" si="16"/>
        <v>297</v>
      </c>
      <c r="B335" s="157" t="s">
        <v>42</v>
      </c>
      <c r="C335" s="401" t="s">
        <v>36</v>
      </c>
      <c r="D335" s="421"/>
      <c r="E335" s="403" t="s">
        <v>367</v>
      </c>
      <c r="F335" s="404" t="str">
        <f>CONCATENATE('OPINI Rinci v1'!H337,'OPINI Rinci v1'!I337,'OPINI Rinci v1'!J337,'OPINI Rinci v1'!K337)</f>
        <v>WDP</v>
      </c>
      <c r="G335" s="404" t="str">
        <f>CONCATENATE('OPINI Rinci v1'!M337,'OPINI Rinci v1'!N337,'OPINI Rinci v1'!O337,'OPINI Rinci v1'!P337)</f>
        <v>WDP</v>
      </c>
      <c r="H335" s="404" t="str">
        <f>CONCATENATE('OPINI Rinci v1'!R337,'OPINI Rinci v1'!S337,'OPINI Rinci v1'!T337,'OPINI Rinci v1'!U337)</f>
        <v>WDP</v>
      </c>
      <c r="I335" s="404" t="str">
        <f>CONCATENATE('OPINI Rinci v1'!W337,'OPINI Rinci v1'!X337,'OPINI Rinci v1'!Y337,'OPINI Rinci v1'!Z337)</f>
        <v>WDP</v>
      </c>
      <c r="J335" s="404" t="str">
        <f>CONCATENATE('OPINI Rinci v1'!AB337,'OPINI Rinci v1'!AC337,'OPINI Rinci v1'!AD337,'OPINI Rinci v1'!AE337)</f>
        <v>WDP</v>
      </c>
      <c r="K335" s="404" t="str">
        <f>CONCATENATE('OPINI Rinci v1'!AG337,'OPINI Rinci v1'!AH337,'OPINI Rinci v1'!AI337,'OPINI Rinci v1'!AJ337)</f>
        <v>WDP</v>
      </c>
      <c r="L335" s="422" t="s">
        <v>634</v>
      </c>
      <c r="M335" s="423"/>
      <c r="N335" s="423"/>
      <c r="O335" s="404" t="str">
        <f>CONCATENATE('OPINI Rinci v1'!AL337,'OPINI Rinci v1'!AM337,'OPINI Rinci v1'!AO337,'OPINI Rinci v1'!AN337)</f>
        <v>WDP</v>
      </c>
      <c r="P335" s="424" t="s">
        <v>634</v>
      </c>
      <c r="Q335" s="399" t="str">
        <f>CONCATENATE('OPINI Rinci v1'!AQ337,'OPINI Rinci v1'!AR337,'OPINI Rinci v1'!AT337,'OPINI Rinci v1'!AS337)</f>
        <v>WDP</v>
      </c>
      <c r="R335" s="163" t="str">
        <f>CONCATENATE('OPINI Rinci v1'!AV337,'OPINI Rinci v1'!AW337,'OPINI Rinci v1'!AX337,'OPINI Rinci v1'!AY337)</f>
        <v>WDP</v>
      </c>
      <c r="S335" s="163" t="str">
        <f>CONCATENATE('OPINI Rinci v1'!BA337,'OPINI Rinci v1'!BB337,'OPINI Rinci v1'!BC337,'OPINI Rinci v1'!BD337)</f>
        <v>WDP</v>
      </c>
      <c r="T335" s="163" t="str">
        <f>CONCATENATE('OPINI Rinci v1'!BF337,'OPINI Rinci v1'!BG337,'OPINI Rinci v1'!BH337,'OPINI Rinci v1'!BI337)</f>
        <v>TMP</v>
      </c>
      <c r="U335" s="163" t="str">
        <f>CONCATENATE('OPINI Rinci v1'!BK337,'OPINI Rinci v1'!BL337,'OPINI Rinci v1'!BM337,'OPINI Rinci v1'!BN337)</f>
        <v>TMP</v>
      </c>
      <c r="V335" s="163" t="str">
        <f>CONCATENATE('OPINI Rinci v1'!BP337,'OPINI Rinci v1'!BQ337,'OPINI Rinci v1'!BR337,'OPINI Rinci v1'!BS337)</f>
        <v/>
      </c>
      <c r="W335" s="163" t="str">
        <f>CONCATENATE('OPINI Rinci v1'!BU337,'OPINI Rinci v1'!BV337,'OPINI Rinci v1'!BW337,'OPINI Rinci v1'!BX337)</f>
        <v/>
      </c>
      <c r="X335" s="163" t="str">
        <f>CONCATENATE('OPINI Rinci v1'!BZ337,'OPINI Rinci v1'!CA337,'OPINI Rinci v1'!CB337,'OPINI Rinci v1'!CC337)</f>
        <v/>
      </c>
      <c r="Y335" s="397"/>
    </row>
    <row r="336" spans="1:25" s="408" customFormat="1" ht="14.1" customHeight="1" x14ac:dyDescent="0.2">
      <c r="A336" s="409">
        <f t="shared" si="16"/>
        <v>298</v>
      </c>
      <c r="B336" s="410" t="s">
        <v>42</v>
      </c>
      <c r="C336" s="411" t="s">
        <v>38</v>
      </c>
      <c r="D336" s="412"/>
      <c r="E336" s="413" t="s">
        <v>368</v>
      </c>
      <c r="F336" s="404" t="str">
        <f>CONCATENATE('OPINI Rinci v1'!H338,'OPINI Rinci v1'!I338,'OPINI Rinci v1'!J338,'OPINI Rinci v1'!K338)</f>
        <v>WTP</v>
      </c>
      <c r="G336" s="404" t="str">
        <f>CONCATENATE('OPINI Rinci v1'!M338,'OPINI Rinci v1'!N338,'OPINI Rinci v1'!O338,'OPINI Rinci v1'!P338)</f>
        <v>WTP</v>
      </c>
      <c r="H336" s="404" t="str">
        <f>CONCATENATE('OPINI Rinci v1'!R338,'OPINI Rinci v1'!S338,'OPINI Rinci v1'!T338,'OPINI Rinci v1'!U338)</f>
        <v>WTP</v>
      </c>
      <c r="I336" s="404" t="str">
        <f>CONCATENATE('OPINI Rinci v1'!W338,'OPINI Rinci v1'!X338,'OPINI Rinci v1'!Y338,'OPINI Rinci v1'!Z338)</f>
        <v>WTP</v>
      </c>
      <c r="J336" s="404" t="str">
        <f>CONCATENATE('OPINI Rinci v1'!AB338,'OPINI Rinci v1'!AC338,'OPINI Rinci v1'!AD338,'OPINI Rinci v1'!AE338)</f>
        <v>WTP</v>
      </c>
      <c r="K336" s="414" t="str">
        <f>CONCATENATE('OPINI Rinci v1'!AG338,'OPINI Rinci v1'!AH338,'OPINI Rinci v1'!AI338,'OPINI Rinci v1'!AJ338)</f>
        <v>WTP</v>
      </c>
      <c r="L336" s="415" t="s">
        <v>634</v>
      </c>
      <c r="M336" s="416"/>
      <c r="N336" s="416"/>
      <c r="O336" s="414" t="str">
        <f>CONCATENATE('OPINI Rinci v1'!AL338,'OPINI Rinci v1'!AM338,'OPINI Rinci v1'!AO338,'OPINI Rinci v1'!AN338)</f>
        <v>WDP</v>
      </c>
      <c r="P336" s="417" t="s">
        <v>634</v>
      </c>
      <c r="Q336" s="418" t="str">
        <f>CONCATENATE('OPINI Rinci v1'!AQ338,'OPINI Rinci v1'!AR338,'OPINI Rinci v1'!AT338,'OPINI Rinci v1'!AS338)</f>
        <v>WDP</v>
      </c>
      <c r="R336" s="419" t="str">
        <f>CONCATENATE('OPINI Rinci v1'!AV338,'OPINI Rinci v1'!AW338,'OPINI Rinci v1'!AX338,'OPINI Rinci v1'!AY338)</f>
        <v>WDP</v>
      </c>
      <c r="S336" s="419" t="str">
        <f>CONCATENATE('OPINI Rinci v1'!BA338,'OPINI Rinci v1'!BB338,'OPINI Rinci v1'!BC338,'OPINI Rinci v1'!BD338)</f>
        <v>TW</v>
      </c>
      <c r="T336" s="419" t="str">
        <f>CONCATENATE('OPINI Rinci v1'!BF338,'OPINI Rinci v1'!BG338,'OPINI Rinci v1'!BH338,'OPINI Rinci v1'!BI338)</f>
        <v>TW</v>
      </c>
      <c r="U336" s="419" t="str">
        <f>CONCATENATE('OPINI Rinci v1'!BK338,'OPINI Rinci v1'!BL338,'OPINI Rinci v1'!BM338,'OPINI Rinci v1'!BN338)</f>
        <v/>
      </c>
      <c r="V336" s="419" t="str">
        <f>CONCATENATE('OPINI Rinci v1'!BP338,'OPINI Rinci v1'!BQ338,'OPINI Rinci v1'!BR338,'OPINI Rinci v1'!BS338)</f>
        <v/>
      </c>
      <c r="W336" s="419" t="str">
        <f>CONCATENATE('OPINI Rinci v1'!BU338,'OPINI Rinci v1'!BV338,'OPINI Rinci v1'!BW338,'OPINI Rinci v1'!BX338)</f>
        <v/>
      </c>
      <c r="X336" s="419" t="str">
        <f>CONCATENATE('OPINI Rinci v1'!BZ338,'OPINI Rinci v1'!CA338,'OPINI Rinci v1'!CB338,'OPINI Rinci v1'!CC338)</f>
        <v/>
      </c>
      <c r="Y336" s="420"/>
    </row>
    <row r="337" spans="1:25" s="59" customFormat="1" ht="14.1" customHeight="1" x14ac:dyDescent="0.2">
      <c r="A337" s="76" t="str">
        <f t="shared" si="16"/>
        <v/>
      </c>
      <c r="B337" s="180"/>
      <c r="C337" s="398"/>
      <c r="D337" s="62"/>
      <c r="E337" s="63"/>
      <c r="F337" s="63"/>
      <c r="G337" s="404" t="str">
        <f>CONCATENATE('OPINI Rinci v1'!M339,'OPINI Rinci v1'!N339,'OPINI Rinci v1'!O339,'OPINI Rinci v1'!P339)</f>
        <v/>
      </c>
      <c r="H337" s="63"/>
      <c r="I337" s="63"/>
      <c r="J337" s="63"/>
      <c r="K337" s="63"/>
      <c r="L337" s="428"/>
      <c r="M337" s="428"/>
      <c r="N337" s="428"/>
      <c r="O337" s="398"/>
      <c r="P337" s="63"/>
      <c r="Q337" s="399" t="str">
        <f>CONCATENATE('OPINI Rinci v1'!AQ339,'OPINI Rinci v1'!AR339,'OPINI Rinci v1'!AT339,'OPINI Rinci v1'!AS339)</f>
        <v/>
      </c>
      <c r="R337" s="147"/>
      <c r="S337" s="163"/>
      <c r="T337" s="163"/>
      <c r="U337" s="163"/>
      <c r="V337" s="163"/>
      <c r="W337" s="163"/>
      <c r="X337" s="163"/>
      <c r="Y337" s="400"/>
    </row>
    <row r="338" spans="1:25" s="59" customFormat="1" ht="14.1" customHeight="1" x14ac:dyDescent="0.2">
      <c r="A338" s="76" t="str">
        <f t="shared" si="16"/>
        <v/>
      </c>
      <c r="B338" s="79" t="s">
        <v>44</v>
      </c>
      <c r="C338" s="398"/>
      <c r="D338" s="62" t="s">
        <v>370</v>
      </c>
      <c r="E338" s="63"/>
      <c r="F338" s="63"/>
      <c r="G338" s="404" t="s">
        <v>657</v>
      </c>
      <c r="H338" s="63"/>
      <c r="I338" s="63"/>
      <c r="J338" s="63"/>
      <c r="K338" s="63"/>
      <c r="L338" s="428"/>
      <c r="M338" s="428"/>
      <c r="N338" s="428"/>
      <c r="O338" s="398"/>
      <c r="P338" s="63"/>
      <c r="Q338" s="399"/>
      <c r="R338" s="147"/>
      <c r="S338" s="163"/>
      <c r="T338" s="163"/>
      <c r="U338" s="163"/>
      <c r="V338" s="163"/>
      <c r="W338" s="163"/>
      <c r="X338" s="163"/>
      <c r="Y338" s="400"/>
    </row>
    <row r="339" spans="1:25" s="91" customFormat="1" ht="14.1" customHeight="1" x14ac:dyDescent="0.2">
      <c r="A339" s="76">
        <f>IF(C339="","",A336+1)</f>
        <v>299</v>
      </c>
      <c r="B339" s="157" t="s">
        <v>44</v>
      </c>
      <c r="C339" s="401" t="s">
        <v>8</v>
      </c>
      <c r="D339" s="402"/>
      <c r="E339" s="403" t="s">
        <v>371</v>
      </c>
      <c r="F339" s="404" t="str">
        <f>CONCATENATE('OPINI Rinci v1'!H341,'OPINI Rinci v1'!I341,'OPINI Rinci v1'!J341,'OPINI Rinci v1'!K341)</f>
        <v>WTP</v>
      </c>
      <c r="G339" s="404" t="str">
        <f>CONCATENATE('OPINI Rinci v1'!M341,'OPINI Rinci v1'!N341,'OPINI Rinci v1'!O341,'OPINI Rinci v1'!P341)</f>
        <v>WTP</v>
      </c>
      <c r="H339" s="404" t="str">
        <f>CONCATENATE('OPINI Rinci v1'!R341,'OPINI Rinci v1'!S341,'OPINI Rinci v1'!T341,'OPINI Rinci v1'!U341)</f>
        <v>WTP</v>
      </c>
      <c r="I339" s="404" t="str">
        <f>CONCATENATE('OPINI Rinci v1'!W341,'OPINI Rinci v1'!X341,'OPINI Rinci v1'!Y341,'OPINI Rinci v1'!Z341)</f>
        <v>WTP</v>
      </c>
      <c r="J339" s="404" t="str">
        <f>CONCATENATE('OPINI Rinci v1'!AB341,'OPINI Rinci v1'!AC341,'OPINI Rinci v1'!AD341,'OPINI Rinci v1'!AE341)</f>
        <v>WTP</v>
      </c>
      <c r="K339" s="404" t="str">
        <f>CONCATENATE('OPINI Rinci v1'!AG341,'OPINI Rinci v1'!AH341,'OPINI Rinci v1'!AI341,'OPINI Rinci v1'!AJ341)</f>
        <v>WTP</v>
      </c>
      <c r="L339" s="422" t="s">
        <v>634</v>
      </c>
      <c r="M339" s="423"/>
      <c r="N339" s="423"/>
      <c r="O339" s="404" t="str">
        <f>CONCATENATE('OPINI Rinci v1'!AL341,'OPINI Rinci v1'!AM341,'OPINI Rinci v1'!AO341,'OPINI Rinci v1'!AN341)</f>
        <v>WDP</v>
      </c>
      <c r="P339" s="424" t="s">
        <v>634</v>
      </c>
      <c r="Q339" s="399" t="str">
        <f>CONCATENATE('OPINI Rinci v1'!AQ341,'OPINI Rinci v1'!AR341,'OPINI Rinci v1'!AT341,'OPINI Rinci v1'!AS341)</f>
        <v>TMP</v>
      </c>
      <c r="R339" s="163" t="str">
        <f>CONCATENATE('OPINI Rinci v1'!AV341,'OPINI Rinci v1'!AW341,'OPINI Rinci v1'!AX341,'OPINI Rinci v1'!AY341)</f>
        <v>WDP</v>
      </c>
      <c r="S339" s="163" t="str">
        <f>CONCATENATE('OPINI Rinci v1'!BA341,'OPINI Rinci v1'!BB341,'OPINI Rinci v1'!BC341,'OPINI Rinci v1'!BD341)</f>
        <v>WDP</v>
      </c>
      <c r="T339" s="163" t="str">
        <f>CONCATENATE('OPINI Rinci v1'!BF341,'OPINI Rinci v1'!BG341,'OPINI Rinci v1'!BH341,'OPINI Rinci v1'!BI341)</f>
        <v>TW</v>
      </c>
      <c r="U339" s="163" t="str">
        <f>CONCATENATE('OPINI Rinci v1'!BK341,'OPINI Rinci v1'!BL341,'OPINI Rinci v1'!BM341,'OPINI Rinci v1'!BN341)</f>
        <v>WDP</v>
      </c>
      <c r="V339" s="163" t="str">
        <f>CONCATENATE('OPINI Rinci v1'!BP341,'OPINI Rinci v1'!BQ341,'OPINI Rinci v1'!BR341,'OPINI Rinci v1'!BS341)</f>
        <v>TW</v>
      </c>
      <c r="W339" s="163" t="str">
        <f>CONCATENATE('OPINI Rinci v1'!BU341,'OPINI Rinci v1'!BV341,'OPINI Rinci v1'!BW341,'OPINI Rinci v1'!BX341)</f>
        <v>TW</v>
      </c>
      <c r="X339" s="163" t="str">
        <f>CONCATENATE('OPINI Rinci v1'!BZ341,'OPINI Rinci v1'!CA341,'OPINI Rinci v1'!CB341,'OPINI Rinci v1'!CC341)</f>
        <v>WDP</v>
      </c>
      <c r="Y339" s="397"/>
    </row>
    <row r="340" spans="1:25" s="91" customFormat="1" ht="14.1" customHeight="1" x14ac:dyDescent="0.2">
      <c r="A340" s="76">
        <f t="shared" ref="A340:A353" si="17">IF(C340="","",A339+1)</f>
        <v>300</v>
      </c>
      <c r="B340" s="157" t="s">
        <v>44</v>
      </c>
      <c r="C340" s="401" t="s">
        <v>12</v>
      </c>
      <c r="D340" s="421"/>
      <c r="E340" s="403" t="s">
        <v>372</v>
      </c>
      <c r="F340" s="404" t="str">
        <f>CONCATENATE('OPINI Rinci v1'!H342,'OPINI Rinci v1'!I342,'OPINI Rinci v1'!J342,'OPINI Rinci v1'!K342)</f>
        <v>WTP</v>
      </c>
      <c r="G340" s="404" t="str">
        <f>CONCATENATE('OPINI Rinci v1'!M342,'OPINI Rinci v1'!N342,'OPINI Rinci v1'!O342,'OPINI Rinci v1'!P342)</f>
        <v>WTP</v>
      </c>
      <c r="H340" s="404" t="str">
        <f>CONCATENATE('OPINI Rinci v1'!R342,'OPINI Rinci v1'!S342,'OPINI Rinci v1'!T342,'OPINI Rinci v1'!U342)</f>
        <v>WTP</v>
      </c>
      <c r="I340" s="404" t="str">
        <f>CONCATENATE('OPINI Rinci v1'!W342,'OPINI Rinci v1'!X342,'OPINI Rinci v1'!Y342,'OPINI Rinci v1'!Z342)</f>
        <v>WDP</v>
      </c>
      <c r="J340" s="404" t="str">
        <f>CONCATENATE('OPINI Rinci v1'!AB342,'OPINI Rinci v1'!AC342,'OPINI Rinci v1'!AD342,'OPINI Rinci v1'!AE342)</f>
        <v>TMP</v>
      </c>
      <c r="K340" s="404" t="str">
        <f>CONCATENATE('OPINI Rinci v1'!AG342,'OPINI Rinci v1'!AH342,'OPINI Rinci v1'!AI342,'OPINI Rinci v1'!AJ342)</f>
        <v>WDP</v>
      </c>
      <c r="L340" s="422" t="s">
        <v>634</v>
      </c>
      <c r="M340" s="423"/>
      <c r="N340" s="423"/>
      <c r="O340" s="404" t="str">
        <f>CONCATENATE('OPINI Rinci v1'!AL342,'OPINI Rinci v1'!AM342,'OPINI Rinci v1'!AO342,'OPINI Rinci v1'!AN342)</f>
        <v>TMP</v>
      </c>
      <c r="P340" s="424" t="s">
        <v>634</v>
      </c>
      <c r="Q340" s="399" t="str">
        <f>CONCATENATE('OPINI Rinci v1'!AQ342,'OPINI Rinci v1'!AR342,'OPINI Rinci v1'!AT342,'OPINI Rinci v1'!AS342)</f>
        <v>WDP</v>
      </c>
      <c r="R340" s="163" t="str">
        <f>CONCATENATE('OPINI Rinci v1'!AV342,'OPINI Rinci v1'!AW342,'OPINI Rinci v1'!AX342,'OPINI Rinci v1'!AY342)</f>
        <v>TMP</v>
      </c>
      <c r="S340" s="163" t="str">
        <f>CONCATENATE('OPINI Rinci v1'!BA342,'OPINI Rinci v1'!BB342,'OPINI Rinci v1'!BC342,'OPINI Rinci v1'!BD342)</f>
        <v>TW</v>
      </c>
      <c r="T340" s="163" t="str">
        <f>CONCATENATE('OPINI Rinci v1'!BF342,'OPINI Rinci v1'!BG342,'OPINI Rinci v1'!BH342,'OPINI Rinci v1'!BI342)</f>
        <v>TW</v>
      </c>
      <c r="U340" s="163" t="str">
        <f>CONCATENATE('OPINI Rinci v1'!BK342,'OPINI Rinci v1'!BL342,'OPINI Rinci v1'!BM342,'OPINI Rinci v1'!BN342)</f>
        <v>TW</v>
      </c>
      <c r="V340" s="163" t="str">
        <f>CONCATENATE('OPINI Rinci v1'!BP342,'OPINI Rinci v1'!BQ342,'OPINI Rinci v1'!BR342,'OPINI Rinci v1'!BS342)</f>
        <v>TMP</v>
      </c>
      <c r="W340" s="163" t="str">
        <f>CONCATENATE('OPINI Rinci v1'!BU342,'OPINI Rinci v1'!BV342,'OPINI Rinci v1'!BW342,'OPINI Rinci v1'!BX342)</f>
        <v>WDP</v>
      </c>
      <c r="X340" s="163" t="str">
        <f>CONCATENATE('OPINI Rinci v1'!BZ342,'OPINI Rinci v1'!CA342,'OPINI Rinci v1'!CB342,'OPINI Rinci v1'!CC342)</f>
        <v>WDP</v>
      </c>
      <c r="Y340" s="397"/>
    </row>
    <row r="341" spans="1:25" s="408" customFormat="1" ht="14.1" customHeight="1" x14ac:dyDescent="0.2">
      <c r="A341" s="409">
        <f t="shared" si="17"/>
        <v>301</v>
      </c>
      <c r="B341" s="410" t="s">
        <v>44</v>
      </c>
      <c r="C341" s="411" t="s">
        <v>14</v>
      </c>
      <c r="D341" s="412"/>
      <c r="E341" s="413" t="s">
        <v>373</v>
      </c>
      <c r="F341" s="404" t="str">
        <f>CONCATENATE('OPINI Rinci v1'!H343,'OPINI Rinci v1'!I343,'OPINI Rinci v1'!J343,'OPINI Rinci v1'!K343)</f>
        <v>WTP</v>
      </c>
      <c r="G341" s="404" t="str">
        <f>CONCATENATE('OPINI Rinci v1'!M343,'OPINI Rinci v1'!N343,'OPINI Rinci v1'!O343,'OPINI Rinci v1'!P343)</f>
        <v>WTP</v>
      </c>
      <c r="H341" s="404" t="str">
        <f>CONCATENATE('OPINI Rinci v1'!R343,'OPINI Rinci v1'!S343,'OPINI Rinci v1'!T343,'OPINI Rinci v1'!U343)</f>
        <v>WTP</v>
      </c>
      <c r="I341" s="404" t="str">
        <f>CONCATENATE('OPINI Rinci v1'!W343,'OPINI Rinci v1'!X343,'OPINI Rinci v1'!Y343,'OPINI Rinci v1'!Z343)</f>
        <v>WTP</v>
      </c>
      <c r="J341" s="404" t="str">
        <f>CONCATENATE('OPINI Rinci v1'!AB343,'OPINI Rinci v1'!AC343,'OPINI Rinci v1'!AD343,'OPINI Rinci v1'!AE343)</f>
        <v>WTP</v>
      </c>
      <c r="K341" s="414" t="str">
        <f>CONCATENATE('OPINI Rinci v1'!AG343,'OPINI Rinci v1'!AH343,'OPINI Rinci v1'!AI343,'OPINI Rinci v1'!AJ343)</f>
        <v>WTP</v>
      </c>
      <c r="L341" s="415" t="s">
        <v>634</v>
      </c>
      <c r="M341" s="416"/>
      <c r="N341" s="416"/>
      <c r="O341" s="414" t="str">
        <f>CONCATENATE('OPINI Rinci v1'!AL343,'OPINI Rinci v1'!AM343,'OPINI Rinci v1'!AO343,'OPINI Rinci v1'!AN343)</f>
        <v>WDP</v>
      </c>
      <c r="P341" s="417" t="s">
        <v>634</v>
      </c>
      <c r="Q341" s="418" t="str">
        <f>CONCATENATE('OPINI Rinci v1'!AQ343,'OPINI Rinci v1'!AR343,'OPINI Rinci v1'!AT343,'OPINI Rinci v1'!AS343)</f>
        <v>TMP</v>
      </c>
      <c r="R341" s="419" t="str">
        <f>CONCATENATE('OPINI Rinci v1'!AV343,'OPINI Rinci v1'!AW343,'OPINI Rinci v1'!AX343,'OPINI Rinci v1'!AY343)</f>
        <v>WDP</v>
      </c>
      <c r="S341" s="419" t="str">
        <f>CONCATENATE('OPINI Rinci v1'!BA343,'OPINI Rinci v1'!BB343,'OPINI Rinci v1'!BC343,'OPINI Rinci v1'!BD343)</f>
        <v>TMP</v>
      </c>
      <c r="T341" s="419" t="str">
        <f>CONCATENATE('OPINI Rinci v1'!BF343,'OPINI Rinci v1'!BG343,'OPINI Rinci v1'!BH343,'OPINI Rinci v1'!BI343)</f>
        <v>TW</v>
      </c>
      <c r="U341" s="419" t="str">
        <f>CONCATENATE('OPINI Rinci v1'!BK343,'OPINI Rinci v1'!BL343,'OPINI Rinci v1'!BM343,'OPINI Rinci v1'!BN343)</f>
        <v>TW</v>
      </c>
      <c r="V341" s="419" t="str">
        <f>CONCATENATE('OPINI Rinci v1'!BP343,'OPINI Rinci v1'!BQ343,'OPINI Rinci v1'!BR343,'OPINI Rinci v1'!BS343)</f>
        <v>TW</v>
      </c>
      <c r="W341" s="419" t="str">
        <f>CONCATENATE('OPINI Rinci v1'!BU343,'OPINI Rinci v1'!BV343,'OPINI Rinci v1'!BW343,'OPINI Rinci v1'!BX343)</f>
        <v>WDP</v>
      </c>
      <c r="X341" s="419" t="str">
        <f>CONCATENATE('OPINI Rinci v1'!BZ343,'OPINI Rinci v1'!CA343,'OPINI Rinci v1'!CB343,'OPINI Rinci v1'!CC343)</f>
        <v>WDP</v>
      </c>
      <c r="Y341" s="420"/>
    </row>
    <row r="342" spans="1:25" s="91" customFormat="1" ht="14.1" customHeight="1" x14ac:dyDescent="0.2">
      <c r="A342" s="76">
        <f t="shared" si="17"/>
        <v>302</v>
      </c>
      <c r="B342" s="157" t="s">
        <v>44</v>
      </c>
      <c r="C342" s="401" t="s">
        <v>16</v>
      </c>
      <c r="D342" s="421"/>
      <c r="E342" s="403" t="s">
        <v>374</v>
      </c>
      <c r="F342" s="404" t="str">
        <f>CONCATENATE('OPINI Rinci v1'!H344,'OPINI Rinci v1'!I344,'OPINI Rinci v1'!J344,'OPINI Rinci v1'!K344)</f>
        <v>WTP</v>
      </c>
      <c r="G342" s="404" t="str">
        <f>CONCATENATE('OPINI Rinci v1'!M344,'OPINI Rinci v1'!N344,'OPINI Rinci v1'!O344,'OPINI Rinci v1'!P344)</f>
        <v>WTP</v>
      </c>
      <c r="H342" s="404" t="str">
        <f>CONCATENATE('OPINI Rinci v1'!R344,'OPINI Rinci v1'!S344,'OPINI Rinci v1'!T344,'OPINI Rinci v1'!U344)</f>
        <v>WTP</v>
      </c>
      <c r="I342" s="404" t="str">
        <f>CONCATENATE('OPINI Rinci v1'!W344,'OPINI Rinci v1'!X344,'OPINI Rinci v1'!Y344,'OPINI Rinci v1'!Z344)</f>
        <v>WTP</v>
      </c>
      <c r="J342" s="404" t="str">
        <f>CONCATENATE('OPINI Rinci v1'!AB344,'OPINI Rinci v1'!AC344,'OPINI Rinci v1'!AD344,'OPINI Rinci v1'!AE344)</f>
        <v>WDP</v>
      </c>
      <c r="K342" s="404" t="str">
        <f>CONCATENATE('OPINI Rinci v1'!AG344,'OPINI Rinci v1'!AH344,'OPINI Rinci v1'!AI344,'OPINI Rinci v1'!AJ344)</f>
        <v>WDP</v>
      </c>
      <c r="L342" s="422" t="s">
        <v>634</v>
      </c>
      <c r="M342" s="423"/>
      <c r="N342" s="423"/>
      <c r="O342" s="404" t="str">
        <f>CONCATENATE('OPINI Rinci v1'!AL344,'OPINI Rinci v1'!AM344,'OPINI Rinci v1'!AO344,'OPINI Rinci v1'!AN344)</f>
        <v>WDP</v>
      </c>
      <c r="P342" s="424" t="s">
        <v>634</v>
      </c>
      <c r="Q342" s="399" t="str">
        <f>CONCATENATE('OPINI Rinci v1'!AQ344,'OPINI Rinci v1'!AR344,'OPINI Rinci v1'!AT344,'OPINI Rinci v1'!AS344)</f>
        <v>WDP</v>
      </c>
      <c r="R342" s="163" t="str">
        <f>CONCATENATE('OPINI Rinci v1'!AV344,'OPINI Rinci v1'!AW344,'OPINI Rinci v1'!AX344,'OPINI Rinci v1'!AY344)</f>
        <v>WDP</v>
      </c>
      <c r="S342" s="163" t="str">
        <f>CONCATENATE('OPINI Rinci v1'!BA344,'OPINI Rinci v1'!BB344,'OPINI Rinci v1'!BC344,'OPINI Rinci v1'!BD344)</f>
        <v>WDP</v>
      </c>
      <c r="T342" s="163" t="str">
        <f>CONCATENATE('OPINI Rinci v1'!BF344,'OPINI Rinci v1'!BG344,'OPINI Rinci v1'!BH344,'OPINI Rinci v1'!BI344)</f>
        <v>WDP</v>
      </c>
      <c r="U342" s="163" t="str">
        <f>CONCATENATE('OPINI Rinci v1'!BK344,'OPINI Rinci v1'!BL344,'OPINI Rinci v1'!BM344,'OPINI Rinci v1'!BN344)</f>
        <v>TW</v>
      </c>
      <c r="V342" s="163" t="str">
        <f>CONCATENATE('OPINI Rinci v1'!BP344,'OPINI Rinci v1'!BQ344,'OPINI Rinci v1'!BR344,'OPINI Rinci v1'!BS344)</f>
        <v>TW</v>
      </c>
      <c r="W342" s="163" t="str">
        <f>CONCATENATE('OPINI Rinci v1'!BU344,'OPINI Rinci v1'!BV344,'OPINI Rinci v1'!BW344,'OPINI Rinci v1'!BX344)</f>
        <v>TMP</v>
      </c>
      <c r="X342" s="163" t="str">
        <f>CONCATENATE('OPINI Rinci v1'!BZ344,'OPINI Rinci v1'!CA344,'OPINI Rinci v1'!CB344,'OPINI Rinci v1'!CC344)</f>
        <v>WDP</v>
      </c>
      <c r="Y342" s="397"/>
    </row>
    <row r="343" spans="1:25" s="408" customFormat="1" ht="14.1" customHeight="1" x14ac:dyDescent="0.2">
      <c r="A343" s="409">
        <f t="shared" si="17"/>
        <v>303</v>
      </c>
      <c r="B343" s="410" t="s">
        <v>44</v>
      </c>
      <c r="C343" s="411" t="s">
        <v>18</v>
      </c>
      <c r="D343" s="412"/>
      <c r="E343" s="413" t="s">
        <v>375</v>
      </c>
      <c r="F343" s="404" t="str">
        <f>CONCATENATE('OPINI Rinci v1'!H345,'OPINI Rinci v1'!I345,'OPINI Rinci v1'!J345,'OPINI Rinci v1'!K345)</f>
        <v>WTP</v>
      </c>
      <c r="G343" s="404" t="str">
        <f>CONCATENATE('OPINI Rinci v1'!M345,'OPINI Rinci v1'!N345,'OPINI Rinci v1'!O345,'OPINI Rinci v1'!P345)</f>
        <v>WTP</v>
      </c>
      <c r="H343" s="404" t="str">
        <f>CONCATENATE('OPINI Rinci v1'!R345,'OPINI Rinci v1'!S345,'OPINI Rinci v1'!T345,'OPINI Rinci v1'!U345)</f>
        <v>WTP</v>
      </c>
      <c r="I343" s="404" t="str">
        <f>CONCATENATE('OPINI Rinci v1'!W345,'OPINI Rinci v1'!X345,'OPINI Rinci v1'!Y345,'OPINI Rinci v1'!Z345)</f>
        <v>WTP</v>
      </c>
      <c r="J343" s="404" t="str">
        <f>CONCATENATE('OPINI Rinci v1'!AB345,'OPINI Rinci v1'!AC345,'OPINI Rinci v1'!AD345,'OPINI Rinci v1'!AE345)</f>
        <v>WTP</v>
      </c>
      <c r="K343" s="414" t="str">
        <f>CONCATENATE('OPINI Rinci v1'!AG345,'OPINI Rinci v1'!AH345,'OPINI Rinci v1'!AI345,'OPINI Rinci v1'!AJ345)</f>
        <v>WTP</v>
      </c>
      <c r="L343" s="415" t="s">
        <v>634</v>
      </c>
      <c r="M343" s="416"/>
      <c r="N343" s="416"/>
      <c r="O343" s="414" t="str">
        <f>CONCATENATE('OPINI Rinci v1'!AL345,'OPINI Rinci v1'!AM345,'OPINI Rinci v1'!AO345,'OPINI Rinci v1'!AN345)</f>
        <v>WDP</v>
      </c>
      <c r="P343" s="417" t="s">
        <v>634</v>
      </c>
      <c r="Q343" s="418" t="str">
        <f>CONCATENATE('OPINI Rinci v1'!AQ345,'OPINI Rinci v1'!AR345,'OPINI Rinci v1'!AT345,'OPINI Rinci v1'!AS345)</f>
        <v>WDP</v>
      </c>
      <c r="R343" s="419" t="str">
        <f>CONCATENATE('OPINI Rinci v1'!AV345,'OPINI Rinci v1'!AW345,'OPINI Rinci v1'!AX345,'OPINI Rinci v1'!AY345)</f>
        <v>WDP</v>
      </c>
      <c r="S343" s="419" t="str">
        <f>CONCATENATE('OPINI Rinci v1'!BA345,'OPINI Rinci v1'!BB345,'OPINI Rinci v1'!BC345,'OPINI Rinci v1'!BD345)</f>
        <v>WDP</v>
      </c>
      <c r="T343" s="419" t="str">
        <f>CONCATENATE('OPINI Rinci v1'!BF345,'OPINI Rinci v1'!BG345,'OPINI Rinci v1'!BH345,'OPINI Rinci v1'!BI345)</f>
        <v>TW</v>
      </c>
      <c r="U343" s="419" t="str">
        <f>CONCATENATE('OPINI Rinci v1'!BK345,'OPINI Rinci v1'!BL345,'OPINI Rinci v1'!BM345,'OPINI Rinci v1'!BN345)</f>
        <v>WDP</v>
      </c>
      <c r="V343" s="419" t="str">
        <f>CONCATENATE('OPINI Rinci v1'!BP345,'OPINI Rinci v1'!BQ345,'OPINI Rinci v1'!BR345,'OPINI Rinci v1'!BS345)</f>
        <v>WDP</v>
      </c>
      <c r="W343" s="419" t="str">
        <f>CONCATENATE('OPINI Rinci v1'!BU345,'OPINI Rinci v1'!BV345,'OPINI Rinci v1'!BW345,'OPINI Rinci v1'!BX345)</f>
        <v>WDP</v>
      </c>
      <c r="X343" s="419" t="str">
        <f>CONCATENATE('OPINI Rinci v1'!BZ345,'OPINI Rinci v1'!CA345,'OPINI Rinci v1'!CB345,'OPINI Rinci v1'!CC345)</f>
        <v>WDP</v>
      </c>
      <c r="Y343" s="420"/>
    </row>
    <row r="344" spans="1:25" s="408" customFormat="1" ht="14.1" customHeight="1" x14ac:dyDescent="0.2">
      <c r="A344" s="409">
        <f t="shared" si="17"/>
        <v>304</v>
      </c>
      <c r="B344" s="410" t="s">
        <v>44</v>
      </c>
      <c r="C344" s="411" t="s">
        <v>20</v>
      </c>
      <c r="D344" s="412"/>
      <c r="E344" s="413" t="s">
        <v>376</v>
      </c>
      <c r="F344" s="404" t="str">
        <f>CONCATENATE('OPINI Rinci v1'!H346,'OPINI Rinci v1'!I346,'OPINI Rinci v1'!J346,'OPINI Rinci v1'!K346)</f>
        <v>WTP</v>
      </c>
      <c r="G344" s="404" t="str">
        <f>CONCATENATE('OPINI Rinci v1'!M346,'OPINI Rinci v1'!N346,'OPINI Rinci v1'!O346,'OPINI Rinci v1'!P346)</f>
        <v>WTP</v>
      </c>
      <c r="H344" s="404" t="str">
        <f>CONCATENATE('OPINI Rinci v1'!R346,'OPINI Rinci v1'!S346,'OPINI Rinci v1'!T346,'OPINI Rinci v1'!U346)</f>
        <v>WTP</v>
      </c>
      <c r="I344" s="404" t="str">
        <f>CONCATENATE('OPINI Rinci v1'!W346,'OPINI Rinci v1'!X346,'OPINI Rinci v1'!Y346,'OPINI Rinci v1'!Z346)</f>
        <v>WTP</v>
      </c>
      <c r="J344" s="404" t="str">
        <f>CONCATENATE('OPINI Rinci v1'!AB346,'OPINI Rinci v1'!AC346,'OPINI Rinci v1'!AD346,'OPINI Rinci v1'!AE346)</f>
        <v>WTP</v>
      </c>
      <c r="K344" s="414" t="str">
        <f>CONCATENATE('OPINI Rinci v1'!AG346,'OPINI Rinci v1'!AH346,'OPINI Rinci v1'!AI346,'OPINI Rinci v1'!AJ346)</f>
        <v>WTP</v>
      </c>
      <c r="L344" s="415" t="s">
        <v>634</v>
      </c>
      <c r="M344" s="416"/>
      <c r="N344" s="416"/>
      <c r="O344" s="414" t="str">
        <f>CONCATENATE('OPINI Rinci v1'!AL346,'OPINI Rinci v1'!AM346,'OPINI Rinci v1'!AO346,'OPINI Rinci v1'!AN346)</f>
        <v>WDP</v>
      </c>
      <c r="P344" s="417" t="s">
        <v>634</v>
      </c>
      <c r="Q344" s="418" t="str">
        <f>CONCATENATE('OPINI Rinci v1'!AQ346,'OPINI Rinci v1'!AR346,'OPINI Rinci v1'!AT346,'OPINI Rinci v1'!AS346)</f>
        <v>TMP</v>
      </c>
      <c r="R344" s="419" t="str">
        <f>CONCATENATE('OPINI Rinci v1'!AV346,'OPINI Rinci v1'!AW346,'OPINI Rinci v1'!AX346,'OPINI Rinci v1'!AY346)</f>
        <v>WDP</v>
      </c>
      <c r="S344" s="419" t="str">
        <f>CONCATENATE('OPINI Rinci v1'!BA346,'OPINI Rinci v1'!BB346,'OPINI Rinci v1'!BC346,'OPINI Rinci v1'!BD346)</f>
        <v>TW</v>
      </c>
      <c r="T344" s="419" t="str">
        <f>CONCATENATE('OPINI Rinci v1'!BF346,'OPINI Rinci v1'!BG346,'OPINI Rinci v1'!BH346,'OPINI Rinci v1'!BI346)</f>
        <v>TW</v>
      </c>
      <c r="U344" s="419" t="str">
        <f>CONCATENATE('OPINI Rinci v1'!BK346,'OPINI Rinci v1'!BL346,'OPINI Rinci v1'!BM346,'OPINI Rinci v1'!BN346)</f>
        <v>TW</v>
      </c>
      <c r="V344" s="419" t="str">
        <f>CONCATENATE('OPINI Rinci v1'!BP346,'OPINI Rinci v1'!BQ346,'OPINI Rinci v1'!BR346,'OPINI Rinci v1'!BS346)</f>
        <v>TW</v>
      </c>
      <c r="W344" s="419" t="str">
        <f>CONCATENATE('OPINI Rinci v1'!BU346,'OPINI Rinci v1'!BV346,'OPINI Rinci v1'!BW346,'OPINI Rinci v1'!BX346)</f>
        <v>TW</v>
      </c>
      <c r="X344" s="419" t="str">
        <f>CONCATENATE('OPINI Rinci v1'!BZ346,'OPINI Rinci v1'!CA346,'OPINI Rinci v1'!CB346,'OPINI Rinci v1'!CC346)</f>
        <v>WDP</v>
      </c>
      <c r="Y344" s="420"/>
    </row>
    <row r="345" spans="1:25" s="91" customFormat="1" ht="14.1" customHeight="1" x14ac:dyDescent="0.2">
      <c r="A345" s="76">
        <f t="shared" si="17"/>
        <v>305</v>
      </c>
      <c r="B345" s="157" t="s">
        <v>44</v>
      </c>
      <c r="C345" s="401" t="s">
        <v>22</v>
      </c>
      <c r="D345" s="421"/>
      <c r="E345" s="403" t="s">
        <v>377</v>
      </c>
      <c r="F345" s="404" t="str">
        <f>CONCATENATE('OPINI Rinci v1'!H347,'OPINI Rinci v1'!I347,'OPINI Rinci v1'!J347,'OPINI Rinci v1'!K347)</f>
        <v>WTP</v>
      </c>
      <c r="G345" s="404" t="str">
        <f>CONCATENATE('OPINI Rinci v1'!M347,'OPINI Rinci v1'!N347,'OPINI Rinci v1'!O347,'OPINI Rinci v1'!P347)</f>
        <v>WTP</v>
      </c>
      <c r="H345" s="404" t="str">
        <f>CONCATENATE('OPINI Rinci v1'!R347,'OPINI Rinci v1'!S347,'OPINI Rinci v1'!T347,'OPINI Rinci v1'!U347)</f>
        <v>WTP</v>
      </c>
      <c r="I345" s="404" t="str">
        <f>CONCATENATE('OPINI Rinci v1'!W347,'OPINI Rinci v1'!X347,'OPINI Rinci v1'!Y347,'OPINI Rinci v1'!Z347)</f>
        <v>WTP</v>
      </c>
      <c r="J345" s="404" t="str">
        <f>CONCATENATE('OPINI Rinci v1'!AB347,'OPINI Rinci v1'!AC347,'OPINI Rinci v1'!AD347,'OPINI Rinci v1'!AE347)</f>
        <v>WDP</v>
      </c>
      <c r="K345" s="404" t="str">
        <f>CONCATENATE('OPINI Rinci v1'!AG347,'OPINI Rinci v1'!AH347,'OPINI Rinci v1'!AI347,'OPINI Rinci v1'!AJ347)</f>
        <v>WDP</v>
      </c>
      <c r="L345" s="422" t="s">
        <v>634</v>
      </c>
      <c r="M345" s="423"/>
      <c r="N345" s="423"/>
      <c r="O345" s="404" t="str">
        <f>CONCATENATE('OPINI Rinci v1'!AL347,'OPINI Rinci v1'!AM347,'OPINI Rinci v1'!AO347,'OPINI Rinci v1'!AN347)</f>
        <v>TMP</v>
      </c>
      <c r="P345" s="424" t="s">
        <v>634</v>
      </c>
      <c r="Q345" s="399" t="str">
        <f>CONCATENATE('OPINI Rinci v1'!AQ347,'OPINI Rinci v1'!AR347,'OPINI Rinci v1'!AT347,'OPINI Rinci v1'!AS347)</f>
        <v>TMP</v>
      </c>
      <c r="R345" s="163" t="str">
        <f>CONCATENATE('OPINI Rinci v1'!AV347,'OPINI Rinci v1'!AW347,'OPINI Rinci v1'!AX347,'OPINI Rinci v1'!AY347)</f>
        <v>WDP</v>
      </c>
      <c r="S345" s="163" t="str">
        <f>CONCATENATE('OPINI Rinci v1'!BA347,'OPINI Rinci v1'!BB347,'OPINI Rinci v1'!BC347,'OPINI Rinci v1'!BD347)</f>
        <v>WDP</v>
      </c>
      <c r="T345" s="163" t="str">
        <f>CONCATENATE('OPINI Rinci v1'!BF347,'OPINI Rinci v1'!BG347,'OPINI Rinci v1'!BH347,'OPINI Rinci v1'!BI347)</f>
        <v>TW</v>
      </c>
      <c r="U345" s="163" t="str">
        <f>CONCATENATE('OPINI Rinci v1'!BK347,'OPINI Rinci v1'!BL347,'OPINI Rinci v1'!BM347,'OPINI Rinci v1'!BN347)</f>
        <v>WDP</v>
      </c>
      <c r="V345" s="163" t="str">
        <f>CONCATENATE('OPINI Rinci v1'!BP347,'OPINI Rinci v1'!BQ347,'OPINI Rinci v1'!BR347,'OPINI Rinci v1'!BS347)</f>
        <v>WDP</v>
      </c>
      <c r="W345" s="163" t="str">
        <f>CONCATENATE('OPINI Rinci v1'!BU347,'OPINI Rinci v1'!BV347,'OPINI Rinci v1'!BW347,'OPINI Rinci v1'!BX347)</f>
        <v>WDP</v>
      </c>
      <c r="X345" s="163" t="str">
        <f>CONCATENATE('OPINI Rinci v1'!BZ347,'OPINI Rinci v1'!CA347,'OPINI Rinci v1'!CB347,'OPINI Rinci v1'!CC347)</f>
        <v>WDP</v>
      </c>
      <c r="Y345" s="397"/>
    </row>
    <row r="346" spans="1:25" s="91" customFormat="1" ht="14.1" customHeight="1" x14ac:dyDescent="0.2">
      <c r="A346" s="76">
        <f t="shared" si="17"/>
        <v>306</v>
      </c>
      <c r="B346" s="157" t="s">
        <v>44</v>
      </c>
      <c r="C346" s="401" t="s">
        <v>24</v>
      </c>
      <c r="D346" s="421"/>
      <c r="E346" s="403" t="s">
        <v>378</v>
      </c>
      <c r="F346" s="404" t="str">
        <f>CONCATENATE('OPINI Rinci v1'!H348,'OPINI Rinci v1'!I348,'OPINI Rinci v1'!J348,'OPINI Rinci v1'!K348)</f>
        <v>WTP</v>
      </c>
      <c r="G346" s="404" t="str">
        <f>CONCATENATE('OPINI Rinci v1'!M348,'OPINI Rinci v1'!N348,'OPINI Rinci v1'!O348,'OPINI Rinci v1'!P348)</f>
        <v>WTP</v>
      </c>
      <c r="H346" s="404" t="str">
        <f>CONCATENATE('OPINI Rinci v1'!R348,'OPINI Rinci v1'!S348,'OPINI Rinci v1'!T348,'OPINI Rinci v1'!U348)</f>
        <v>WTP</v>
      </c>
      <c r="I346" s="404" t="str">
        <f>CONCATENATE('OPINI Rinci v1'!W348,'OPINI Rinci v1'!X348,'OPINI Rinci v1'!Y348,'OPINI Rinci v1'!Z348)</f>
        <v>WTP</v>
      </c>
      <c r="J346" s="404" t="str">
        <f>CONCATENATE('OPINI Rinci v1'!AB348,'OPINI Rinci v1'!AC348,'OPINI Rinci v1'!AD348,'OPINI Rinci v1'!AE348)</f>
        <v>WDP</v>
      </c>
      <c r="K346" s="404" t="str">
        <f>CONCATENATE('OPINI Rinci v1'!AG348,'OPINI Rinci v1'!AH348,'OPINI Rinci v1'!AI348,'OPINI Rinci v1'!AJ348)</f>
        <v>WDP</v>
      </c>
      <c r="L346" s="422" t="s">
        <v>634</v>
      </c>
      <c r="M346" s="423"/>
      <c r="N346" s="423"/>
      <c r="O346" s="404" t="str">
        <f>CONCATENATE('OPINI Rinci v1'!AL348,'OPINI Rinci v1'!AM348,'OPINI Rinci v1'!AO348,'OPINI Rinci v1'!AN348)</f>
        <v>TW</v>
      </c>
      <c r="P346" s="424" t="s">
        <v>634</v>
      </c>
      <c r="Q346" s="399" t="str">
        <f>CONCATENATE('OPINI Rinci v1'!AQ348,'OPINI Rinci v1'!AR348,'OPINI Rinci v1'!AT348,'OPINI Rinci v1'!AS348)</f>
        <v>TMP</v>
      </c>
      <c r="R346" s="163" t="str">
        <f>CONCATENATE('OPINI Rinci v1'!AV348,'OPINI Rinci v1'!AW348,'OPINI Rinci v1'!AX348,'OPINI Rinci v1'!AY348)</f>
        <v>WDP</v>
      </c>
      <c r="S346" s="163" t="str">
        <f>CONCATENATE('OPINI Rinci v1'!BA348,'OPINI Rinci v1'!BB348,'OPINI Rinci v1'!BC348,'OPINI Rinci v1'!BD348)</f>
        <v>TMP</v>
      </c>
      <c r="T346" s="163" t="str">
        <f>CONCATENATE('OPINI Rinci v1'!BF348,'OPINI Rinci v1'!BG348,'OPINI Rinci v1'!BH348,'OPINI Rinci v1'!BI348)</f>
        <v>TW</v>
      </c>
      <c r="U346" s="163" t="str">
        <f>CONCATENATE('OPINI Rinci v1'!BK348,'OPINI Rinci v1'!BL348,'OPINI Rinci v1'!BM348,'OPINI Rinci v1'!BN348)</f>
        <v>TMP</v>
      </c>
      <c r="V346" s="163" t="str">
        <f>CONCATENATE('OPINI Rinci v1'!BP348,'OPINI Rinci v1'!BQ348,'OPINI Rinci v1'!BR348,'OPINI Rinci v1'!BS348)</f>
        <v>TMP</v>
      </c>
      <c r="W346" s="163" t="str">
        <f>CONCATENATE('OPINI Rinci v1'!BU348,'OPINI Rinci v1'!BV348,'OPINI Rinci v1'!BW348,'OPINI Rinci v1'!BX348)</f>
        <v>TW</v>
      </c>
      <c r="X346" s="163" t="str">
        <f>CONCATENATE('OPINI Rinci v1'!BZ348,'OPINI Rinci v1'!CA348,'OPINI Rinci v1'!CB348,'OPINI Rinci v1'!CC348)</f>
        <v>TMP</v>
      </c>
      <c r="Y346" s="397"/>
    </row>
    <row r="347" spans="1:25" s="91" customFormat="1" ht="14.1" customHeight="1" x14ac:dyDescent="0.2">
      <c r="A347" s="76">
        <f t="shared" si="17"/>
        <v>307</v>
      </c>
      <c r="B347" s="157" t="s">
        <v>44</v>
      </c>
      <c r="C347" s="401" t="s">
        <v>26</v>
      </c>
      <c r="D347" s="421"/>
      <c r="E347" s="403" t="s">
        <v>379</v>
      </c>
      <c r="F347" s="404" t="str">
        <f>CONCATENATE('OPINI Rinci v1'!H349,'OPINI Rinci v1'!I349,'OPINI Rinci v1'!J349,'OPINI Rinci v1'!K349)</f>
        <v>WTP</v>
      </c>
      <c r="G347" s="404" t="str">
        <f>CONCATENATE('OPINI Rinci v1'!M349,'OPINI Rinci v1'!N349,'OPINI Rinci v1'!O349,'OPINI Rinci v1'!P349)</f>
        <v>WTP</v>
      </c>
      <c r="H347" s="404" t="str">
        <f>CONCATENATE('OPINI Rinci v1'!R349,'OPINI Rinci v1'!S349,'OPINI Rinci v1'!T349,'OPINI Rinci v1'!U349)</f>
        <v>WTP</v>
      </c>
      <c r="I347" s="404" t="str">
        <f>CONCATENATE('OPINI Rinci v1'!W349,'OPINI Rinci v1'!X349,'OPINI Rinci v1'!Y349,'OPINI Rinci v1'!Z349)</f>
        <v>WTP</v>
      </c>
      <c r="J347" s="404" t="str">
        <f>CONCATENATE('OPINI Rinci v1'!AB349,'OPINI Rinci v1'!AC349,'OPINI Rinci v1'!AD349,'OPINI Rinci v1'!AE349)</f>
        <v>WTP</v>
      </c>
      <c r="K347" s="404" t="str">
        <f>CONCATENATE('OPINI Rinci v1'!AG349,'OPINI Rinci v1'!AH349,'OPINI Rinci v1'!AI349,'OPINI Rinci v1'!AJ349)</f>
        <v>WDP</v>
      </c>
      <c r="L347" s="422" t="s">
        <v>634</v>
      </c>
      <c r="M347" s="423"/>
      <c r="N347" s="423"/>
      <c r="O347" s="404" t="str">
        <f>CONCATENATE('OPINI Rinci v1'!AL349,'OPINI Rinci v1'!AM349,'OPINI Rinci v1'!AO349,'OPINI Rinci v1'!AN349)</f>
        <v>WDP</v>
      </c>
      <c r="P347" s="424" t="s">
        <v>634</v>
      </c>
      <c r="Q347" s="399" t="str">
        <f>CONCATENATE('OPINI Rinci v1'!AQ349,'OPINI Rinci v1'!AR349,'OPINI Rinci v1'!AT349,'OPINI Rinci v1'!AS349)</f>
        <v>WDP</v>
      </c>
      <c r="R347" s="163" t="str">
        <f>CONCATENATE('OPINI Rinci v1'!AV349,'OPINI Rinci v1'!AW349,'OPINI Rinci v1'!AX349,'OPINI Rinci v1'!AY349)</f>
        <v>WDP</v>
      </c>
      <c r="S347" s="163" t="str">
        <f>CONCATENATE('OPINI Rinci v1'!BA349,'OPINI Rinci v1'!BB349,'OPINI Rinci v1'!BC349,'OPINI Rinci v1'!BD349)</f>
        <v>TW</v>
      </c>
      <c r="T347" s="163" t="str">
        <f>CONCATENATE('OPINI Rinci v1'!BF349,'OPINI Rinci v1'!BG349,'OPINI Rinci v1'!BH349,'OPINI Rinci v1'!BI349)</f>
        <v>TW</v>
      </c>
      <c r="U347" s="163" t="str">
        <f>CONCATENATE('OPINI Rinci v1'!BK349,'OPINI Rinci v1'!BL349,'OPINI Rinci v1'!BM349,'OPINI Rinci v1'!BN349)</f>
        <v>TW</v>
      </c>
      <c r="V347" s="163" t="str">
        <f>CONCATENATE('OPINI Rinci v1'!BP349,'OPINI Rinci v1'!BQ349,'OPINI Rinci v1'!BR349,'OPINI Rinci v1'!BS349)</f>
        <v>TMP</v>
      </c>
      <c r="W347" s="163" t="str">
        <f>CONCATENATE('OPINI Rinci v1'!BU349,'OPINI Rinci v1'!BV349,'OPINI Rinci v1'!BW349,'OPINI Rinci v1'!BX349)</f>
        <v>TMP</v>
      </c>
      <c r="X347" s="163" t="str">
        <f>CONCATENATE('OPINI Rinci v1'!BZ349,'OPINI Rinci v1'!CA349,'OPINI Rinci v1'!CB349,'OPINI Rinci v1'!CC349)</f>
        <v>WDP</v>
      </c>
      <c r="Y347" s="397"/>
    </row>
    <row r="348" spans="1:25" s="91" customFormat="1" ht="14.1" customHeight="1" x14ac:dyDescent="0.2">
      <c r="A348" s="76">
        <f t="shared" si="17"/>
        <v>308</v>
      </c>
      <c r="B348" s="157" t="s">
        <v>44</v>
      </c>
      <c r="C348" s="401" t="s">
        <v>28</v>
      </c>
      <c r="D348" s="421"/>
      <c r="E348" s="403" t="s">
        <v>380</v>
      </c>
      <c r="F348" s="404" t="str">
        <f>CONCATENATE('OPINI Rinci v1'!H350,'OPINI Rinci v1'!I350,'OPINI Rinci v1'!J350,'OPINI Rinci v1'!K350)</f>
        <v>WTP</v>
      </c>
      <c r="G348" s="404" t="str">
        <f>CONCATENATE('OPINI Rinci v1'!M350,'OPINI Rinci v1'!N350,'OPINI Rinci v1'!O350,'OPINI Rinci v1'!P350)</f>
        <v>WTP</v>
      </c>
      <c r="H348" s="404" t="str">
        <f>CONCATENATE('OPINI Rinci v1'!R350,'OPINI Rinci v1'!S350,'OPINI Rinci v1'!T350,'OPINI Rinci v1'!U350)</f>
        <v>WTP</v>
      </c>
      <c r="I348" s="404" t="str">
        <f>CONCATENATE('OPINI Rinci v1'!W350,'OPINI Rinci v1'!X350,'OPINI Rinci v1'!Y350,'OPINI Rinci v1'!Z350)</f>
        <v>WTP</v>
      </c>
      <c r="J348" s="404" t="str">
        <f>CONCATENATE('OPINI Rinci v1'!AB350,'OPINI Rinci v1'!AC350,'OPINI Rinci v1'!AD350,'OPINI Rinci v1'!AE350)</f>
        <v>WTP</v>
      </c>
      <c r="K348" s="404" t="str">
        <f>CONCATENATE('OPINI Rinci v1'!AG350,'OPINI Rinci v1'!AH350,'OPINI Rinci v1'!AI350,'OPINI Rinci v1'!AJ350)</f>
        <v>WDP</v>
      </c>
      <c r="L348" s="405" t="s">
        <v>632</v>
      </c>
      <c r="M348" s="406"/>
      <c r="N348" s="406"/>
      <c r="O348" s="404" t="str">
        <f>CONCATENATE('OPINI Rinci v1'!AL350,'OPINI Rinci v1'!AM350,'OPINI Rinci v1'!AO350,'OPINI Rinci v1'!AN350)</f>
        <v>TW</v>
      </c>
      <c r="P348" s="407" t="s">
        <v>633</v>
      </c>
      <c r="Q348" s="399" t="str">
        <f>CONCATENATE('OPINI Rinci v1'!AQ350,'OPINI Rinci v1'!AR350,'OPINI Rinci v1'!AT350,'OPINI Rinci v1'!AS350)</f>
        <v>TMP</v>
      </c>
      <c r="R348" s="163" t="str">
        <f>CONCATENATE('OPINI Rinci v1'!AV350,'OPINI Rinci v1'!AW350,'OPINI Rinci v1'!AX350,'OPINI Rinci v1'!AY350)</f>
        <v>TMP</v>
      </c>
      <c r="S348" s="163" t="str">
        <f>CONCATENATE('OPINI Rinci v1'!BA350,'OPINI Rinci v1'!BB350,'OPINI Rinci v1'!BC350,'OPINI Rinci v1'!BD350)</f>
        <v>TW</v>
      </c>
      <c r="T348" s="163" t="str">
        <f>CONCATENATE('OPINI Rinci v1'!BF350,'OPINI Rinci v1'!BG350,'OPINI Rinci v1'!BH350,'OPINI Rinci v1'!BI350)</f>
        <v>TW</v>
      </c>
      <c r="U348" s="163" t="str">
        <f>CONCATENATE('OPINI Rinci v1'!BK350,'OPINI Rinci v1'!BL350,'OPINI Rinci v1'!BM350,'OPINI Rinci v1'!BN350)</f>
        <v>TW</v>
      </c>
      <c r="V348" s="163" t="str">
        <f>CONCATENATE('OPINI Rinci v1'!BP350,'OPINI Rinci v1'!BQ350,'OPINI Rinci v1'!BR350,'OPINI Rinci v1'!BS350)</f>
        <v>WDP</v>
      </c>
      <c r="W348" s="163" t="str">
        <f>CONCATENATE('OPINI Rinci v1'!BU350,'OPINI Rinci v1'!BV350,'OPINI Rinci v1'!BW350,'OPINI Rinci v1'!BX350)</f>
        <v>WDP</v>
      </c>
      <c r="X348" s="163" t="str">
        <f>CONCATENATE('OPINI Rinci v1'!BZ350,'OPINI Rinci v1'!CA350,'OPINI Rinci v1'!CB350,'OPINI Rinci v1'!CC350)</f>
        <v>WDP</v>
      </c>
      <c r="Y348" s="397"/>
    </row>
    <row r="349" spans="1:25" s="91" customFormat="1" ht="14.1" customHeight="1" x14ac:dyDescent="0.2">
      <c r="A349" s="76">
        <f t="shared" si="17"/>
        <v>309</v>
      </c>
      <c r="B349" s="157" t="s">
        <v>44</v>
      </c>
      <c r="C349" s="401" t="s">
        <v>30</v>
      </c>
      <c r="D349" s="421"/>
      <c r="E349" s="403" t="s">
        <v>381</v>
      </c>
      <c r="F349" s="404" t="str">
        <f>CONCATENATE('OPINI Rinci v1'!H351,'OPINI Rinci v1'!I351,'OPINI Rinci v1'!J351,'OPINI Rinci v1'!K351)</f>
        <v>WTP</v>
      </c>
      <c r="G349" s="404" t="str">
        <f>CONCATENATE('OPINI Rinci v1'!M351,'OPINI Rinci v1'!N351,'OPINI Rinci v1'!O351,'OPINI Rinci v1'!P351)</f>
        <v>WTP</v>
      </c>
      <c r="H349" s="404" t="str">
        <f>CONCATENATE('OPINI Rinci v1'!R351,'OPINI Rinci v1'!S351,'OPINI Rinci v1'!T351,'OPINI Rinci v1'!U351)</f>
        <v>WTP</v>
      </c>
      <c r="I349" s="404" t="str">
        <f>CONCATENATE('OPINI Rinci v1'!W351,'OPINI Rinci v1'!X351,'OPINI Rinci v1'!Y351,'OPINI Rinci v1'!Z351)</f>
        <v>WTP</v>
      </c>
      <c r="J349" s="404" t="str">
        <f>CONCATENATE('OPINI Rinci v1'!AB351,'OPINI Rinci v1'!AC351,'OPINI Rinci v1'!AD351,'OPINI Rinci v1'!AE351)</f>
        <v>WDP</v>
      </c>
      <c r="K349" s="404" t="str">
        <f>CONCATENATE('OPINI Rinci v1'!AG351,'OPINI Rinci v1'!AH351,'OPINI Rinci v1'!AI351,'OPINI Rinci v1'!AJ351)</f>
        <v>WDP</v>
      </c>
      <c r="L349" s="422" t="s">
        <v>634</v>
      </c>
      <c r="M349" s="423"/>
      <c r="N349" s="423"/>
      <c r="O349" s="404" t="str">
        <f>CONCATENATE('OPINI Rinci v1'!AL351,'OPINI Rinci v1'!AM351,'OPINI Rinci v1'!AO351,'OPINI Rinci v1'!AN351)</f>
        <v>WDP</v>
      </c>
      <c r="P349" s="424" t="s">
        <v>634</v>
      </c>
      <c r="Q349" s="399" t="str">
        <f>CONCATENATE('OPINI Rinci v1'!AQ351,'OPINI Rinci v1'!AR351,'OPINI Rinci v1'!AT351,'OPINI Rinci v1'!AS351)</f>
        <v>WTP</v>
      </c>
      <c r="R349" s="163" t="str">
        <f>CONCATENATE('OPINI Rinci v1'!AV351,'OPINI Rinci v1'!AW351,'OPINI Rinci v1'!AX351,'OPINI Rinci v1'!AY351)</f>
        <v>WDP</v>
      </c>
      <c r="S349" s="163" t="str">
        <f>CONCATENATE('OPINI Rinci v1'!BA351,'OPINI Rinci v1'!BB351,'OPINI Rinci v1'!BC351,'OPINI Rinci v1'!BD351)</f>
        <v>WDP</v>
      </c>
      <c r="T349" s="163" t="str">
        <f>CONCATENATE('OPINI Rinci v1'!BF351,'OPINI Rinci v1'!BG351,'OPINI Rinci v1'!BH351,'OPINI Rinci v1'!BI351)</f>
        <v>TW</v>
      </c>
      <c r="U349" s="163" t="str">
        <f>CONCATENATE('OPINI Rinci v1'!BK351,'OPINI Rinci v1'!BL351,'OPINI Rinci v1'!BM351,'OPINI Rinci v1'!BN351)</f>
        <v>TW</v>
      </c>
      <c r="V349" s="163" t="str">
        <f>CONCATENATE('OPINI Rinci v1'!BP351,'OPINI Rinci v1'!BQ351,'OPINI Rinci v1'!BR351,'OPINI Rinci v1'!BS351)</f>
        <v>WDP</v>
      </c>
      <c r="W349" s="163" t="str">
        <f>CONCATENATE('OPINI Rinci v1'!BU351,'OPINI Rinci v1'!BV351,'OPINI Rinci v1'!BW351,'OPINI Rinci v1'!BX351)</f>
        <v>WDP</v>
      </c>
      <c r="X349" s="163" t="str">
        <f>CONCATENATE('OPINI Rinci v1'!BZ351,'OPINI Rinci v1'!CA351,'OPINI Rinci v1'!CB351,'OPINI Rinci v1'!CC351)</f>
        <v>WDP</v>
      </c>
      <c r="Y349" s="397"/>
    </row>
    <row r="350" spans="1:25" s="408" customFormat="1" ht="14.1" customHeight="1" x14ac:dyDescent="0.2">
      <c r="A350" s="409">
        <f t="shared" si="17"/>
        <v>310</v>
      </c>
      <c r="B350" s="410" t="s">
        <v>44</v>
      </c>
      <c r="C350" s="411" t="s">
        <v>32</v>
      </c>
      <c r="D350" s="412"/>
      <c r="E350" s="413" t="s">
        <v>382</v>
      </c>
      <c r="F350" s="404" t="str">
        <f>CONCATENATE('OPINI Rinci v1'!H352,'OPINI Rinci v1'!I352,'OPINI Rinci v1'!J352,'OPINI Rinci v1'!K352)</f>
        <v>WTP</v>
      </c>
      <c r="G350" s="404" t="str">
        <f>CONCATENATE('OPINI Rinci v1'!M352,'OPINI Rinci v1'!N352,'OPINI Rinci v1'!O352,'OPINI Rinci v1'!P352)</f>
        <v>WTP</v>
      </c>
      <c r="H350" s="404" t="str">
        <f>CONCATENATE('OPINI Rinci v1'!R352,'OPINI Rinci v1'!S352,'OPINI Rinci v1'!T352,'OPINI Rinci v1'!U352)</f>
        <v>WTP</v>
      </c>
      <c r="I350" s="404" t="str">
        <f>CONCATENATE('OPINI Rinci v1'!W352,'OPINI Rinci v1'!X352,'OPINI Rinci v1'!Y352,'OPINI Rinci v1'!Z352)</f>
        <v>WTP</v>
      </c>
      <c r="J350" s="404" t="str">
        <f>CONCATENATE('OPINI Rinci v1'!AB352,'OPINI Rinci v1'!AC352,'OPINI Rinci v1'!AD352,'OPINI Rinci v1'!AE352)</f>
        <v>WTP</v>
      </c>
      <c r="K350" s="414" t="str">
        <f>CONCATENATE('OPINI Rinci v1'!AG352,'OPINI Rinci v1'!AH352,'OPINI Rinci v1'!AI352,'OPINI Rinci v1'!AJ352)</f>
        <v>WTP</v>
      </c>
      <c r="L350" s="415" t="s">
        <v>634</v>
      </c>
      <c r="M350" s="416"/>
      <c r="N350" s="416"/>
      <c r="O350" s="414" t="str">
        <f>CONCATENATE('OPINI Rinci v1'!AL352,'OPINI Rinci v1'!AM352,'OPINI Rinci v1'!AO352,'OPINI Rinci v1'!AN352)</f>
        <v>WTP</v>
      </c>
      <c r="P350" s="417" t="s">
        <v>634</v>
      </c>
      <c r="Q350" s="418" t="str">
        <f>CONCATENATE('OPINI Rinci v1'!AQ352,'OPINI Rinci v1'!AR352,'OPINI Rinci v1'!AT352,'OPINI Rinci v1'!AS352)</f>
        <v>WDP</v>
      </c>
      <c r="R350" s="419" t="str">
        <f>CONCATENATE('OPINI Rinci v1'!AV352,'OPINI Rinci v1'!AW352,'OPINI Rinci v1'!AX352,'OPINI Rinci v1'!AY352)</f>
        <v>WDP</v>
      </c>
      <c r="S350" s="419" t="str">
        <f>CONCATENATE('OPINI Rinci v1'!BA352,'OPINI Rinci v1'!BB352,'OPINI Rinci v1'!BC352,'OPINI Rinci v1'!BD352)</f>
        <v>WDP</v>
      </c>
      <c r="T350" s="419" t="str">
        <f>CONCATENATE('OPINI Rinci v1'!BF352,'OPINI Rinci v1'!BG352,'OPINI Rinci v1'!BH352,'OPINI Rinci v1'!BI352)</f>
        <v>TW</v>
      </c>
      <c r="U350" s="419" t="str">
        <f>CONCATENATE('OPINI Rinci v1'!BK352,'OPINI Rinci v1'!BL352,'OPINI Rinci v1'!BM352,'OPINI Rinci v1'!BN352)</f>
        <v>TW</v>
      </c>
      <c r="V350" s="419" t="str">
        <f>CONCATENATE('OPINI Rinci v1'!BP352,'OPINI Rinci v1'!BQ352,'OPINI Rinci v1'!BR352,'OPINI Rinci v1'!BS352)</f>
        <v>TW</v>
      </c>
      <c r="W350" s="419" t="str">
        <f>CONCATENATE('OPINI Rinci v1'!BU352,'OPINI Rinci v1'!BV352,'OPINI Rinci v1'!BW352,'OPINI Rinci v1'!BX352)</f>
        <v>WDP</v>
      </c>
      <c r="X350" s="419" t="str">
        <f>CONCATENATE('OPINI Rinci v1'!BZ352,'OPINI Rinci v1'!CA352,'OPINI Rinci v1'!CB352,'OPINI Rinci v1'!CC352)</f>
        <v>WDP</v>
      </c>
      <c r="Y350" s="420"/>
    </row>
    <row r="351" spans="1:25" s="408" customFormat="1" ht="14.1" customHeight="1" x14ac:dyDescent="0.2">
      <c r="A351" s="409">
        <f t="shared" si="17"/>
        <v>311</v>
      </c>
      <c r="B351" s="410" t="s">
        <v>44</v>
      </c>
      <c r="C351" s="411" t="s">
        <v>34</v>
      </c>
      <c r="D351" s="412"/>
      <c r="E351" s="413" t="s">
        <v>383</v>
      </c>
      <c r="F351" s="404" t="str">
        <f>CONCATENATE('OPINI Rinci v1'!H353,'OPINI Rinci v1'!I353,'OPINI Rinci v1'!J353,'OPINI Rinci v1'!K353)</f>
        <v>WTP</v>
      </c>
      <c r="G351" s="404" t="str">
        <f>CONCATENATE('OPINI Rinci v1'!M353,'OPINI Rinci v1'!N353,'OPINI Rinci v1'!O353,'OPINI Rinci v1'!P353)</f>
        <v>WTP</v>
      </c>
      <c r="H351" s="404" t="str">
        <f>CONCATENATE('OPINI Rinci v1'!R353,'OPINI Rinci v1'!S353,'OPINI Rinci v1'!T353,'OPINI Rinci v1'!U353)</f>
        <v>WTP</v>
      </c>
      <c r="I351" s="404" t="str">
        <f>CONCATENATE('OPINI Rinci v1'!W353,'OPINI Rinci v1'!X353,'OPINI Rinci v1'!Y353,'OPINI Rinci v1'!Z353)</f>
        <v>WTP</v>
      </c>
      <c r="J351" s="404" t="str">
        <f>CONCATENATE('OPINI Rinci v1'!AB353,'OPINI Rinci v1'!AC353,'OPINI Rinci v1'!AD353,'OPINI Rinci v1'!AE353)</f>
        <v>WTP</v>
      </c>
      <c r="K351" s="414" t="str">
        <f>CONCATENATE('OPINI Rinci v1'!AG353,'OPINI Rinci v1'!AH353,'OPINI Rinci v1'!AI353,'OPINI Rinci v1'!AJ353)</f>
        <v>WTP</v>
      </c>
      <c r="L351" s="415" t="s">
        <v>634</v>
      </c>
      <c r="M351" s="416"/>
      <c r="N351" s="416"/>
      <c r="O351" s="414" t="str">
        <f>CONCATENATE('OPINI Rinci v1'!AL353,'OPINI Rinci v1'!AM353,'OPINI Rinci v1'!AO353,'OPINI Rinci v1'!AN353)</f>
        <v>WTP</v>
      </c>
      <c r="P351" s="417" t="s">
        <v>634</v>
      </c>
      <c r="Q351" s="418" t="str">
        <f>CONCATENATE('OPINI Rinci v1'!AQ353,'OPINI Rinci v1'!AR353,'OPINI Rinci v1'!AT353,'OPINI Rinci v1'!AS353)</f>
        <v>WDP</v>
      </c>
      <c r="R351" s="419" t="str">
        <f>CONCATENATE('OPINI Rinci v1'!AV353,'OPINI Rinci v1'!AW353,'OPINI Rinci v1'!AX353,'OPINI Rinci v1'!AY353)</f>
        <v>WDP</v>
      </c>
      <c r="S351" s="419" t="str">
        <f>CONCATENATE('OPINI Rinci v1'!BA353,'OPINI Rinci v1'!BB353,'OPINI Rinci v1'!BC353,'OPINI Rinci v1'!BD353)</f>
        <v>WDP</v>
      </c>
      <c r="T351" s="419" t="str">
        <f>CONCATENATE('OPINI Rinci v1'!BF353,'OPINI Rinci v1'!BG353,'OPINI Rinci v1'!BH353,'OPINI Rinci v1'!BI353)</f>
        <v>TW</v>
      </c>
      <c r="U351" s="419" t="str">
        <f>CONCATENATE('OPINI Rinci v1'!BK353,'OPINI Rinci v1'!BL353,'OPINI Rinci v1'!BM353,'OPINI Rinci v1'!BN353)</f>
        <v>WDP</v>
      </c>
      <c r="V351" s="419" t="str">
        <f>CONCATENATE('OPINI Rinci v1'!BP353,'OPINI Rinci v1'!BQ353,'OPINI Rinci v1'!BR353,'OPINI Rinci v1'!BS353)</f>
        <v>WDP</v>
      </c>
      <c r="W351" s="419" t="str">
        <f>CONCATENATE('OPINI Rinci v1'!BU353,'OPINI Rinci v1'!BV353,'OPINI Rinci v1'!BW353,'OPINI Rinci v1'!BX353)</f>
        <v>WDP</v>
      </c>
      <c r="X351" s="419" t="str">
        <f>CONCATENATE('OPINI Rinci v1'!BZ353,'OPINI Rinci v1'!CA353,'OPINI Rinci v1'!CB353,'OPINI Rinci v1'!CC353)</f>
        <v>WDP</v>
      </c>
      <c r="Y351" s="420"/>
    </row>
    <row r="352" spans="1:25" s="408" customFormat="1" ht="14.1" customHeight="1" x14ac:dyDescent="0.2">
      <c r="A352" s="409">
        <f t="shared" si="17"/>
        <v>312</v>
      </c>
      <c r="B352" s="410" t="s">
        <v>44</v>
      </c>
      <c r="C352" s="411" t="s">
        <v>36</v>
      </c>
      <c r="D352" s="412"/>
      <c r="E352" s="413" t="s">
        <v>384</v>
      </c>
      <c r="F352" s="404" t="str">
        <f>CONCATENATE('OPINI Rinci v1'!H354,'OPINI Rinci v1'!I354,'OPINI Rinci v1'!J354,'OPINI Rinci v1'!K354)</f>
        <v>WTP</v>
      </c>
      <c r="G352" s="404" t="str">
        <f>CONCATENATE('OPINI Rinci v1'!M354,'OPINI Rinci v1'!N354,'OPINI Rinci v1'!O354,'OPINI Rinci v1'!P354)</f>
        <v>WTP</v>
      </c>
      <c r="H352" s="404" t="str">
        <f>CONCATENATE('OPINI Rinci v1'!R354,'OPINI Rinci v1'!S354,'OPINI Rinci v1'!T354,'OPINI Rinci v1'!U354)</f>
        <v>WDP</v>
      </c>
      <c r="I352" s="404" t="str">
        <f>CONCATENATE('OPINI Rinci v1'!W354,'OPINI Rinci v1'!X354,'OPINI Rinci v1'!Y354,'OPINI Rinci v1'!Z354)</f>
        <v>WTP</v>
      </c>
      <c r="J352" s="404" t="str">
        <f>CONCATENATE('OPINI Rinci v1'!AB354,'OPINI Rinci v1'!AC354,'OPINI Rinci v1'!AD354,'OPINI Rinci v1'!AE354)</f>
        <v>WTP</v>
      </c>
      <c r="K352" s="414" t="str">
        <f>CONCATENATE('OPINI Rinci v1'!AG354,'OPINI Rinci v1'!AH354,'OPINI Rinci v1'!AI354,'OPINI Rinci v1'!AJ354)</f>
        <v>WTP</v>
      </c>
      <c r="L352" s="415" t="s">
        <v>634</v>
      </c>
      <c r="M352" s="416"/>
      <c r="N352" s="416"/>
      <c r="O352" s="414" t="str">
        <f>CONCATENATE('OPINI Rinci v1'!AL354,'OPINI Rinci v1'!AM354,'OPINI Rinci v1'!AO354,'OPINI Rinci v1'!AN354)</f>
        <v>WTP</v>
      </c>
      <c r="P352" s="427" t="s">
        <v>632</v>
      </c>
      <c r="Q352" s="418" t="str">
        <f>CONCATENATE('OPINI Rinci v1'!AQ354,'OPINI Rinci v1'!AR354,'OPINI Rinci v1'!AT354,'OPINI Rinci v1'!AS354)</f>
        <v>WDP</v>
      </c>
      <c r="R352" s="419" t="str">
        <f>CONCATENATE('OPINI Rinci v1'!AV354,'OPINI Rinci v1'!AW354,'OPINI Rinci v1'!AX354,'OPINI Rinci v1'!AY354)</f>
        <v>TMP</v>
      </c>
      <c r="S352" s="419" t="str">
        <f>CONCATENATE('OPINI Rinci v1'!BA354,'OPINI Rinci v1'!BB354,'OPINI Rinci v1'!BC354,'OPINI Rinci v1'!BD354)</f>
        <v>TMP</v>
      </c>
      <c r="T352" s="419" t="str">
        <f>CONCATENATE('OPINI Rinci v1'!BF354,'OPINI Rinci v1'!BG354,'OPINI Rinci v1'!BH354,'OPINI Rinci v1'!BI354)</f>
        <v>WDP</v>
      </c>
      <c r="U352" s="419" t="str">
        <f>CONCATENATE('OPINI Rinci v1'!BK354,'OPINI Rinci v1'!BL354,'OPINI Rinci v1'!BM354,'OPINI Rinci v1'!BN354)</f>
        <v>WDP</v>
      </c>
      <c r="V352" s="419" t="str">
        <f>CONCATENATE('OPINI Rinci v1'!BP354,'OPINI Rinci v1'!BQ354,'OPINI Rinci v1'!BR354,'OPINI Rinci v1'!BS354)</f>
        <v>TW</v>
      </c>
      <c r="W352" s="419" t="str">
        <f>CONCATENATE('OPINI Rinci v1'!BU354,'OPINI Rinci v1'!BV354,'OPINI Rinci v1'!BW354,'OPINI Rinci v1'!BX354)</f>
        <v>TW</v>
      </c>
      <c r="X352" s="419" t="str">
        <f>CONCATENATE('OPINI Rinci v1'!BZ354,'OPINI Rinci v1'!CA354,'OPINI Rinci v1'!CB354,'OPINI Rinci v1'!CC354)</f>
        <v>TMP</v>
      </c>
      <c r="Y352" s="420"/>
    </row>
    <row r="353" spans="1:25" s="91" customFormat="1" ht="14.1" customHeight="1" x14ac:dyDescent="0.2">
      <c r="A353" s="76">
        <f t="shared" si="17"/>
        <v>313</v>
      </c>
      <c r="B353" s="157" t="s">
        <v>44</v>
      </c>
      <c r="C353" s="401" t="s">
        <v>38</v>
      </c>
      <c r="D353" s="421"/>
      <c r="E353" s="403" t="s">
        <v>385</v>
      </c>
      <c r="F353" s="404" t="str">
        <f>CONCATENATE('OPINI Rinci v1'!H355,'OPINI Rinci v1'!I355,'OPINI Rinci v1'!J355,'OPINI Rinci v1'!K355)</f>
        <v>WTP</v>
      </c>
      <c r="G353" s="404" t="str">
        <f>CONCATENATE('OPINI Rinci v1'!M355,'OPINI Rinci v1'!N355,'OPINI Rinci v1'!O355,'OPINI Rinci v1'!P355)</f>
        <v>WDP</v>
      </c>
      <c r="H353" s="404" t="str">
        <f>CONCATENATE('OPINI Rinci v1'!R355,'OPINI Rinci v1'!S355,'OPINI Rinci v1'!T355,'OPINI Rinci v1'!U355)</f>
        <v>WTP</v>
      </c>
      <c r="I353" s="404" t="str">
        <f>CONCATENATE('OPINI Rinci v1'!W355,'OPINI Rinci v1'!X355,'OPINI Rinci v1'!Y355,'OPINI Rinci v1'!Z355)</f>
        <v>WTP</v>
      </c>
      <c r="J353" s="404" t="str">
        <f>CONCATENATE('OPINI Rinci v1'!AB355,'OPINI Rinci v1'!AC355,'OPINI Rinci v1'!AD355,'OPINI Rinci v1'!AE355)</f>
        <v>WTP</v>
      </c>
      <c r="K353" s="404" t="str">
        <f>CONCATENATE('OPINI Rinci v1'!AG355,'OPINI Rinci v1'!AH355,'OPINI Rinci v1'!AI355,'OPINI Rinci v1'!AJ355)</f>
        <v>WDP</v>
      </c>
      <c r="L353" s="405" t="s">
        <v>632</v>
      </c>
      <c r="M353" s="406"/>
      <c r="N353" s="406"/>
      <c r="O353" s="404" t="str">
        <f>CONCATENATE('OPINI Rinci v1'!AL355,'OPINI Rinci v1'!AM355,'OPINI Rinci v1'!AO355,'OPINI Rinci v1'!AN355)</f>
        <v>WDP</v>
      </c>
      <c r="P353" s="407" t="s">
        <v>632</v>
      </c>
      <c r="Q353" s="399" t="str">
        <f>CONCATENATE('OPINI Rinci v1'!AQ355,'OPINI Rinci v1'!AR355,'OPINI Rinci v1'!AT355,'OPINI Rinci v1'!AS355)</f>
        <v>TMP</v>
      </c>
      <c r="R353" s="163" t="str">
        <f>CONCATENATE('OPINI Rinci v1'!AV355,'OPINI Rinci v1'!AW355,'OPINI Rinci v1'!AX355,'OPINI Rinci v1'!AY355)</f>
        <v>TMP</v>
      </c>
      <c r="S353" s="163" t="str">
        <f>CONCATENATE('OPINI Rinci v1'!BA355,'OPINI Rinci v1'!BB355,'OPINI Rinci v1'!BC355,'OPINI Rinci v1'!BD355)</f>
        <v>TMP</v>
      </c>
      <c r="T353" s="163" t="str">
        <f>CONCATENATE('OPINI Rinci v1'!BF355,'OPINI Rinci v1'!BG355,'OPINI Rinci v1'!BH355,'OPINI Rinci v1'!BI355)</f>
        <v>TMP</v>
      </c>
      <c r="U353" s="163" t="str">
        <f>CONCATENATE('OPINI Rinci v1'!BK355,'OPINI Rinci v1'!BL355,'OPINI Rinci v1'!BM355,'OPINI Rinci v1'!BN355)</f>
        <v>TMP</v>
      </c>
      <c r="V353" s="163" t="str">
        <f>CONCATENATE('OPINI Rinci v1'!BP355,'OPINI Rinci v1'!BQ355,'OPINI Rinci v1'!BR355,'OPINI Rinci v1'!BS355)</f>
        <v>TMP</v>
      </c>
      <c r="W353" s="163" t="str">
        <f>CONCATENATE('OPINI Rinci v1'!BU355,'OPINI Rinci v1'!BV355,'OPINI Rinci v1'!BW355,'OPINI Rinci v1'!BX355)</f>
        <v>TMP</v>
      </c>
      <c r="X353" s="163" t="str">
        <f>CONCATENATE('OPINI Rinci v1'!BZ355,'OPINI Rinci v1'!CA355,'OPINI Rinci v1'!CB355,'OPINI Rinci v1'!CC355)</f>
        <v>TMP</v>
      </c>
      <c r="Y353" s="397"/>
    </row>
    <row r="354" spans="1:25" s="91" customFormat="1" ht="14.1" customHeight="1" x14ac:dyDescent="0.2">
      <c r="A354" s="76"/>
      <c r="B354" s="157"/>
      <c r="C354" s="401"/>
      <c r="D354" s="421"/>
      <c r="E354" s="403"/>
      <c r="F354" s="403"/>
      <c r="G354" s="404" t="str">
        <f>CONCATENATE('OPINI Rinci v1'!M356,'OPINI Rinci v1'!N356,'OPINI Rinci v1'!O356,'OPINI Rinci v1'!P356)</f>
        <v/>
      </c>
      <c r="H354" s="403"/>
      <c r="I354" s="403"/>
      <c r="J354" s="403"/>
      <c r="K354" s="403"/>
      <c r="L354" s="438"/>
      <c r="M354" s="438"/>
      <c r="N354" s="438"/>
      <c r="O354" s="404"/>
      <c r="P354" s="403"/>
      <c r="Q354" s="399" t="str">
        <f>CONCATENATE('OPINI Rinci v1'!AQ356,'OPINI Rinci v1'!AR356,'OPINI Rinci v1'!AT356,'OPINI Rinci v1'!AS356)</f>
        <v/>
      </c>
      <c r="R354" s="439"/>
      <c r="S354" s="163"/>
      <c r="T354" s="163"/>
      <c r="U354" s="163"/>
      <c r="V354" s="163"/>
      <c r="W354" s="163"/>
      <c r="X354" s="163"/>
      <c r="Y354" s="397"/>
    </row>
    <row r="355" spans="1:25" s="59" customFormat="1" ht="14.1" customHeight="1" x14ac:dyDescent="0.2">
      <c r="A355" s="76" t="str">
        <f>IF(C355="","",A353+1)</f>
        <v/>
      </c>
      <c r="B355" s="79" t="s">
        <v>46</v>
      </c>
      <c r="C355" s="398"/>
      <c r="D355" s="62" t="s">
        <v>386</v>
      </c>
      <c r="E355" s="63"/>
      <c r="F355" s="63"/>
      <c r="G355" s="404" t="s">
        <v>657</v>
      </c>
      <c r="H355" s="63"/>
      <c r="I355" s="63"/>
      <c r="J355" s="63"/>
      <c r="K355" s="63"/>
      <c r="L355" s="428"/>
      <c r="M355" s="428"/>
      <c r="N355" s="428"/>
      <c r="O355" s="398"/>
      <c r="P355" s="63"/>
      <c r="Q355" s="399"/>
      <c r="R355" s="147"/>
      <c r="S355" s="163"/>
      <c r="T355" s="163"/>
      <c r="U355" s="163"/>
      <c r="V355" s="163"/>
      <c r="W355" s="163"/>
      <c r="X355" s="163"/>
      <c r="Y355" s="400"/>
    </row>
    <row r="356" spans="1:25" s="91" customFormat="1" ht="14.1" customHeight="1" x14ac:dyDescent="0.2">
      <c r="A356" s="76">
        <f>IF(C356="","",A353+1)</f>
        <v>314</v>
      </c>
      <c r="B356" s="157" t="s">
        <v>46</v>
      </c>
      <c r="C356" s="401" t="s">
        <v>8</v>
      </c>
      <c r="D356" s="402"/>
      <c r="E356" s="403" t="s">
        <v>387</v>
      </c>
      <c r="F356" s="404" t="str">
        <f>CONCATENATE('OPINI Rinci v1'!H358,'OPINI Rinci v1'!I358,'OPINI Rinci v1'!J358,'OPINI Rinci v1'!K358)</f>
        <v>WTP</v>
      </c>
      <c r="G356" s="404" t="str">
        <f>CONCATENATE('OPINI Rinci v1'!M358,'OPINI Rinci v1'!N358,'OPINI Rinci v1'!O358,'OPINI Rinci v1'!P358)</f>
        <v>WTP</v>
      </c>
      <c r="H356" s="404" t="str">
        <f>CONCATENATE('OPINI Rinci v1'!R358,'OPINI Rinci v1'!S358,'OPINI Rinci v1'!T358,'OPINI Rinci v1'!U358)</f>
        <v>WTP</v>
      </c>
      <c r="I356" s="404" t="str">
        <f>CONCATENATE('OPINI Rinci v1'!W358,'OPINI Rinci v1'!X358,'OPINI Rinci v1'!Y358,'OPINI Rinci v1'!Z358)</f>
        <v>WTP</v>
      </c>
      <c r="J356" s="404" t="str">
        <f>CONCATENATE('OPINI Rinci v1'!AB358,'OPINI Rinci v1'!AC358,'OPINI Rinci v1'!AD358,'OPINI Rinci v1'!AE358)</f>
        <v>WTP</v>
      </c>
      <c r="K356" s="404" t="str">
        <f>CONCATENATE('OPINI Rinci v1'!AG358,'OPINI Rinci v1'!AH358,'OPINI Rinci v1'!AI358,'OPINI Rinci v1'!AJ358)</f>
        <v>WTP</v>
      </c>
      <c r="L356" s="422" t="s">
        <v>634</v>
      </c>
      <c r="M356" s="423"/>
      <c r="N356" s="423"/>
      <c r="O356" s="404" t="str">
        <f>CONCATENATE('OPINI Rinci v1'!AL358,'OPINI Rinci v1'!AM358,'OPINI Rinci v1'!AO358,'OPINI Rinci v1'!AN358)</f>
        <v>WTP</v>
      </c>
      <c r="P356" s="424" t="s">
        <v>634</v>
      </c>
      <c r="Q356" s="399" t="str">
        <f>CONCATENATE('OPINI Rinci v1'!AQ358,'OPINI Rinci v1'!AR358,'OPINI Rinci v1'!AT358,'OPINI Rinci v1'!AS358)</f>
        <v>WDP</v>
      </c>
      <c r="R356" s="163" t="str">
        <f>CONCATENATE('OPINI Rinci v1'!AV358,'OPINI Rinci v1'!AW358,'OPINI Rinci v1'!AX358,'OPINI Rinci v1'!AY358)</f>
        <v>WDP</v>
      </c>
      <c r="S356" s="163" t="str">
        <f>CONCATENATE('OPINI Rinci v1'!BA358,'OPINI Rinci v1'!BB358,'OPINI Rinci v1'!BC358,'OPINI Rinci v1'!BD358)</f>
        <v>WDP</v>
      </c>
      <c r="T356" s="163" t="str">
        <f>CONCATENATE('OPINI Rinci v1'!BF358,'OPINI Rinci v1'!BG358,'OPINI Rinci v1'!BH358,'OPINI Rinci v1'!BI358)</f>
        <v>WDP</v>
      </c>
      <c r="U356" s="163" t="str">
        <f>CONCATENATE('OPINI Rinci v1'!BK358,'OPINI Rinci v1'!BL358,'OPINI Rinci v1'!BM358,'OPINI Rinci v1'!BN358)</f>
        <v>WDP</v>
      </c>
      <c r="V356" s="163" t="str">
        <f>CONCATENATE('OPINI Rinci v1'!BP358,'OPINI Rinci v1'!BQ358,'OPINI Rinci v1'!BR358,'OPINI Rinci v1'!BS358)</f>
        <v>WDP</v>
      </c>
      <c r="W356" s="163" t="str">
        <f>CONCATENATE('OPINI Rinci v1'!BU358,'OPINI Rinci v1'!BV358,'OPINI Rinci v1'!BW358,'OPINI Rinci v1'!BX358)</f>
        <v>WDP</v>
      </c>
      <c r="X356" s="163" t="str">
        <f>CONCATENATE('OPINI Rinci v1'!BZ358,'OPINI Rinci v1'!CA358,'OPINI Rinci v1'!CB358,'OPINI Rinci v1'!CC358)</f>
        <v>WDP</v>
      </c>
      <c r="Y356" s="397"/>
    </row>
    <row r="357" spans="1:25" s="408" customFormat="1" ht="14.1" customHeight="1" x14ac:dyDescent="0.2">
      <c r="A357" s="409">
        <f t="shared" ref="A357:A371" si="18">IF(C357="","",A356+1)</f>
        <v>315</v>
      </c>
      <c r="B357" s="410" t="s">
        <v>46</v>
      </c>
      <c r="C357" s="411" t="s">
        <v>12</v>
      </c>
      <c r="D357" s="412"/>
      <c r="E357" s="413" t="s">
        <v>388</v>
      </c>
      <c r="F357" s="404" t="str">
        <f>CONCATENATE('OPINI Rinci v1'!H359,'OPINI Rinci v1'!I359,'OPINI Rinci v1'!J359,'OPINI Rinci v1'!K359)</f>
        <v>WTP</v>
      </c>
      <c r="G357" s="404" t="str">
        <f>CONCATENATE('OPINI Rinci v1'!M359,'OPINI Rinci v1'!N359,'OPINI Rinci v1'!O359,'OPINI Rinci v1'!P359)</f>
        <v>WTP</v>
      </c>
      <c r="H357" s="404" t="str">
        <f>CONCATENATE('OPINI Rinci v1'!R359,'OPINI Rinci v1'!S359,'OPINI Rinci v1'!T359,'OPINI Rinci v1'!U359)</f>
        <v>WTP</v>
      </c>
      <c r="I357" s="404" t="str">
        <f>CONCATENATE('OPINI Rinci v1'!W359,'OPINI Rinci v1'!X359,'OPINI Rinci v1'!Y359,'OPINI Rinci v1'!Z359)</f>
        <v>WTP</v>
      </c>
      <c r="J357" s="404" t="str">
        <f>CONCATENATE('OPINI Rinci v1'!AB359,'OPINI Rinci v1'!AC359,'OPINI Rinci v1'!AD359,'OPINI Rinci v1'!AE359)</f>
        <v>WTP</v>
      </c>
      <c r="K357" s="414" t="str">
        <f>CONCATENATE('OPINI Rinci v1'!AG359,'OPINI Rinci v1'!AH359,'OPINI Rinci v1'!AI359,'OPINI Rinci v1'!AJ359)</f>
        <v>WTP</v>
      </c>
      <c r="L357" s="415" t="s">
        <v>634</v>
      </c>
      <c r="M357" s="416"/>
      <c r="N357" s="416"/>
      <c r="O357" s="414" t="str">
        <f>CONCATENATE('OPINI Rinci v1'!AL359,'OPINI Rinci v1'!AM359,'OPINI Rinci v1'!AO359,'OPINI Rinci v1'!AN359)</f>
        <v>WTP</v>
      </c>
      <c r="P357" s="417" t="s">
        <v>634</v>
      </c>
      <c r="Q357" s="418" t="str">
        <f>CONCATENATE('OPINI Rinci v1'!AQ359,'OPINI Rinci v1'!AR359,'OPINI Rinci v1'!AT359,'OPINI Rinci v1'!AS359)</f>
        <v>WDP</v>
      </c>
      <c r="R357" s="419" t="str">
        <f>CONCATENATE('OPINI Rinci v1'!AV359,'OPINI Rinci v1'!AW359,'OPINI Rinci v1'!AX359,'OPINI Rinci v1'!AY359)</f>
        <v>WDP</v>
      </c>
      <c r="S357" s="419" t="str">
        <f>CONCATENATE('OPINI Rinci v1'!BA359,'OPINI Rinci v1'!BB359,'OPINI Rinci v1'!BC359,'OPINI Rinci v1'!BD359)</f>
        <v>TW</v>
      </c>
      <c r="T357" s="419" t="str">
        <f>CONCATENATE('OPINI Rinci v1'!BF359,'OPINI Rinci v1'!BG359,'OPINI Rinci v1'!BH359,'OPINI Rinci v1'!BI359)</f>
        <v>TW</v>
      </c>
      <c r="U357" s="419" t="str">
        <f>CONCATENATE('OPINI Rinci v1'!BK359,'OPINI Rinci v1'!BL359,'OPINI Rinci v1'!BM359,'OPINI Rinci v1'!BN359)</f>
        <v>TW</v>
      </c>
      <c r="V357" s="419" t="str">
        <f>CONCATENATE('OPINI Rinci v1'!BP359,'OPINI Rinci v1'!BQ359,'OPINI Rinci v1'!BR359,'OPINI Rinci v1'!BS359)</f>
        <v>TMP</v>
      </c>
      <c r="W357" s="419" t="str">
        <f>CONCATENATE('OPINI Rinci v1'!BU359,'OPINI Rinci v1'!BV359,'OPINI Rinci v1'!BW359,'OPINI Rinci v1'!BX359)</f>
        <v>WDP</v>
      </c>
      <c r="X357" s="419" t="str">
        <f>CONCATENATE('OPINI Rinci v1'!BZ359,'OPINI Rinci v1'!CA359,'OPINI Rinci v1'!CB359,'OPINI Rinci v1'!CC359)</f>
        <v>TW</v>
      </c>
      <c r="Y357" s="420"/>
    </row>
    <row r="358" spans="1:25" s="91" customFormat="1" ht="14.1" customHeight="1" x14ac:dyDescent="0.2">
      <c r="A358" s="76">
        <f t="shared" si="18"/>
        <v>316</v>
      </c>
      <c r="B358" s="157" t="s">
        <v>46</v>
      </c>
      <c r="C358" s="401" t="s">
        <v>14</v>
      </c>
      <c r="D358" s="421"/>
      <c r="E358" s="403" t="s">
        <v>389</v>
      </c>
      <c r="F358" s="404" t="str">
        <f>CONCATENATE('OPINI Rinci v1'!H360,'OPINI Rinci v1'!I360,'OPINI Rinci v1'!J360,'OPINI Rinci v1'!K360)</f>
        <v>WTP</v>
      </c>
      <c r="G358" s="404" t="str">
        <f>CONCATENATE('OPINI Rinci v1'!M360,'OPINI Rinci v1'!N360,'OPINI Rinci v1'!O360,'OPINI Rinci v1'!P360)</f>
        <v>WTP</v>
      </c>
      <c r="H358" s="404" t="str">
        <f>CONCATENATE('OPINI Rinci v1'!R360,'OPINI Rinci v1'!S360,'OPINI Rinci v1'!T360,'OPINI Rinci v1'!U360)</f>
        <v>WTP</v>
      </c>
      <c r="I358" s="404" t="str">
        <f>CONCATENATE('OPINI Rinci v1'!W360,'OPINI Rinci v1'!X360,'OPINI Rinci v1'!Y360,'OPINI Rinci v1'!Z360)</f>
        <v>WTP</v>
      </c>
      <c r="J358" s="404" t="str">
        <f>CONCATENATE('OPINI Rinci v1'!AB360,'OPINI Rinci v1'!AC360,'OPINI Rinci v1'!AD360,'OPINI Rinci v1'!AE360)</f>
        <v>WTP</v>
      </c>
      <c r="K358" s="404" t="str">
        <f>CONCATENATE('OPINI Rinci v1'!AG360,'OPINI Rinci v1'!AH360,'OPINI Rinci v1'!AI360,'OPINI Rinci v1'!AJ360)</f>
        <v>WDP</v>
      </c>
      <c r="L358" s="422" t="s">
        <v>634</v>
      </c>
      <c r="M358" s="423"/>
      <c r="N358" s="423"/>
      <c r="O358" s="404" t="str">
        <f>CONCATENATE('OPINI Rinci v1'!AL360,'OPINI Rinci v1'!AM360,'OPINI Rinci v1'!AO360,'OPINI Rinci v1'!AN360)</f>
        <v>WDP</v>
      </c>
      <c r="P358" s="424" t="s">
        <v>634</v>
      </c>
      <c r="Q358" s="399" t="str">
        <f>CONCATENATE('OPINI Rinci v1'!AQ360,'OPINI Rinci v1'!AR360,'OPINI Rinci v1'!AT360,'OPINI Rinci v1'!AS360)</f>
        <v>WDP</v>
      </c>
      <c r="R358" s="163" t="str">
        <f>CONCATENATE('OPINI Rinci v1'!AV360,'OPINI Rinci v1'!AW360,'OPINI Rinci v1'!AX360,'OPINI Rinci v1'!AY360)</f>
        <v>WDP</v>
      </c>
      <c r="S358" s="163" t="str">
        <f>CONCATENATE('OPINI Rinci v1'!BA360,'OPINI Rinci v1'!BB360,'OPINI Rinci v1'!BC360,'OPINI Rinci v1'!BD360)</f>
        <v>WDP</v>
      </c>
      <c r="T358" s="163" t="str">
        <f>CONCATENATE('OPINI Rinci v1'!BF360,'OPINI Rinci v1'!BG360,'OPINI Rinci v1'!BH360,'OPINI Rinci v1'!BI360)</f>
        <v>TW</v>
      </c>
      <c r="U358" s="163" t="str">
        <f>CONCATENATE('OPINI Rinci v1'!BK360,'OPINI Rinci v1'!BL360,'OPINI Rinci v1'!BM360,'OPINI Rinci v1'!BN360)</f>
        <v>TW</v>
      </c>
      <c r="V358" s="163" t="str">
        <f>CONCATENATE('OPINI Rinci v1'!BP360,'OPINI Rinci v1'!BQ360,'OPINI Rinci v1'!BR360,'OPINI Rinci v1'!BS360)</f>
        <v>TW</v>
      </c>
      <c r="W358" s="163" t="str">
        <f>CONCATENATE('OPINI Rinci v1'!BU360,'OPINI Rinci v1'!BV360,'OPINI Rinci v1'!BW360,'OPINI Rinci v1'!BX360)</f>
        <v>TW</v>
      </c>
      <c r="X358" s="163" t="str">
        <f>CONCATENATE('OPINI Rinci v1'!BZ360,'OPINI Rinci v1'!CA360,'OPINI Rinci v1'!CB360,'OPINI Rinci v1'!CC360)</f>
        <v>WDP</v>
      </c>
      <c r="Y358" s="397"/>
    </row>
    <row r="359" spans="1:25" s="408" customFormat="1" ht="14.1" customHeight="1" x14ac:dyDescent="0.2">
      <c r="A359" s="409">
        <f t="shared" si="18"/>
        <v>317</v>
      </c>
      <c r="B359" s="410" t="s">
        <v>46</v>
      </c>
      <c r="C359" s="411" t="s">
        <v>16</v>
      </c>
      <c r="D359" s="412"/>
      <c r="E359" s="413" t="s">
        <v>390</v>
      </c>
      <c r="F359" s="404" t="str">
        <f>CONCATENATE('OPINI Rinci v1'!H361,'OPINI Rinci v1'!I361,'OPINI Rinci v1'!J361,'OPINI Rinci v1'!K361)</f>
        <v>WTP</v>
      </c>
      <c r="G359" s="404" t="str">
        <f>CONCATENATE('OPINI Rinci v1'!M361,'OPINI Rinci v1'!N361,'OPINI Rinci v1'!O361,'OPINI Rinci v1'!P361)</f>
        <v>WTP</v>
      </c>
      <c r="H359" s="404" t="str">
        <f>CONCATENATE('OPINI Rinci v1'!R361,'OPINI Rinci v1'!S361,'OPINI Rinci v1'!T361,'OPINI Rinci v1'!U361)</f>
        <v>WTP</v>
      </c>
      <c r="I359" s="404" t="str">
        <f>CONCATENATE('OPINI Rinci v1'!W361,'OPINI Rinci v1'!X361,'OPINI Rinci v1'!Y361,'OPINI Rinci v1'!Z361)</f>
        <v>WTP</v>
      </c>
      <c r="J359" s="404" t="str">
        <f>CONCATENATE('OPINI Rinci v1'!AB361,'OPINI Rinci v1'!AC361,'OPINI Rinci v1'!AD361,'OPINI Rinci v1'!AE361)</f>
        <v>WTP</v>
      </c>
      <c r="K359" s="414" t="str">
        <f>CONCATENATE('OPINI Rinci v1'!AG361,'OPINI Rinci v1'!AH361,'OPINI Rinci v1'!AI361,'OPINI Rinci v1'!AJ361)</f>
        <v>WTP</v>
      </c>
      <c r="L359" s="415" t="s">
        <v>634</v>
      </c>
      <c r="M359" s="416"/>
      <c r="N359" s="416"/>
      <c r="O359" s="414" t="str">
        <f>CONCATENATE('OPINI Rinci v1'!AL361,'OPINI Rinci v1'!AM361,'OPINI Rinci v1'!AO361,'OPINI Rinci v1'!AN361)</f>
        <v>WTP</v>
      </c>
      <c r="P359" s="417" t="s">
        <v>634</v>
      </c>
      <c r="Q359" s="418" t="str">
        <f>CONCATENATE('OPINI Rinci v1'!AQ361,'OPINI Rinci v1'!AR361,'OPINI Rinci v1'!AT361,'OPINI Rinci v1'!AS361)</f>
        <v>WDP</v>
      </c>
      <c r="R359" s="419" t="str">
        <f>CONCATENATE('OPINI Rinci v1'!AV361,'OPINI Rinci v1'!AW361,'OPINI Rinci v1'!AX361,'OPINI Rinci v1'!AY361)</f>
        <v>WDP</v>
      </c>
      <c r="S359" s="419" t="str">
        <f>CONCATENATE('OPINI Rinci v1'!BA361,'OPINI Rinci v1'!BB361,'OPINI Rinci v1'!BC361,'OPINI Rinci v1'!BD361)</f>
        <v>WDP</v>
      </c>
      <c r="T359" s="419" t="str">
        <f>CONCATENATE('OPINI Rinci v1'!BF361,'OPINI Rinci v1'!BG361,'OPINI Rinci v1'!BH361,'OPINI Rinci v1'!BI361)</f>
        <v>WDP</v>
      </c>
      <c r="U359" s="419" t="str">
        <f>CONCATENATE('OPINI Rinci v1'!BK361,'OPINI Rinci v1'!BL361,'OPINI Rinci v1'!BM361,'OPINI Rinci v1'!BN361)</f>
        <v>WDP</v>
      </c>
      <c r="V359" s="419" t="str">
        <f>CONCATENATE('OPINI Rinci v1'!BP361,'OPINI Rinci v1'!BQ361,'OPINI Rinci v1'!BR361,'OPINI Rinci v1'!BS361)</f>
        <v>WDP</v>
      </c>
      <c r="W359" s="419" t="str">
        <f>CONCATENATE('OPINI Rinci v1'!BU361,'OPINI Rinci v1'!BV361,'OPINI Rinci v1'!BW361,'OPINI Rinci v1'!BX361)</f>
        <v>WDP</v>
      </c>
      <c r="X359" s="419" t="str">
        <f>CONCATENATE('OPINI Rinci v1'!BZ361,'OPINI Rinci v1'!CA361,'OPINI Rinci v1'!CB361,'OPINI Rinci v1'!CC361)</f>
        <v>WDP</v>
      </c>
      <c r="Y359" s="420"/>
    </row>
    <row r="360" spans="1:25" s="408" customFormat="1" ht="14.1" customHeight="1" x14ac:dyDescent="0.2">
      <c r="A360" s="409">
        <f t="shared" si="18"/>
        <v>318</v>
      </c>
      <c r="B360" s="410" t="s">
        <v>46</v>
      </c>
      <c r="C360" s="411" t="s">
        <v>18</v>
      </c>
      <c r="D360" s="412"/>
      <c r="E360" s="413" t="s">
        <v>391</v>
      </c>
      <c r="F360" s="404" t="str">
        <f>CONCATENATE('OPINI Rinci v1'!H362,'OPINI Rinci v1'!I362,'OPINI Rinci v1'!J362,'OPINI Rinci v1'!K362)</f>
        <v>WTP</v>
      </c>
      <c r="G360" s="404" t="str">
        <f>CONCATENATE('OPINI Rinci v1'!M362,'OPINI Rinci v1'!N362,'OPINI Rinci v1'!O362,'OPINI Rinci v1'!P362)</f>
        <v>WTP</v>
      </c>
      <c r="H360" s="404" t="str">
        <f>CONCATENATE('OPINI Rinci v1'!R362,'OPINI Rinci v1'!S362,'OPINI Rinci v1'!T362,'OPINI Rinci v1'!U362)</f>
        <v>WDP</v>
      </c>
      <c r="I360" s="404" t="str">
        <f>CONCATENATE('OPINI Rinci v1'!W362,'OPINI Rinci v1'!X362,'OPINI Rinci v1'!Y362,'OPINI Rinci v1'!Z362)</f>
        <v>WTP</v>
      </c>
      <c r="J360" s="404" t="str">
        <f>CONCATENATE('OPINI Rinci v1'!AB362,'OPINI Rinci v1'!AC362,'OPINI Rinci v1'!AD362,'OPINI Rinci v1'!AE362)</f>
        <v>WTP</v>
      </c>
      <c r="K360" s="414" t="str">
        <f>CONCATENATE('OPINI Rinci v1'!AG362,'OPINI Rinci v1'!AH362,'OPINI Rinci v1'!AI362,'OPINI Rinci v1'!AJ362)</f>
        <v>WTP</v>
      </c>
      <c r="L360" s="415" t="s">
        <v>634</v>
      </c>
      <c r="M360" s="416"/>
      <c r="N360" s="416"/>
      <c r="O360" s="414" t="str">
        <f>CONCATENATE('OPINI Rinci v1'!AL362,'OPINI Rinci v1'!AM362,'OPINI Rinci v1'!AO362,'OPINI Rinci v1'!AN362)</f>
        <v>WTP</v>
      </c>
      <c r="P360" s="417" t="s">
        <v>634</v>
      </c>
      <c r="Q360" s="418" t="str">
        <f>CONCATENATE('OPINI Rinci v1'!AQ362,'OPINI Rinci v1'!AR362,'OPINI Rinci v1'!AT362,'OPINI Rinci v1'!AS362)</f>
        <v>WDP</v>
      </c>
      <c r="R360" s="419" t="str">
        <f>CONCATENATE('OPINI Rinci v1'!AV362,'OPINI Rinci v1'!AW362,'OPINI Rinci v1'!AX362,'OPINI Rinci v1'!AY362)</f>
        <v>WDP</v>
      </c>
      <c r="S360" s="419" t="str">
        <f>CONCATENATE('OPINI Rinci v1'!BA362,'OPINI Rinci v1'!BB362,'OPINI Rinci v1'!BC362,'OPINI Rinci v1'!BD362)</f>
        <v>WDP</v>
      </c>
      <c r="T360" s="419" t="str">
        <f>CONCATENATE('OPINI Rinci v1'!BF362,'OPINI Rinci v1'!BG362,'OPINI Rinci v1'!BH362,'OPINI Rinci v1'!BI362)</f>
        <v>WDP</v>
      </c>
      <c r="U360" s="419" t="str">
        <f>CONCATENATE('OPINI Rinci v1'!BK362,'OPINI Rinci v1'!BL362,'OPINI Rinci v1'!BM362,'OPINI Rinci v1'!BN362)</f>
        <v>WDP</v>
      </c>
      <c r="V360" s="419" t="str">
        <f>CONCATENATE('OPINI Rinci v1'!BP362,'OPINI Rinci v1'!BQ362,'OPINI Rinci v1'!BR362,'OPINI Rinci v1'!BS362)</f>
        <v>WDP</v>
      </c>
      <c r="W360" s="419" t="str">
        <f>CONCATENATE('OPINI Rinci v1'!BU362,'OPINI Rinci v1'!BV362,'OPINI Rinci v1'!BW362,'OPINI Rinci v1'!BX362)</f>
        <v>WDP</v>
      </c>
      <c r="X360" s="419" t="str">
        <f>CONCATENATE('OPINI Rinci v1'!BZ362,'OPINI Rinci v1'!CA362,'OPINI Rinci v1'!CB362,'OPINI Rinci v1'!CC362)</f>
        <v>WDP</v>
      </c>
      <c r="Y360" s="420"/>
    </row>
    <row r="361" spans="1:25" s="91" customFormat="1" ht="14.1" customHeight="1" x14ac:dyDescent="0.2">
      <c r="A361" s="76">
        <f t="shared" si="18"/>
        <v>319</v>
      </c>
      <c r="B361" s="157" t="s">
        <v>46</v>
      </c>
      <c r="C361" s="401" t="s">
        <v>20</v>
      </c>
      <c r="D361" s="421"/>
      <c r="E361" s="403" t="s">
        <v>392</v>
      </c>
      <c r="F361" s="404" t="str">
        <f>CONCATENATE('OPINI Rinci v1'!H363,'OPINI Rinci v1'!I363,'OPINI Rinci v1'!J363,'OPINI Rinci v1'!K363)</f>
        <v>WTP</v>
      </c>
      <c r="G361" s="404" t="str">
        <f>CONCATENATE('OPINI Rinci v1'!M363,'OPINI Rinci v1'!N363,'OPINI Rinci v1'!O363,'OPINI Rinci v1'!P363)</f>
        <v>WTP</v>
      </c>
      <c r="H361" s="404" t="str">
        <f>CONCATENATE('OPINI Rinci v1'!R363,'OPINI Rinci v1'!S363,'OPINI Rinci v1'!T363,'OPINI Rinci v1'!U363)</f>
        <v>WTP</v>
      </c>
      <c r="I361" s="404" t="str">
        <f>CONCATENATE('OPINI Rinci v1'!W363,'OPINI Rinci v1'!X363,'OPINI Rinci v1'!Y363,'OPINI Rinci v1'!Z363)</f>
        <v>WTP</v>
      </c>
      <c r="J361" s="404" t="str">
        <f>CONCATENATE('OPINI Rinci v1'!AB363,'OPINI Rinci v1'!AC363,'OPINI Rinci v1'!AD363,'OPINI Rinci v1'!AE363)</f>
        <v>WTP</v>
      </c>
      <c r="K361" s="404" t="str">
        <f>CONCATENATE('OPINI Rinci v1'!AG363,'OPINI Rinci v1'!AH363,'OPINI Rinci v1'!AI363,'OPINI Rinci v1'!AJ363)</f>
        <v>WDP</v>
      </c>
      <c r="L361" s="422" t="s">
        <v>634</v>
      </c>
      <c r="M361" s="423"/>
      <c r="N361" s="423"/>
      <c r="O361" s="404" t="str">
        <f>CONCATENATE('OPINI Rinci v1'!AL363,'OPINI Rinci v1'!AM363,'OPINI Rinci v1'!AO363,'OPINI Rinci v1'!AN363)</f>
        <v>WDP</v>
      </c>
      <c r="P361" s="424" t="s">
        <v>634</v>
      </c>
      <c r="Q361" s="399" t="str">
        <f>CONCATENATE('OPINI Rinci v1'!AQ363,'OPINI Rinci v1'!AR363,'OPINI Rinci v1'!AT363,'OPINI Rinci v1'!AS363)</f>
        <v>WDP</v>
      </c>
      <c r="R361" s="163" t="str">
        <f>CONCATENATE('OPINI Rinci v1'!AV363,'OPINI Rinci v1'!AW363,'OPINI Rinci v1'!AX363,'OPINI Rinci v1'!AY363)</f>
        <v>WDP</v>
      </c>
      <c r="S361" s="163" t="str">
        <f>CONCATENATE('OPINI Rinci v1'!BA363,'OPINI Rinci v1'!BB363,'OPINI Rinci v1'!BC363,'OPINI Rinci v1'!BD363)</f>
        <v>WDP</v>
      </c>
      <c r="T361" s="163" t="str">
        <f>CONCATENATE('OPINI Rinci v1'!BF363,'OPINI Rinci v1'!BG363,'OPINI Rinci v1'!BH363,'OPINI Rinci v1'!BI363)</f>
        <v>WDP</v>
      </c>
      <c r="U361" s="163" t="str">
        <f>CONCATENATE('OPINI Rinci v1'!BK363,'OPINI Rinci v1'!BL363,'OPINI Rinci v1'!BM363,'OPINI Rinci v1'!BN363)</f>
        <v>WDP</v>
      </c>
      <c r="V361" s="163" t="str">
        <f>CONCATENATE('OPINI Rinci v1'!BP363,'OPINI Rinci v1'!BQ363,'OPINI Rinci v1'!BR363,'OPINI Rinci v1'!BS363)</f>
        <v>WDP</v>
      </c>
      <c r="W361" s="163" t="str">
        <f>CONCATENATE('OPINI Rinci v1'!BU363,'OPINI Rinci v1'!BV363,'OPINI Rinci v1'!BW363,'OPINI Rinci v1'!BX363)</f>
        <v>WDP</v>
      </c>
      <c r="X361" s="163" t="str">
        <f>CONCATENATE('OPINI Rinci v1'!BZ363,'OPINI Rinci v1'!CA363,'OPINI Rinci v1'!CB363,'OPINI Rinci v1'!CC363)</f>
        <v>WDP</v>
      </c>
      <c r="Y361" s="397"/>
    </row>
    <row r="362" spans="1:25" s="91" customFormat="1" ht="14.1" customHeight="1" x14ac:dyDescent="0.2">
      <c r="A362" s="76">
        <f t="shared" si="18"/>
        <v>320</v>
      </c>
      <c r="B362" s="157" t="s">
        <v>46</v>
      </c>
      <c r="C362" s="401" t="s">
        <v>22</v>
      </c>
      <c r="D362" s="421"/>
      <c r="E362" s="403" t="s">
        <v>393</v>
      </c>
      <c r="F362" s="404" t="str">
        <f>CONCATENATE('OPINI Rinci v1'!H364,'OPINI Rinci v1'!I364,'OPINI Rinci v1'!J364,'OPINI Rinci v1'!K364)</f>
        <v>WTP</v>
      </c>
      <c r="G362" s="404" t="str">
        <f>CONCATENATE('OPINI Rinci v1'!M364,'OPINI Rinci v1'!N364,'OPINI Rinci v1'!O364,'OPINI Rinci v1'!P364)</f>
        <v>WTP</v>
      </c>
      <c r="H362" s="404" t="str">
        <f>CONCATENATE('OPINI Rinci v1'!R364,'OPINI Rinci v1'!S364,'OPINI Rinci v1'!T364,'OPINI Rinci v1'!U364)</f>
        <v>WTP</v>
      </c>
      <c r="I362" s="404" t="str">
        <f>CONCATENATE('OPINI Rinci v1'!W364,'OPINI Rinci v1'!X364,'OPINI Rinci v1'!Y364,'OPINI Rinci v1'!Z364)</f>
        <v>WTP</v>
      </c>
      <c r="J362" s="404" t="str">
        <f>CONCATENATE('OPINI Rinci v1'!AB364,'OPINI Rinci v1'!AC364,'OPINI Rinci v1'!AD364,'OPINI Rinci v1'!AE364)</f>
        <v>WTP</v>
      </c>
      <c r="K362" s="404" t="str">
        <f>CONCATENATE('OPINI Rinci v1'!AG364,'OPINI Rinci v1'!AH364,'OPINI Rinci v1'!AI364,'OPINI Rinci v1'!AJ364)</f>
        <v>WDP</v>
      </c>
      <c r="L362" s="422" t="s">
        <v>634</v>
      </c>
      <c r="M362" s="423"/>
      <c r="N362" s="423"/>
      <c r="O362" s="404" t="str">
        <f>CONCATENATE('OPINI Rinci v1'!AL364,'OPINI Rinci v1'!AM364,'OPINI Rinci v1'!AO364,'OPINI Rinci v1'!AN364)</f>
        <v>WDP</v>
      </c>
      <c r="P362" s="424" t="s">
        <v>634</v>
      </c>
      <c r="Q362" s="399" t="str">
        <f>CONCATENATE('OPINI Rinci v1'!AQ364,'OPINI Rinci v1'!AR364,'OPINI Rinci v1'!AT364,'OPINI Rinci v1'!AS364)</f>
        <v>TW</v>
      </c>
      <c r="R362" s="163" t="str">
        <f>CONCATENATE('OPINI Rinci v1'!AV364,'OPINI Rinci v1'!AW364,'OPINI Rinci v1'!AX364,'OPINI Rinci v1'!AY364)</f>
        <v>WDP</v>
      </c>
      <c r="S362" s="163" t="str">
        <f>CONCATENATE('OPINI Rinci v1'!BA364,'OPINI Rinci v1'!BB364,'OPINI Rinci v1'!BC364,'OPINI Rinci v1'!BD364)</f>
        <v>WDP</v>
      </c>
      <c r="T362" s="163" t="str">
        <f>CONCATENATE('OPINI Rinci v1'!BF364,'OPINI Rinci v1'!BG364,'OPINI Rinci v1'!BH364,'OPINI Rinci v1'!BI364)</f>
        <v>WDP</v>
      </c>
      <c r="U362" s="163" t="str">
        <f>CONCATENATE('OPINI Rinci v1'!BK364,'OPINI Rinci v1'!BL364,'OPINI Rinci v1'!BM364,'OPINI Rinci v1'!BN364)</f>
        <v>WDP</v>
      </c>
      <c r="V362" s="163" t="str">
        <f>CONCATENATE('OPINI Rinci v1'!BP364,'OPINI Rinci v1'!BQ364,'OPINI Rinci v1'!BR364,'OPINI Rinci v1'!BS364)</f>
        <v>WDP</v>
      </c>
      <c r="W362" s="163" t="str">
        <f>CONCATENATE('OPINI Rinci v1'!BU364,'OPINI Rinci v1'!BV364,'OPINI Rinci v1'!BW364,'OPINI Rinci v1'!BX364)</f>
        <v>WDP</v>
      </c>
      <c r="X362" s="163" t="str">
        <f>CONCATENATE('OPINI Rinci v1'!BZ364,'OPINI Rinci v1'!CA364,'OPINI Rinci v1'!CB364,'OPINI Rinci v1'!CC364)</f>
        <v>WDP</v>
      </c>
      <c r="Y362" s="397"/>
    </row>
    <row r="363" spans="1:25" s="408" customFormat="1" ht="14.1" customHeight="1" x14ac:dyDescent="0.2">
      <c r="A363" s="409">
        <f t="shared" si="18"/>
        <v>321</v>
      </c>
      <c r="B363" s="410" t="s">
        <v>46</v>
      </c>
      <c r="C363" s="411" t="s">
        <v>24</v>
      </c>
      <c r="D363" s="412"/>
      <c r="E363" s="413" t="s">
        <v>394</v>
      </c>
      <c r="F363" s="404" t="str">
        <f>CONCATENATE('OPINI Rinci v1'!H365,'OPINI Rinci v1'!I365,'OPINI Rinci v1'!J365,'OPINI Rinci v1'!K365)</f>
        <v/>
      </c>
      <c r="G363" s="404" t="str">
        <f>CONCATENATE('OPINI Rinci v1'!M365,'OPINI Rinci v1'!N365,'OPINI Rinci v1'!O365,'OPINI Rinci v1'!P365)</f>
        <v>WTP</v>
      </c>
      <c r="H363" s="404" t="str">
        <f>CONCATENATE('OPINI Rinci v1'!R365,'OPINI Rinci v1'!S365,'OPINI Rinci v1'!T365,'OPINI Rinci v1'!U365)</f>
        <v>WTP</v>
      </c>
      <c r="I363" s="404" t="str">
        <f>CONCATENATE('OPINI Rinci v1'!W365,'OPINI Rinci v1'!X365,'OPINI Rinci v1'!Y365,'OPINI Rinci v1'!Z365)</f>
        <v>WTP</v>
      </c>
      <c r="J363" s="404" t="str">
        <f>CONCATENATE('OPINI Rinci v1'!AB365,'OPINI Rinci v1'!AC365,'OPINI Rinci v1'!AD365,'OPINI Rinci v1'!AE365)</f>
        <v>WTP</v>
      </c>
      <c r="K363" s="414" t="str">
        <f>CONCATENATE('OPINI Rinci v1'!AG365,'OPINI Rinci v1'!AH365,'OPINI Rinci v1'!AI365,'OPINI Rinci v1'!AJ365)</f>
        <v>WTP</v>
      </c>
      <c r="L363" s="425" t="s">
        <v>632</v>
      </c>
      <c r="M363" s="426"/>
      <c r="N363" s="426"/>
      <c r="O363" s="414" t="str">
        <f>CONCATENATE('OPINI Rinci v1'!AL365,'OPINI Rinci v1'!AM365,'OPINI Rinci v1'!AO365,'OPINI Rinci v1'!AN365)</f>
        <v>WDP</v>
      </c>
      <c r="P363" s="427" t="s">
        <v>632</v>
      </c>
      <c r="Q363" s="418" t="str">
        <f>CONCATENATE('OPINI Rinci v1'!AQ365,'OPINI Rinci v1'!AR365,'OPINI Rinci v1'!AT365,'OPINI Rinci v1'!AS365)</f>
        <v>WDP</v>
      </c>
      <c r="R363" s="419" t="str">
        <f>CONCATENATE('OPINI Rinci v1'!AV365,'OPINI Rinci v1'!AW365,'OPINI Rinci v1'!AX365,'OPINI Rinci v1'!AY365)</f>
        <v>TMP</v>
      </c>
      <c r="S363" s="419" t="str">
        <f>CONCATENATE('OPINI Rinci v1'!BA365,'OPINI Rinci v1'!BB365,'OPINI Rinci v1'!BC365,'OPINI Rinci v1'!BD365)</f>
        <v>WDP</v>
      </c>
      <c r="T363" s="419" t="str">
        <f>CONCATENATE('OPINI Rinci v1'!BF365,'OPINI Rinci v1'!BG365,'OPINI Rinci v1'!BH365,'OPINI Rinci v1'!BI365)</f>
        <v>WDP</v>
      </c>
      <c r="U363" s="419" t="str">
        <f>CONCATENATE('OPINI Rinci v1'!BK365,'OPINI Rinci v1'!BL365,'OPINI Rinci v1'!BM365,'OPINI Rinci v1'!BN365)</f>
        <v>WDP</v>
      </c>
      <c r="V363" s="419" t="str">
        <f>CONCATENATE('OPINI Rinci v1'!BP365,'OPINI Rinci v1'!BQ365,'OPINI Rinci v1'!BR365,'OPINI Rinci v1'!BS365)</f>
        <v>TW</v>
      </c>
      <c r="W363" s="419" t="str">
        <f>CONCATENATE('OPINI Rinci v1'!BU365,'OPINI Rinci v1'!BV365,'OPINI Rinci v1'!BW365,'OPINI Rinci v1'!BX365)</f>
        <v>WDP</v>
      </c>
      <c r="X363" s="419" t="str">
        <f>CONCATENATE('OPINI Rinci v1'!BZ365,'OPINI Rinci v1'!CA365,'OPINI Rinci v1'!CB365,'OPINI Rinci v1'!CC365)</f>
        <v>WDP</v>
      </c>
      <c r="Y363" s="420"/>
    </row>
    <row r="364" spans="1:25" s="408" customFormat="1" ht="14.1" customHeight="1" x14ac:dyDescent="0.2">
      <c r="A364" s="409">
        <f t="shared" si="18"/>
        <v>322</v>
      </c>
      <c r="B364" s="410" t="s">
        <v>46</v>
      </c>
      <c r="C364" s="411" t="s">
        <v>26</v>
      </c>
      <c r="D364" s="412"/>
      <c r="E364" s="413" t="s">
        <v>395</v>
      </c>
      <c r="F364" s="404" t="str">
        <f>CONCATENATE('OPINI Rinci v1'!H366,'OPINI Rinci v1'!I366,'OPINI Rinci v1'!J366,'OPINI Rinci v1'!K366)</f>
        <v>WTP</v>
      </c>
      <c r="G364" s="404" t="str">
        <f>CONCATENATE('OPINI Rinci v1'!M366,'OPINI Rinci v1'!N366,'OPINI Rinci v1'!O366,'OPINI Rinci v1'!P366)</f>
        <v>WTP</v>
      </c>
      <c r="H364" s="404" t="str">
        <f>CONCATENATE('OPINI Rinci v1'!R366,'OPINI Rinci v1'!S366,'OPINI Rinci v1'!T366,'OPINI Rinci v1'!U366)</f>
        <v>WTP</v>
      </c>
      <c r="I364" s="404" t="str">
        <f>CONCATENATE('OPINI Rinci v1'!W366,'OPINI Rinci v1'!X366,'OPINI Rinci v1'!Y366,'OPINI Rinci v1'!Z366)</f>
        <v>WTP</v>
      </c>
      <c r="J364" s="404" t="str">
        <f>CONCATENATE('OPINI Rinci v1'!AB366,'OPINI Rinci v1'!AC366,'OPINI Rinci v1'!AD366,'OPINI Rinci v1'!AE366)</f>
        <v>WTP</v>
      </c>
      <c r="K364" s="414" t="str">
        <f>CONCATENATE('OPINI Rinci v1'!AG366,'OPINI Rinci v1'!AH366,'OPINI Rinci v1'!AI366,'OPINI Rinci v1'!AJ366)</f>
        <v>WTP</v>
      </c>
      <c r="L364" s="415" t="s">
        <v>634</v>
      </c>
      <c r="M364" s="416"/>
      <c r="N364" s="416"/>
      <c r="O364" s="414" t="str">
        <f>CONCATENATE('OPINI Rinci v1'!AL366,'OPINI Rinci v1'!AM366,'OPINI Rinci v1'!AO366,'OPINI Rinci v1'!AN366)</f>
        <v>WTP</v>
      </c>
      <c r="P364" s="417" t="s">
        <v>634</v>
      </c>
      <c r="Q364" s="418" t="str">
        <f>CONCATENATE('OPINI Rinci v1'!AQ366,'OPINI Rinci v1'!AR366,'OPINI Rinci v1'!AT366,'OPINI Rinci v1'!AS366)</f>
        <v>WDP</v>
      </c>
      <c r="R364" s="419" t="str">
        <f>CONCATENATE('OPINI Rinci v1'!AV366,'OPINI Rinci v1'!AW366,'OPINI Rinci v1'!AX366,'OPINI Rinci v1'!AY366)</f>
        <v>WDP</v>
      </c>
      <c r="S364" s="419" t="str">
        <f>CONCATENATE('OPINI Rinci v1'!BA366,'OPINI Rinci v1'!BB366,'OPINI Rinci v1'!BC366,'OPINI Rinci v1'!BD366)</f>
        <v>WDP</v>
      </c>
      <c r="T364" s="419" t="str">
        <f>CONCATENATE('OPINI Rinci v1'!BF366,'OPINI Rinci v1'!BG366,'OPINI Rinci v1'!BH366,'OPINI Rinci v1'!BI366)</f>
        <v>WDP</v>
      </c>
      <c r="U364" s="419" t="str">
        <f>CONCATENATE('OPINI Rinci v1'!BK366,'OPINI Rinci v1'!BL366,'OPINI Rinci v1'!BM366,'OPINI Rinci v1'!BN366)</f>
        <v>WDP</v>
      </c>
      <c r="V364" s="419" t="str">
        <f>CONCATENATE('OPINI Rinci v1'!BP366,'OPINI Rinci v1'!BQ366,'OPINI Rinci v1'!BR366,'OPINI Rinci v1'!BS366)</f>
        <v>WDP</v>
      </c>
      <c r="W364" s="419" t="str">
        <f>CONCATENATE('OPINI Rinci v1'!BU366,'OPINI Rinci v1'!BV366,'OPINI Rinci v1'!BW366,'OPINI Rinci v1'!BX366)</f>
        <v>TW</v>
      </c>
      <c r="X364" s="419" t="str">
        <f>CONCATENATE('OPINI Rinci v1'!BZ366,'OPINI Rinci v1'!CA366,'OPINI Rinci v1'!CB366,'OPINI Rinci v1'!CC366)</f>
        <v>WDP</v>
      </c>
      <c r="Y364" s="420"/>
    </row>
    <row r="365" spans="1:25" s="408" customFormat="1" ht="14.1" customHeight="1" x14ac:dyDescent="0.2">
      <c r="A365" s="409">
        <f t="shared" si="18"/>
        <v>323</v>
      </c>
      <c r="B365" s="410" t="s">
        <v>46</v>
      </c>
      <c r="C365" s="411" t="s">
        <v>28</v>
      </c>
      <c r="D365" s="412"/>
      <c r="E365" s="413" t="s">
        <v>396</v>
      </c>
      <c r="F365" s="404" t="str">
        <f>CONCATENATE('OPINI Rinci v1'!H367,'OPINI Rinci v1'!I367,'OPINI Rinci v1'!J367,'OPINI Rinci v1'!K367)</f>
        <v>WTP</v>
      </c>
      <c r="G365" s="404" t="str">
        <f>CONCATENATE('OPINI Rinci v1'!M367,'OPINI Rinci v1'!N367,'OPINI Rinci v1'!O367,'OPINI Rinci v1'!P367)</f>
        <v>WTP</v>
      </c>
      <c r="H365" s="404" t="str">
        <f>CONCATENATE('OPINI Rinci v1'!R367,'OPINI Rinci v1'!S367,'OPINI Rinci v1'!T367,'OPINI Rinci v1'!U367)</f>
        <v>WTP</v>
      </c>
      <c r="I365" s="404" t="str">
        <f>CONCATENATE('OPINI Rinci v1'!W367,'OPINI Rinci v1'!X367,'OPINI Rinci v1'!Y367,'OPINI Rinci v1'!Z367)</f>
        <v>WTP</v>
      </c>
      <c r="J365" s="404" t="str">
        <f>CONCATENATE('OPINI Rinci v1'!AB367,'OPINI Rinci v1'!AC367,'OPINI Rinci v1'!AD367,'OPINI Rinci v1'!AE367)</f>
        <v>WTP</v>
      </c>
      <c r="K365" s="414" t="str">
        <f>CONCATENATE('OPINI Rinci v1'!AG367,'OPINI Rinci v1'!AH367,'OPINI Rinci v1'!AI367,'OPINI Rinci v1'!AJ367)</f>
        <v>WTP</v>
      </c>
      <c r="L365" s="415" t="s">
        <v>634</v>
      </c>
      <c r="M365" s="416"/>
      <c r="N365" s="416"/>
      <c r="O365" s="414" t="str">
        <f>CONCATENATE('OPINI Rinci v1'!AL367,'OPINI Rinci v1'!AM367,'OPINI Rinci v1'!AO367,'OPINI Rinci v1'!AN367)</f>
        <v>WDP</v>
      </c>
      <c r="P365" s="417" t="s">
        <v>634</v>
      </c>
      <c r="Q365" s="418" t="str">
        <f>CONCATENATE('OPINI Rinci v1'!AQ367,'OPINI Rinci v1'!AR367,'OPINI Rinci v1'!AT367,'OPINI Rinci v1'!AS367)</f>
        <v>WDP</v>
      </c>
      <c r="R365" s="419" t="str">
        <f>CONCATENATE('OPINI Rinci v1'!AV367,'OPINI Rinci v1'!AW367,'OPINI Rinci v1'!AX367,'OPINI Rinci v1'!AY367)</f>
        <v>WDP</v>
      </c>
      <c r="S365" s="419" t="str">
        <f>CONCATENATE('OPINI Rinci v1'!BA367,'OPINI Rinci v1'!BB367,'OPINI Rinci v1'!BC367,'OPINI Rinci v1'!BD367)</f>
        <v>WDP</v>
      </c>
      <c r="T365" s="419" t="str">
        <f>CONCATENATE('OPINI Rinci v1'!BF367,'OPINI Rinci v1'!BG367,'OPINI Rinci v1'!BH367,'OPINI Rinci v1'!BI367)</f>
        <v>WDP</v>
      </c>
      <c r="U365" s="419" t="str">
        <f>CONCATENATE('OPINI Rinci v1'!BK367,'OPINI Rinci v1'!BL367,'OPINI Rinci v1'!BM367,'OPINI Rinci v1'!BN367)</f>
        <v>WDP</v>
      </c>
      <c r="V365" s="419" t="str">
        <f>CONCATENATE('OPINI Rinci v1'!BP367,'OPINI Rinci v1'!BQ367,'OPINI Rinci v1'!BR367,'OPINI Rinci v1'!BS367)</f>
        <v>TW</v>
      </c>
      <c r="W365" s="419" t="str">
        <f>CONCATENATE('OPINI Rinci v1'!BU367,'OPINI Rinci v1'!BV367,'OPINI Rinci v1'!BW367,'OPINI Rinci v1'!BX367)</f>
        <v>WDP</v>
      </c>
      <c r="X365" s="419" t="str">
        <f>CONCATENATE('OPINI Rinci v1'!BZ367,'OPINI Rinci v1'!CA367,'OPINI Rinci v1'!CB367,'OPINI Rinci v1'!CC367)</f>
        <v>WDP</v>
      </c>
      <c r="Y365" s="420"/>
    </row>
    <row r="366" spans="1:25" s="91" customFormat="1" ht="14.1" customHeight="1" x14ac:dyDescent="0.2">
      <c r="A366" s="76">
        <f t="shared" si="18"/>
        <v>324</v>
      </c>
      <c r="B366" s="157" t="s">
        <v>46</v>
      </c>
      <c r="C366" s="401" t="s">
        <v>30</v>
      </c>
      <c r="D366" s="421"/>
      <c r="E366" s="403" t="s">
        <v>397</v>
      </c>
      <c r="F366" s="404" t="str">
        <f>CONCATENATE('OPINI Rinci v1'!H368,'OPINI Rinci v1'!I368,'OPINI Rinci v1'!J368,'OPINI Rinci v1'!K368)</f>
        <v>WTP</v>
      </c>
      <c r="G366" s="404" t="str">
        <f>CONCATENATE('OPINI Rinci v1'!M368,'OPINI Rinci v1'!N368,'OPINI Rinci v1'!O368,'OPINI Rinci v1'!P368)</f>
        <v>WTP</v>
      </c>
      <c r="H366" s="404" t="str">
        <f>CONCATENATE('OPINI Rinci v1'!R368,'OPINI Rinci v1'!S368,'OPINI Rinci v1'!T368,'OPINI Rinci v1'!U368)</f>
        <v>WTP</v>
      </c>
      <c r="I366" s="404" t="str">
        <f>CONCATENATE('OPINI Rinci v1'!W368,'OPINI Rinci v1'!X368,'OPINI Rinci v1'!Y368,'OPINI Rinci v1'!Z368)</f>
        <v>WTP</v>
      </c>
      <c r="J366" s="404" t="str">
        <f>CONCATENATE('OPINI Rinci v1'!AB368,'OPINI Rinci v1'!AC368,'OPINI Rinci v1'!AD368,'OPINI Rinci v1'!AE368)</f>
        <v>WTP</v>
      </c>
      <c r="K366" s="404" t="str">
        <f>CONCATENATE('OPINI Rinci v1'!AG368,'OPINI Rinci v1'!AH368,'OPINI Rinci v1'!AI368,'OPINI Rinci v1'!AJ368)</f>
        <v>WDP</v>
      </c>
      <c r="L366" s="422" t="s">
        <v>634</v>
      </c>
      <c r="M366" s="423"/>
      <c r="N366" s="423"/>
      <c r="O366" s="404" t="str">
        <f>CONCATENATE('OPINI Rinci v1'!AL368,'OPINI Rinci v1'!AM368,'OPINI Rinci v1'!AO368,'OPINI Rinci v1'!AN368)</f>
        <v>WDP</v>
      </c>
      <c r="P366" s="407" t="s">
        <v>632</v>
      </c>
      <c r="Q366" s="399" t="str">
        <f>CONCATENATE('OPINI Rinci v1'!AQ368,'OPINI Rinci v1'!AR368,'OPINI Rinci v1'!AT368,'OPINI Rinci v1'!AS368)</f>
        <v>WDP</v>
      </c>
      <c r="R366" s="163" t="str">
        <f>CONCATENATE('OPINI Rinci v1'!AV368,'OPINI Rinci v1'!AW368,'OPINI Rinci v1'!AX368,'OPINI Rinci v1'!AY368)</f>
        <v>WDP</v>
      </c>
      <c r="S366" s="163" t="str">
        <f>CONCATENATE('OPINI Rinci v1'!BA368,'OPINI Rinci v1'!BB368,'OPINI Rinci v1'!BC368,'OPINI Rinci v1'!BD368)</f>
        <v>WDP</v>
      </c>
      <c r="T366" s="163" t="str">
        <f>CONCATENATE('OPINI Rinci v1'!BF368,'OPINI Rinci v1'!BG368,'OPINI Rinci v1'!BH368,'OPINI Rinci v1'!BI368)</f>
        <v>WDP</v>
      </c>
      <c r="U366" s="163" t="str">
        <f>CONCATENATE('OPINI Rinci v1'!BK368,'OPINI Rinci v1'!BL368,'OPINI Rinci v1'!BM368,'OPINI Rinci v1'!BN368)</f>
        <v>WDP</v>
      </c>
      <c r="V366" s="163" t="str">
        <f>CONCATENATE('OPINI Rinci v1'!BP368,'OPINI Rinci v1'!BQ368,'OPINI Rinci v1'!BR368,'OPINI Rinci v1'!BS368)</f>
        <v>WDP</v>
      </c>
      <c r="W366" s="163" t="str">
        <f>CONCATENATE('OPINI Rinci v1'!BU368,'OPINI Rinci v1'!BV368,'OPINI Rinci v1'!BW368,'OPINI Rinci v1'!BX368)</f>
        <v>WDP</v>
      </c>
      <c r="X366" s="163" t="str">
        <f>CONCATENATE('OPINI Rinci v1'!BZ368,'OPINI Rinci v1'!CA368,'OPINI Rinci v1'!CB368,'OPINI Rinci v1'!CC368)</f>
        <v>WDP</v>
      </c>
      <c r="Y366" s="397"/>
    </row>
    <row r="367" spans="1:25" s="408" customFormat="1" ht="14.1" customHeight="1" x14ac:dyDescent="0.2">
      <c r="A367" s="409">
        <f t="shared" si="18"/>
        <v>325</v>
      </c>
      <c r="B367" s="410" t="s">
        <v>46</v>
      </c>
      <c r="C367" s="411" t="s">
        <v>32</v>
      </c>
      <c r="D367" s="412"/>
      <c r="E367" s="413" t="s">
        <v>398</v>
      </c>
      <c r="F367" s="404" t="str">
        <f>CONCATENATE('OPINI Rinci v1'!H369,'OPINI Rinci v1'!I369,'OPINI Rinci v1'!J369,'OPINI Rinci v1'!K369)</f>
        <v>WTP</v>
      </c>
      <c r="G367" s="404" t="str">
        <f>CONCATENATE('OPINI Rinci v1'!M369,'OPINI Rinci v1'!N369,'OPINI Rinci v1'!O369,'OPINI Rinci v1'!P369)</f>
        <v>WTP</v>
      </c>
      <c r="H367" s="404" t="str">
        <f>CONCATENATE('OPINI Rinci v1'!R369,'OPINI Rinci v1'!S369,'OPINI Rinci v1'!T369,'OPINI Rinci v1'!U369)</f>
        <v>WTP</v>
      </c>
      <c r="I367" s="404" t="str">
        <f>CONCATENATE('OPINI Rinci v1'!W369,'OPINI Rinci v1'!X369,'OPINI Rinci v1'!Y369,'OPINI Rinci v1'!Z369)</f>
        <v>WTP</v>
      </c>
      <c r="J367" s="404" t="str">
        <f>CONCATENATE('OPINI Rinci v1'!AB369,'OPINI Rinci v1'!AC369,'OPINI Rinci v1'!AD369,'OPINI Rinci v1'!AE369)</f>
        <v>WTP</v>
      </c>
      <c r="K367" s="414" t="str">
        <f>CONCATENATE('OPINI Rinci v1'!AG369,'OPINI Rinci v1'!AH369,'OPINI Rinci v1'!AI369,'OPINI Rinci v1'!AJ369)</f>
        <v>WTP</v>
      </c>
      <c r="L367" s="415" t="s">
        <v>634</v>
      </c>
      <c r="M367" s="416"/>
      <c r="N367" s="416"/>
      <c r="O367" s="414" t="str">
        <f>CONCATENATE('OPINI Rinci v1'!AL369,'OPINI Rinci v1'!AM369,'OPINI Rinci v1'!AO369,'OPINI Rinci v1'!AN369)</f>
        <v>WTP</v>
      </c>
      <c r="P367" s="417" t="s">
        <v>634</v>
      </c>
      <c r="Q367" s="418" t="str">
        <f>CONCATENATE('OPINI Rinci v1'!AQ369,'OPINI Rinci v1'!AR369,'OPINI Rinci v1'!AT369,'OPINI Rinci v1'!AS369)</f>
        <v>WDP</v>
      </c>
      <c r="R367" s="419" t="str">
        <f>CONCATENATE('OPINI Rinci v1'!AV369,'OPINI Rinci v1'!AW369,'OPINI Rinci v1'!AX369,'OPINI Rinci v1'!AY369)</f>
        <v>WDP</v>
      </c>
      <c r="S367" s="419" t="str">
        <f>CONCATENATE('OPINI Rinci v1'!BA369,'OPINI Rinci v1'!BB369,'OPINI Rinci v1'!BC369,'OPINI Rinci v1'!BD369)</f>
        <v>WDP</v>
      </c>
      <c r="T367" s="419" t="str">
        <f>CONCATENATE('OPINI Rinci v1'!BF369,'OPINI Rinci v1'!BG369,'OPINI Rinci v1'!BH369,'OPINI Rinci v1'!BI369)</f>
        <v>WDP</v>
      </c>
      <c r="U367" s="419" t="str">
        <f>CONCATENATE('OPINI Rinci v1'!BK369,'OPINI Rinci v1'!BL369,'OPINI Rinci v1'!BM369,'OPINI Rinci v1'!BN369)</f>
        <v>WDP</v>
      </c>
      <c r="V367" s="419" t="str">
        <f>CONCATENATE('OPINI Rinci v1'!BP369,'OPINI Rinci v1'!BQ369,'OPINI Rinci v1'!BR369,'OPINI Rinci v1'!BS369)</f>
        <v>WDP</v>
      </c>
      <c r="W367" s="419" t="str">
        <f>CONCATENATE('OPINI Rinci v1'!BU369,'OPINI Rinci v1'!BV369,'OPINI Rinci v1'!BW369,'OPINI Rinci v1'!BX369)</f>
        <v>WDP</v>
      </c>
      <c r="X367" s="419" t="str">
        <f>CONCATENATE('OPINI Rinci v1'!BZ369,'OPINI Rinci v1'!CA369,'OPINI Rinci v1'!CB369,'OPINI Rinci v1'!CC369)</f>
        <v>WDP</v>
      </c>
      <c r="Y367" s="420"/>
    </row>
    <row r="368" spans="1:25" s="408" customFormat="1" ht="14.1" customHeight="1" x14ac:dyDescent="0.2">
      <c r="A368" s="409">
        <f t="shared" si="18"/>
        <v>326</v>
      </c>
      <c r="B368" s="410" t="s">
        <v>46</v>
      </c>
      <c r="C368" s="411" t="s">
        <v>34</v>
      </c>
      <c r="D368" s="412"/>
      <c r="E368" s="413" t="s">
        <v>399</v>
      </c>
      <c r="F368" s="404" t="str">
        <f>CONCATENATE('OPINI Rinci v1'!H370,'OPINI Rinci v1'!I370,'OPINI Rinci v1'!J370,'OPINI Rinci v1'!K370)</f>
        <v>WTP</v>
      </c>
      <c r="G368" s="404" t="str">
        <f>CONCATENATE('OPINI Rinci v1'!M370,'OPINI Rinci v1'!N370,'OPINI Rinci v1'!O370,'OPINI Rinci v1'!P370)</f>
        <v>WTP</v>
      </c>
      <c r="H368" s="404" t="str">
        <f>CONCATENATE('OPINI Rinci v1'!R370,'OPINI Rinci v1'!S370,'OPINI Rinci v1'!T370,'OPINI Rinci v1'!U370)</f>
        <v>WTP</v>
      </c>
      <c r="I368" s="404" t="str">
        <f>CONCATENATE('OPINI Rinci v1'!W370,'OPINI Rinci v1'!X370,'OPINI Rinci v1'!Y370,'OPINI Rinci v1'!Z370)</f>
        <v>WTP</v>
      </c>
      <c r="J368" s="404" t="str">
        <f>CONCATENATE('OPINI Rinci v1'!AB370,'OPINI Rinci v1'!AC370,'OPINI Rinci v1'!AD370,'OPINI Rinci v1'!AE370)</f>
        <v>WTP</v>
      </c>
      <c r="K368" s="414" t="str">
        <f>CONCATENATE('OPINI Rinci v1'!AG370,'OPINI Rinci v1'!AH370,'OPINI Rinci v1'!AI370,'OPINI Rinci v1'!AJ370)</f>
        <v>WTP</v>
      </c>
      <c r="L368" s="425" t="s">
        <v>632</v>
      </c>
      <c r="M368" s="426"/>
      <c r="N368" s="426"/>
      <c r="O368" s="414" t="str">
        <f>CONCATENATE('OPINI Rinci v1'!AL370,'OPINI Rinci v1'!AM370,'OPINI Rinci v1'!AO370,'OPINI Rinci v1'!AN370)</f>
        <v>WTP</v>
      </c>
      <c r="P368" s="427" t="s">
        <v>632</v>
      </c>
      <c r="Q368" s="418" t="str">
        <f>CONCATENATE('OPINI Rinci v1'!AQ370,'OPINI Rinci v1'!AR370,'OPINI Rinci v1'!AT370,'OPINI Rinci v1'!AS370)</f>
        <v>WDP</v>
      </c>
      <c r="R368" s="419" t="str">
        <f>CONCATENATE('OPINI Rinci v1'!AV370,'OPINI Rinci v1'!AW370,'OPINI Rinci v1'!AX370,'OPINI Rinci v1'!AY370)</f>
        <v>WDP</v>
      </c>
      <c r="S368" s="419" t="str">
        <f>CONCATENATE('OPINI Rinci v1'!BA370,'OPINI Rinci v1'!BB370,'OPINI Rinci v1'!BC370,'OPINI Rinci v1'!BD370)</f>
        <v>WDP</v>
      </c>
      <c r="T368" s="419" t="str">
        <f>CONCATENATE('OPINI Rinci v1'!BF370,'OPINI Rinci v1'!BG370,'OPINI Rinci v1'!BH370,'OPINI Rinci v1'!BI370)</f>
        <v>WDP</v>
      </c>
      <c r="U368" s="419" t="str">
        <f>CONCATENATE('OPINI Rinci v1'!BK370,'OPINI Rinci v1'!BL370,'OPINI Rinci v1'!BM370,'OPINI Rinci v1'!BN370)</f>
        <v>WDP</v>
      </c>
      <c r="V368" s="419" t="str">
        <f>CONCATENATE('OPINI Rinci v1'!BP370,'OPINI Rinci v1'!BQ370,'OPINI Rinci v1'!BR370,'OPINI Rinci v1'!BS370)</f>
        <v>WDP</v>
      </c>
      <c r="W368" s="419" t="str">
        <f>CONCATENATE('OPINI Rinci v1'!BU370,'OPINI Rinci v1'!BV370,'OPINI Rinci v1'!BW370,'OPINI Rinci v1'!BX370)</f>
        <v>TMP</v>
      </c>
      <c r="X368" s="419" t="str">
        <f>CONCATENATE('OPINI Rinci v1'!BZ370,'OPINI Rinci v1'!CA370,'OPINI Rinci v1'!CB370,'OPINI Rinci v1'!CC370)</f>
        <v/>
      </c>
      <c r="Y368" s="420"/>
    </row>
    <row r="369" spans="1:25" s="408" customFormat="1" ht="14.1" customHeight="1" x14ac:dyDescent="0.2">
      <c r="A369" s="409">
        <f t="shared" si="18"/>
        <v>327</v>
      </c>
      <c r="B369" s="410" t="s">
        <v>46</v>
      </c>
      <c r="C369" s="411" t="s">
        <v>36</v>
      </c>
      <c r="D369" s="412"/>
      <c r="E369" s="413" t="s">
        <v>400</v>
      </c>
      <c r="F369" s="404" t="str">
        <f>CONCATENATE('OPINI Rinci v1'!H371,'OPINI Rinci v1'!I371,'OPINI Rinci v1'!J371,'OPINI Rinci v1'!K371)</f>
        <v>WTP</v>
      </c>
      <c r="G369" s="404" t="str">
        <f>CONCATENATE('OPINI Rinci v1'!M371,'OPINI Rinci v1'!N371,'OPINI Rinci v1'!O371,'OPINI Rinci v1'!P371)</f>
        <v>WTP</v>
      </c>
      <c r="H369" s="404" t="str">
        <f>CONCATENATE('OPINI Rinci v1'!R371,'OPINI Rinci v1'!S371,'OPINI Rinci v1'!T371,'OPINI Rinci v1'!U371)</f>
        <v>WTP</v>
      </c>
      <c r="I369" s="404" t="str">
        <f>CONCATENATE('OPINI Rinci v1'!W371,'OPINI Rinci v1'!X371,'OPINI Rinci v1'!Y371,'OPINI Rinci v1'!Z371)</f>
        <v>WTP</v>
      </c>
      <c r="J369" s="404" t="str">
        <f>CONCATENATE('OPINI Rinci v1'!AB371,'OPINI Rinci v1'!AC371,'OPINI Rinci v1'!AD371,'OPINI Rinci v1'!AE371)</f>
        <v>WTP</v>
      </c>
      <c r="K369" s="414" t="str">
        <f>CONCATENATE('OPINI Rinci v1'!AG371,'OPINI Rinci v1'!AH371,'OPINI Rinci v1'!AI371,'OPINI Rinci v1'!AJ371)</f>
        <v>WTP</v>
      </c>
      <c r="L369" s="415" t="s">
        <v>634</v>
      </c>
      <c r="M369" s="416"/>
      <c r="N369" s="416"/>
      <c r="O369" s="414" t="str">
        <f>CONCATENATE('OPINI Rinci v1'!AL371,'OPINI Rinci v1'!AM371,'OPINI Rinci v1'!AO371,'OPINI Rinci v1'!AN371)</f>
        <v>WTP</v>
      </c>
      <c r="P369" s="417" t="s">
        <v>634</v>
      </c>
      <c r="Q369" s="418" t="str">
        <f>CONCATENATE('OPINI Rinci v1'!AQ371,'OPINI Rinci v1'!AR371,'OPINI Rinci v1'!AT371,'OPINI Rinci v1'!AS371)</f>
        <v>WDP</v>
      </c>
      <c r="R369" s="419" t="str">
        <f>CONCATENATE('OPINI Rinci v1'!AV371,'OPINI Rinci v1'!AW371,'OPINI Rinci v1'!AX371,'OPINI Rinci v1'!AY371)</f>
        <v>WDP</v>
      </c>
      <c r="S369" s="419" t="str">
        <f>CONCATENATE('OPINI Rinci v1'!BA371,'OPINI Rinci v1'!BB371,'OPINI Rinci v1'!BC371,'OPINI Rinci v1'!BD371)</f>
        <v>WDP</v>
      </c>
      <c r="T369" s="419" t="str">
        <f>CONCATENATE('OPINI Rinci v1'!BF371,'OPINI Rinci v1'!BG371,'OPINI Rinci v1'!BH371,'OPINI Rinci v1'!BI371)</f>
        <v>WDP</v>
      </c>
      <c r="U369" s="419" t="str">
        <f>CONCATENATE('OPINI Rinci v1'!BK371,'OPINI Rinci v1'!BL371,'OPINI Rinci v1'!BM371,'OPINI Rinci v1'!BN371)</f>
        <v>WDP</v>
      </c>
      <c r="V369" s="419" t="str">
        <f>CONCATENATE('OPINI Rinci v1'!BP371,'OPINI Rinci v1'!BQ371,'OPINI Rinci v1'!BR371,'OPINI Rinci v1'!BS371)</f>
        <v>TW</v>
      </c>
      <c r="W369" s="419" t="str">
        <f>CONCATENATE('OPINI Rinci v1'!BU371,'OPINI Rinci v1'!BV371,'OPINI Rinci v1'!BW371,'OPINI Rinci v1'!BX371)</f>
        <v>TW</v>
      </c>
      <c r="X369" s="419" t="str">
        <f>CONCATENATE('OPINI Rinci v1'!BZ371,'OPINI Rinci v1'!CA371,'OPINI Rinci v1'!CB371,'OPINI Rinci v1'!CC371)</f>
        <v>TMP</v>
      </c>
      <c r="Y369" s="420"/>
    </row>
    <row r="370" spans="1:25" s="59" customFormat="1" ht="14.1" customHeight="1" x14ac:dyDescent="0.2">
      <c r="A370" s="76" t="str">
        <f t="shared" si="18"/>
        <v/>
      </c>
      <c r="B370" s="180"/>
      <c r="C370" s="398"/>
      <c r="D370" s="62"/>
      <c r="E370" s="63"/>
      <c r="F370" s="63"/>
      <c r="G370" s="404" t="str">
        <f>CONCATENATE('OPINI Rinci v1'!M372,'OPINI Rinci v1'!N372,'OPINI Rinci v1'!O372,'OPINI Rinci v1'!P372)</f>
        <v/>
      </c>
      <c r="H370" s="63"/>
      <c r="I370" s="63"/>
      <c r="J370" s="63"/>
      <c r="K370" s="63"/>
      <c r="L370" s="428"/>
      <c r="M370" s="428"/>
      <c r="N370" s="428"/>
      <c r="O370" s="398"/>
      <c r="P370" s="63"/>
      <c r="Q370" s="399" t="str">
        <f>CONCATENATE('OPINI Rinci v1'!AQ372,'OPINI Rinci v1'!AR372,'OPINI Rinci v1'!AT372,'OPINI Rinci v1'!AS372)</f>
        <v/>
      </c>
      <c r="R370" s="147"/>
      <c r="S370" s="163"/>
      <c r="T370" s="163"/>
      <c r="U370" s="163"/>
      <c r="V370" s="163"/>
      <c r="W370" s="163"/>
      <c r="X370" s="163"/>
      <c r="Y370" s="400"/>
    </row>
    <row r="371" spans="1:25" s="59" customFormat="1" ht="14.1" customHeight="1" x14ac:dyDescent="0.2">
      <c r="A371" s="76" t="str">
        <f t="shared" si="18"/>
        <v/>
      </c>
      <c r="B371" s="79" t="s">
        <v>48</v>
      </c>
      <c r="C371" s="398"/>
      <c r="D371" s="62" t="s">
        <v>402</v>
      </c>
      <c r="E371" s="63"/>
      <c r="F371" s="63"/>
      <c r="G371" s="404" t="s">
        <v>657</v>
      </c>
      <c r="H371" s="63"/>
      <c r="I371" s="63"/>
      <c r="J371" s="63"/>
      <c r="K371" s="63"/>
      <c r="L371" s="428"/>
      <c r="M371" s="428"/>
      <c r="N371" s="428"/>
      <c r="O371" s="398"/>
      <c r="P371" s="63"/>
      <c r="Q371" s="399"/>
      <c r="R371" s="147"/>
      <c r="S371" s="163"/>
      <c r="T371" s="163"/>
      <c r="U371" s="163"/>
      <c r="V371" s="163"/>
      <c r="W371" s="163"/>
      <c r="X371" s="163"/>
      <c r="Y371" s="400"/>
    </row>
    <row r="372" spans="1:25" s="91" customFormat="1" ht="14.1" customHeight="1" x14ac:dyDescent="0.2">
      <c r="A372" s="76">
        <f>IF(C372="","",A369+1)</f>
        <v>328</v>
      </c>
      <c r="B372" s="157" t="s">
        <v>48</v>
      </c>
      <c r="C372" s="401" t="s">
        <v>8</v>
      </c>
      <c r="D372" s="402"/>
      <c r="E372" s="403" t="s">
        <v>403</v>
      </c>
      <c r="F372" s="404" t="str">
        <f>CONCATENATE('OPINI Rinci v1'!H374,'OPINI Rinci v1'!I374,'OPINI Rinci v1'!J374,'OPINI Rinci v1'!K374)</f>
        <v>WTP</v>
      </c>
      <c r="G372" s="404" t="str">
        <f>CONCATENATE('OPINI Rinci v1'!M374,'OPINI Rinci v1'!N374,'OPINI Rinci v1'!O374,'OPINI Rinci v1'!P374)</f>
        <v>WTP</v>
      </c>
      <c r="H372" s="404" t="str">
        <f>CONCATENATE('OPINI Rinci v1'!R374,'OPINI Rinci v1'!S374,'OPINI Rinci v1'!T374,'OPINI Rinci v1'!U374)</f>
        <v>WTP</v>
      </c>
      <c r="I372" s="404" t="str">
        <f>CONCATENATE('OPINI Rinci v1'!W374,'OPINI Rinci v1'!X374,'OPINI Rinci v1'!Y374,'OPINI Rinci v1'!Z374)</f>
        <v>WTP</v>
      </c>
      <c r="J372" s="404" t="str">
        <f>CONCATENATE('OPINI Rinci v1'!AB374,'OPINI Rinci v1'!AC374,'OPINI Rinci v1'!AD374,'OPINI Rinci v1'!AE374)</f>
        <v>WTP</v>
      </c>
      <c r="K372" s="404" t="str">
        <f>CONCATENATE('OPINI Rinci v1'!AG374,'OPINI Rinci v1'!AH374,'OPINI Rinci v1'!AI374,'OPINI Rinci v1'!AJ374)</f>
        <v>WTP</v>
      </c>
      <c r="L372" s="436" t="s">
        <v>634</v>
      </c>
      <c r="M372" s="437"/>
      <c r="N372" s="437"/>
      <c r="O372" s="404" t="str">
        <f>CONCATENATE('OPINI Rinci v1'!AL374,'OPINI Rinci v1'!AM374,'OPINI Rinci v1'!AO374,'OPINI Rinci v1'!AN374)</f>
        <v>WDP</v>
      </c>
      <c r="P372" s="424" t="s">
        <v>634</v>
      </c>
      <c r="Q372" s="399" t="str">
        <f>CONCATENATE('OPINI Rinci v1'!AQ374,'OPINI Rinci v1'!AR374,'OPINI Rinci v1'!AT374,'OPINI Rinci v1'!AS374)</f>
        <v>WTP</v>
      </c>
      <c r="R372" s="163" t="str">
        <f>CONCATENATE('OPINI Rinci v1'!AV374,'OPINI Rinci v1'!AW374,'OPINI Rinci v1'!AX374,'OPINI Rinci v1'!AY374)</f>
        <v>WDP</v>
      </c>
      <c r="S372" s="163" t="str">
        <f>CONCATENATE('OPINI Rinci v1'!BA374,'OPINI Rinci v1'!BB374,'OPINI Rinci v1'!BC374,'OPINI Rinci v1'!BD374)</f>
        <v>WDP</v>
      </c>
      <c r="T372" s="163" t="str">
        <f>CONCATENATE('OPINI Rinci v1'!BF374,'OPINI Rinci v1'!BG374,'OPINI Rinci v1'!BH374,'OPINI Rinci v1'!BI374)</f>
        <v>TW</v>
      </c>
      <c r="U372" s="163" t="str">
        <f>CONCATENATE('OPINI Rinci v1'!BK374,'OPINI Rinci v1'!BL374,'OPINI Rinci v1'!BM374,'OPINI Rinci v1'!BN374)</f>
        <v>TW</v>
      </c>
      <c r="V372" s="163" t="str">
        <f>CONCATENATE('OPINI Rinci v1'!BP374,'OPINI Rinci v1'!BQ374,'OPINI Rinci v1'!BR374,'OPINI Rinci v1'!BS374)</f>
        <v>TW</v>
      </c>
      <c r="W372" s="163" t="str">
        <f>CONCATENATE('OPINI Rinci v1'!BU374,'OPINI Rinci v1'!BV374,'OPINI Rinci v1'!BW374,'OPINI Rinci v1'!BX374)</f>
        <v>TW</v>
      </c>
      <c r="X372" s="163" t="str">
        <f>CONCATENATE('OPINI Rinci v1'!BZ374,'OPINI Rinci v1'!CA374,'OPINI Rinci v1'!CB374,'OPINI Rinci v1'!CC374)</f>
        <v>WDP</v>
      </c>
      <c r="Y372" s="397"/>
    </row>
    <row r="373" spans="1:25" s="408" customFormat="1" ht="14.1" customHeight="1" x14ac:dyDescent="0.2">
      <c r="A373" s="409">
        <f t="shared" ref="A373:A382" si="19">IF(C373="","",A372+1)</f>
        <v>329</v>
      </c>
      <c r="B373" s="410" t="s">
        <v>48</v>
      </c>
      <c r="C373" s="411" t="s">
        <v>12</v>
      </c>
      <c r="D373" s="412"/>
      <c r="E373" s="413" t="s">
        <v>404</v>
      </c>
      <c r="F373" s="404" t="str">
        <f>CONCATENATE('OPINI Rinci v1'!H375,'OPINI Rinci v1'!I375,'OPINI Rinci v1'!J375,'OPINI Rinci v1'!K375)</f>
        <v>WTP</v>
      </c>
      <c r="G373" s="404" t="str">
        <f>CONCATENATE('OPINI Rinci v1'!M375,'OPINI Rinci v1'!N375,'OPINI Rinci v1'!O375,'OPINI Rinci v1'!P375)</f>
        <v>WTP</v>
      </c>
      <c r="H373" s="404" t="str">
        <f>CONCATENATE('OPINI Rinci v1'!R375,'OPINI Rinci v1'!S375,'OPINI Rinci v1'!T375,'OPINI Rinci v1'!U375)</f>
        <v>WTP</v>
      </c>
      <c r="I373" s="404" t="str">
        <f>CONCATENATE('OPINI Rinci v1'!W375,'OPINI Rinci v1'!X375,'OPINI Rinci v1'!Y375,'OPINI Rinci v1'!Z375)</f>
        <v>WDP</v>
      </c>
      <c r="J373" s="404" t="str">
        <f>CONCATENATE('OPINI Rinci v1'!AB375,'OPINI Rinci v1'!AC375,'OPINI Rinci v1'!AD375,'OPINI Rinci v1'!AE375)</f>
        <v>WTP</v>
      </c>
      <c r="K373" s="414" t="str">
        <f>CONCATENATE('OPINI Rinci v1'!AG375,'OPINI Rinci v1'!AH375,'OPINI Rinci v1'!AI375,'OPINI Rinci v1'!AJ375)</f>
        <v>WTP</v>
      </c>
      <c r="L373" s="415" t="s">
        <v>634</v>
      </c>
      <c r="M373" s="416"/>
      <c r="N373" s="416"/>
      <c r="O373" s="414" t="str">
        <f>CONCATENATE('OPINI Rinci v1'!AL375,'OPINI Rinci v1'!AM375,'OPINI Rinci v1'!AO375,'OPINI Rinci v1'!AN375)</f>
        <v>WDP</v>
      </c>
      <c r="P373" s="417" t="s">
        <v>634</v>
      </c>
      <c r="Q373" s="418" t="str">
        <f>CONCATENATE('OPINI Rinci v1'!AQ375,'OPINI Rinci v1'!AR375,'OPINI Rinci v1'!AT375,'OPINI Rinci v1'!AS375)</f>
        <v>WDP</v>
      </c>
      <c r="R373" s="419" t="str">
        <f>CONCATENATE('OPINI Rinci v1'!AV375,'OPINI Rinci v1'!AW375,'OPINI Rinci v1'!AX375,'OPINI Rinci v1'!AY375)</f>
        <v>WDP</v>
      </c>
      <c r="S373" s="419" t="str">
        <f>CONCATENATE('OPINI Rinci v1'!BA375,'OPINI Rinci v1'!BB375,'OPINI Rinci v1'!BC375,'OPINI Rinci v1'!BD375)</f>
        <v>WDP</v>
      </c>
      <c r="T373" s="419" t="str">
        <f>CONCATENATE('OPINI Rinci v1'!BF375,'OPINI Rinci v1'!BG375,'OPINI Rinci v1'!BH375,'OPINI Rinci v1'!BI375)</f>
        <v>TW</v>
      </c>
      <c r="U373" s="419" t="str">
        <f>CONCATENATE('OPINI Rinci v1'!BK375,'OPINI Rinci v1'!BL375,'OPINI Rinci v1'!BM375,'OPINI Rinci v1'!BN375)</f>
        <v>TW</v>
      </c>
      <c r="V373" s="419" t="str">
        <f>CONCATENATE('OPINI Rinci v1'!BP375,'OPINI Rinci v1'!BQ375,'OPINI Rinci v1'!BR375,'OPINI Rinci v1'!BS375)</f>
        <v>TW</v>
      </c>
      <c r="W373" s="419" t="str">
        <f>CONCATENATE('OPINI Rinci v1'!BU375,'OPINI Rinci v1'!BV375,'OPINI Rinci v1'!BW375,'OPINI Rinci v1'!BX375)</f>
        <v>TMP</v>
      </c>
      <c r="X373" s="419" t="str">
        <f>CONCATENATE('OPINI Rinci v1'!BZ375,'OPINI Rinci v1'!CA375,'OPINI Rinci v1'!CB375,'OPINI Rinci v1'!CC375)</f>
        <v>TW</v>
      </c>
      <c r="Y373" s="420"/>
    </row>
    <row r="374" spans="1:25" s="408" customFormat="1" ht="14.1" customHeight="1" x14ac:dyDescent="0.2">
      <c r="A374" s="409">
        <f t="shared" si="19"/>
        <v>330</v>
      </c>
      <c r="B374" s="410" t="s">
        <v>48</v>
      </c>
      <c r="C374" s="411" t="s">
        <v>14</v>
      </c>
      <c r="D374" s="412"/>
      <c r="E374" s="413" t="s">
        <v>406</v>
      </c>
      <c r="F374" s="404" t="str">
        <f>CONCATENATE('OPINI Rinci v1'!H376,'OPINI Rinci v1'!I376,'OPINI Rinci v1'!J376,'OPINI Rinci v1'!K376)</f>
        <v>WTP</v>
      </c>
      <c r="G374" s="404" t="str">
        <f>CONCATENATE('OPINI Rinci v1'!M376,'OPINI Rinci v1'!N376,'OPINI Rinci v1'!O376,'OPINI Rinci v1'!P376)</f>
        <v>WTP</v>
      </c>
      <c r="H374" s="404" t="str">
        <f>CONCATENATE('OPINI Rinci v1'!R376,'OPINI Rinci v1'!S376,'OPINI Rinci v1'!T376,'OPINI Rinci v1'!U376)</f>
        <v>WDP</v>
      </c>
      <c r="I374" s="404" t="str">
        <f>CONCATENATE('OPINI Rinci v1'!W376,'OPINI Rinci v1'!X376,'OPINI Rinci v1'!Y376,'OPINI Rinci v1'!Z376)</f>
        <v>WTP</v>
      </c>
      <c r="J374" s="404" t="str">
        <f>CONCATENATE('OPINI Rinci v1'!AB376,'OPINI Rinci v1'!AC376,'OPINI Rinci v1'!AD376,'OPINI Rinci v1'!AE376)</f>
        <v>WTP</v>
      </c>
      <c r="K374" s="414" t="str">
        <f>CONCATENATE('OPINI Rinci v1'!AG376,'OPINI Rinci v1'!AH376,'OPINI Rinci v1'!AI376,'OPINI Rinci v1'!AJ376)</f>
        <v>WTP</v>
      </c>
      <c r="L374" s="415" t="s">
        <v>634</v>
      </c>
      <c r="M374" s="416"/>
      <c r="N374" s="416"/>
      <c r="O374" s="414" t="str">
        <f>CONCATENATE('OPINI Rinci v1'!AL376,'OPINI Rinci v1'!AM376,'OPINI Rinci v1'!AO376,'OPINI Rinci v1'!AN376)</f>
        <v>WTP</v>
      </c>
      <c r="P374" s="417" t="s">
        <v>634</v>
      </c>
      <c r="Q374" s="418" t="str">
        <f>CONCATENATE('OPINI Rinci v1'!AQ376,'OPINI Rinci v1'!AR376,'OPINI Rinci v1'!AT376,'OPINI Rinci v1'!AS376)</f>
        <v>WTP</v>
      </c>
      <c r="R374" s="419" t="str">
        <f>CONCATENATE('OPINI Rinci v1'!AV376,'OPINI Rinci v1'!AW376,'OPINI Rinci v1'!AX376,'OPINI Rinci v1'!AY376)</f>
        <v>TMP</v>
      </c>
      <c r="S374" s="419" t="str">
        <f>CONCATENATE('OPINI Rinci v1'!BA376,'OPINI Rinci v1'!BB376,'OPINI Rinci v1'!BC376,'OPINI Rinci v1'!BD376)</f>
        <v>TMP</v>
      </c>
      <c r="T374" s="419" t="str">
        <f>CONCATENATE('OPINI Rinci v1'!BF376,'OPINI Rinci v1'!BG376,'OPINI Rinci v1'!BH376,'OPINI Rinci v1'!BI376)</f>
        <v>TMP</v>
      </c>
      <c r="U374" s="419" t="str">
        <f>CONCATENATE('OPINI Rinci v1'!BK376,'OPINI Rinci v1'!BL376,'OPINI Rinci v1'!BM376,'OPINI Rinci v1'!BN376)</f>
        <v>TMP</v>
      </c>
      <c r="V374" s="419" t="str">
        <f>CONCATENATE('OPINI Rinci v1'!BP376,'OPINI Rinci v1'!BQ376,'OPINI Rinci v1'!BR376,'OPINI Rinci v1'!BS376)</f>
        <v>TMP</v>
      </c>
      <c r="W374" s="419" t="str">
        <f>CONCATENATE('OPINI Rinci v1'!BU376,'OPINI Rinci v1'!BV376,'OPINI Rinci v1'!BW376,'OPINI Rinci v1'!BX376)</f>
        <v>TMP</v>
      </c>
      <c r="X374" s="419" t="str">
        <f>CONCATENATE('OPINI Rinci v1'!BZ376,'OPINI Rinci v1'!CA376,'OPINI Rinci v1'!CB376,'OPINI Rinci v1'!CC376)</f>
        <v>WDP</v>
      </c>
      <c r="Y374" s="420"/>
    </row>
    <row r="375" spans="1:25" s="91" customFormat="1" ht="14.1" customHeight="1" x14ac:dyDescent="0.2">
      <c r="A375" s="76">
        <f t="shared" si="19"/>
        <v>331</v>
      </c>
      <c r="B375" s="157" t="s">
        <v>48</v>
      </c>
      <c r="C375" s="401" t="s">
        <v>16</v>
      </c>
      <c r="D375" s="421"/>
      <c r="E375" s="403" t="s">
        <v>407</v>
      </c>
      <c r="F375" s="404" t="str">
        <f>CONCATENATE('OPINI Rinci v1'!H377,'OPINI Rinci v1'!I377,'OPINI Rinci v1'!J377,'OPINI Rinci v1'!K377)</f>
        <v>WTP</v>
      </c>
      <c r="G375" s="404" t="str">
        <f>CONCATENATE('OPINI Rinci v1'!M377,'OPINI Rinci v1'!N377,'OPINI Rinci v1'!O377,'OPINI Rinci v1'!P377)</f>
        <v>WTP</v>
      </c>
      <c r="H375" s="404" t="str">
        <f>CONCATENATE('OPINI Rinci v1'!R377,'OPINI Rinci v1'!S377,'OPINI Rinci v1'!T377,'OPINI Rinci v1'!U377)</f>
        <v>WTP</v>
      </c>
      <c r="I375" s="404" t="str">
        <f>CONCATENATE('OPINI Rinci v1'!W377,'OPINI Rinci v1'!X377,'OPINI Rinci v1'!Y377,'OPINI Rinci v1'!Z377)</f>
        <v>WTP</v>
      </c>
      <c r="J375" s="404" t="str">
        <f>CONCATENATE('OPINI Rinci v1'!AB377,'OPINI Rinci v1'!AC377,'OPINI Rinci v1'!AD377,'OPINI Rinci v1'!AE377)</f>
        <v>WTP</v>
      </c>
      <c r="K375" s="404" t="str">
        <f>CONCATENATE('OPINI Rinci v1'!AG377,'OPINI Rinci v1'!AH377,'OPINI Rinci v1'!AI377,'OPINI Rinci v1'!AJ377)</f>
        <v>WDP</v>
      </c>
      <c r="L375" s="422" t="s">
        <v>634</v>
      </c>
      <c r="M375" s="423"/>
      <c r="N375" s="423"/>
      <c r="O375" s="404" t="str">
        <f>CONCATENATE('OPINI Rinci v1'!AL377,'OPINI Rinci v1'!AM377,'OPINI Rinci v1'!AO377,'OPINI Rinci v1'!AN377)</f>
        <v>WDP</v>
      </c>
      <c r="P375" s="424" t="s">
        <v>634</v>
      </c>
      <c r="Q375" s="399" t="str">
        <f>CONCATENATE('OPINI Rinci v1'!AQ377,'OPINI Rinci v1'!AR377,'OPINI Rinci v1'!AT377,'OPINI Rinci v1'!AS377)</f>
        <v>WDP</v>
      </c>
      <c r="R375" s="163" t="str">
        <f>CONCATENATE('OPINI Rinci v1'!AV377,'OPINI Rinci v1'!AW377,'OPINI Rinci v1'!AX377,'OPINI Rinci v1'!AY377)</f>
        <v>WDP</v>
      </c>
      <c r="S375" s="163" t="str">
        <f>CONCATENATE('OPINI Rinci v1'!BA377,'OPINI Rinci v1'!BB377,'OPINI Rinci v1'!BC377,'OPINI Rinci v1'!BD377)</f>
        <v>TW</v>
      </c>
      <c r="T375" s="163" t="str">
        <f>CONCATENATE('OPINI Rinci v1'!BF377,'OPINI Rinci v1'!BG377,'OPINI Rinci v1'!BH377,'OPINI Rinci v1'!BI377)</f>
        <v>TW</v>
      </c>
      <c r="U375" s="163" t="str">
        <f>CONCATENATE('OPINI Rinci v1'!BK377,'OPINI Rinci v1'!BL377,'OPINI Rinci v1'!BM377,'OPINI Rinci v1'!BN377)</f>
        <v>TW</v>
      </c>
      <c r="V375" s="163" t="str">
        <f>CONCATENATE('OPINI Rinci v1'!BP377,'OPINI Rinci v1'!BQ377,'OPINI Rinci v1'!BR377,'OPINI Rinci v1'!BS377)</f>
        <v>TW</v>
      </c>
      <c r="W375" s="163" t="str">
        <f>CONCATENATE('OPINI Rinci v1'!BU377,'OPINI Rinci v1'!BV377,'OPINI Rinci v1'!BW377,'OPINI Rinci v1'!BX377)</f>
        <v>TMP</v>
      </c>
      <c r="X375" s="163" t="str">
        <f>CONCATENATE('OPINI Rinci v1'!BZ377,'OPINI Rinci v1'!CA377,'OPINI Rinci v1'!CB377,'OPINI Rinci v1'!CC377)</f>
        <v/>
      </c>
      <c r="Y375" s="397"/>
    </row>
    <row r="376" spans="1:25" s="91" customFormat="1" ht="14.1" customHeight="1" x14ac:dyDescent="0.2">
      <c r="A376" s="76">
        <f t="shared" si="19"/>
        <v>332</v>
      </c>
      <c r="B376" s="157" t="s">
        <v>48</v>
      </c>
      <c r="C376" s="401" t="s">
        <v>18</v>
      </c>
      <c r="D376" s="421"/>
      <c r="E376" s="403" t="s">
        <v>408</v>
      </c>
      <c r="F376" s="404" t="str">
        <f>CONCATENATE('OPINI Rinci v1'!H378,'OPINI Rinci v1'!I378,'OPINI Rinci v1'!J378,'OPINI Rinci v1'!K378)</f>
        <v>WTP</v>
      </c>
      <c r="G376" s="404" t="str">
        <f>CONCATENATE('OPINI Rinci v1'!M378,'OPINI Rinci v1'!N378,'OPINI Rinci v1'!O378,'OPINI Rinci v1'!P378)</f>
        <v>WTP</v>
      </c>
      <c r="H376" s="404" t="str">
        <f>CONCATENATE('OPINI Rinci v1'!R378,'OPINI Rinci v1'!S378,'OPINI Rinci v1'!T378,'OPINI Rinci v1'!U378)</f>
        <v>WTP</v>
      </c>
      <c r="I376" s="404" t="str">
        <f>CONCATENATE('OPINI Rinci v1'!W378,'OPINI Rinci v1'!X378,'OPINI Rinci v1'!Y378,'OPINI Rinci v1'!Z378)</f>
        <v>WTP</v>
      </c>
      <c r="J376" s="404" t="str">
        <f>CONCATENATE('OPINI Rinci v1'!AB378,'OPINI Rinci v1'!AC378,'OPINI Rinci v1'!AD378,'OPINI Rinci v1'!AE378)</f>
        <v>WTP</v>
      </c>
      <c r="K376" s="404" t="str">
        <f>CONCATENATE('OPINI Rinci v1'!AG378,'OPINI Rinci v1'!AH378,'OPINI Rinci v1'!AI378,'OPINI Rinci v1'!AJ378)</f>
        <v>WDP</v>
      </c>
      <c r="L376" s="422" t="s">
        <v>634</v>
      </c>
      <c r="M376" s="423"/>
      <c r="N376" s="423"/>
      <c r="O376" s="404" t="str">
        <f>CONCATENATE('OPINI Rinci v1'!AL378,'OPINI Rinci v1'!AM378,'OPINI Rinci v1'!AO378,'OPINI Rinci v1'!AN378)</f>
        <v>WDP</v>
      </c>
      <c r="P376" s="424" t="s">
        <v>634</v>
      </c>
      <c r="Q376" s="399" t="str">
        <f>CONCATENATE('OPINI Rinci v1'!AQ378,'OPINI Rinci v1'!AR378,'OPINI Rinci v1'!AT378,'OPINI Rinci v1'!AS378)</f>
        <v>WDP</v>
      </c>
      <c r="R376" s="163" t="str">
        <f>CONCATENATE('OPINI Rinci v1'!AV378,'OPINI Rinci v1'!AW378,'OPINI Rinci v1'!AX378,'OPINI Rinci v1'!AY378)</f>
        <v>TW</v>
      </c>
      <c r="S376" s="163" t="str">
        <f>CONCATENATE('OPINI Rinci v1'!BA378,'OPINI Rinci v1'!BB378,'OPINI Rinci v1'!BC378,'OPINI Rinci v1'!BD378)</f>
        <v>TW</v>
      </c>
      <c r="T376" s="163" t="str">
        <f>CONCATENATE('OPINI Rinci v1'!BF378,'OPINI Rinci v1'!BG378,'OPINI Rinci v1'!BH378,'OPINI Rinci v1'!BI378)</f>
        <v>TMP</v>
      </c>
      <c r="U376" s="163" t="str">
        <f>CONCATENATE('OPINI Rinci v1'!BK378,'OPINI Rinci v1'!BL378,'OPINI Rinci v1'!BM378,'OPINI Rinci v1'!BN378)</f>
        <v>TMP</v>
      </c>
      <c r="V376" s="163" t="str">
        <f>CONCATENATE('OPINI Rinci v1'!BP378,'OPINI Rinci v1'!BQ378,'OPINI Rinci v1'!BR378,'OPINI Rinci v1'!BS378)</f>
        <v>TMP</v>
      </c>
      <c r="W376" s="163" t="str">
        <f>CONCATENATE('OPINI Rinci v1'!BU378,'OPINI Rinci v1'!BV378,'OPINI Rinci v1'!BW378,'OPINI Rinci v1'!BX378)</f>
        <v>TMP</v>
      </c>
      <c r="X376" s="163" t="str">
        <f>CONCATENATE('OPINI Rinci v1'!BZ378,'OPINI Rinci v1'!CA378,'OPINI Rinci v1'!CB378,'OPINI Rinci v1'!CC378)</f>
        <v>WDP</v>
      </c>
      <c r="Y376" s="397"/>
    </row>
    <row r="377" spans="1:25" s="408" customFormat="1" ht="14.1" customHeight="1" x14ac:dyDescent="0.2">
      <c r="A377" s="409">
        <f t="shared" si="19"/>
        <v>333</v>
      </c>
      <c r="B377" s="410" t="s">
        <v>48</v>
      </c>
      <c r="C377" s="411" t="s">
        <v>20</v>
      </c>
      <c r="D377" s="412"/>
      <c r="E377" s="413" t="s">
        <v>649</v>
      </c>
      <c r="F377" s="404" t="str">
        <f>CONCATENATE('OPINI Rinci v1'!H379,'OPINI Rinci v1'!I379,'OPINI Rinci v1'!J379,'OPINI Rinci v1'!K379)</f>
        <v>WTP</v>
      </c>
      <c r="G377" s="404" t="str">
        <f>CONCATENATE('OPINI Rinci v1'!M379,'OPINI Rinci v1'!N379,'OPINI Rinci v1'!O379,'OPINI Rinci v1'!P379)</f>
        <v>WTP</v>
      </c>
      <c r="H377" s="404" t="str">
        <f>CONCATENATE('OPINI Rinci v1'!R379,'OPINI Rinci v1'!S379,'OPINI Rinci v1'!T379,'OPINI Rinci v1'!U379)</f>
        <v>WTP</v>
      </c>
      <c r="I377" s="404" t="str">
        <f>CONCATENATE('OPINI Rinci v1'!W379,'OPINI Rinci v1'!X379,'OPINI Rinci v1'!Y379,'OPINI Rinci v1'!Z379)</f>
        <v>WTP</v>
      </c>
      <c r="J377" s="404" t="str">
        <f>CONCATENATE('OPINI Rinci v1'!AB379,'OPINI Rinci v1'!AC379,'OPINI Rinci v1'!AD379,'OPINI Rinci v1'!AE379)</f>
        <v>WTP</v>
      </c>
      <c r="K377" s="414" t="str">
        <f>CONCATENATE('OPINI Rinci v1'!AG379,'OPINI Rinci v1'!AH379,'OPINI Rinci v1'!AI379,'OPINI Rinci v1'!AJ379)</f>
        <v>WTP</v>
      </c>
      <c r="L377" s="415" t="s">
        <v>634</v>
      </c>
      <c r="M377" s="416"/>
      <c r="N377" s="416"/>
      <c r="O377" s="414" t="str">
        <f>CONCATENATE('OPINI Rinci v1'!AL379,'OPINI Rinci v1'!AM379,'OPINI Rinci v1'!AO379,'OPINI Rinci v1'!AN379)</f>
        <v>WTP</v>
      </c>
      <c r="P377" s="417" t="s">
        <v>634</v>
      </c>
      <c r="Q377" s="418" t="str">
        <f>CONCATENATE('OPINI Rinci v1'!AQ379,'OPINI Rinci v1'!AR379,'OPINI Rinci v1'!AT379,'OPINI Rinci v1'!AS379)</f>
        <v>WDP</v>
      </c>
      <c r="R377" s="419" t="str">
        <f>CONCATENATE('OPINI Rinci v1'!AV379,'OPINI Rinci v1'!AW379,'OPINI Rinci v1'!AX379,'OPINI Rinci v1'!AY379)</f>
        <v>WDP</v>
      </c>
      <c r="S377" s="419" t="str">
        <f>CONCATENATE('OPINI Rinci v1'!BA379,'OPINI Rinci v1'!BB379,'OPINI Rinci v1'!BC379,'OPINI Rinci v1'!BD379)</f>
        <v>TW</v>
      </c>
      <c r="T377" s="419" t="str">
        <f>CONCATENATE('OPINI Rinci v1'!BF379,'OPINI Rinci v1'!BG379,'OPINI Rinci v1'!BH379,'OPINI Rinci v1'!BI379)</f>
        <v>TW</v>
      </c>
      <c r="U377" s="419" t="str">
        <f>CONCATENATE('OPINI Rinci v1'!BK379,'OPINI Rinci v1'!BL379,'OPINI Rinci v1'!BM379,'OPINI Rinci v1'!BN379)</f>
        <v>TW</v>
      </c>
      <c r="V377" s="419" t="str">
        <f>CONCATENATE('OPINI Rinci v1'!BP379,'OPINI Rinci v1'!BQ379,'OPINI Rinci v1'!BR379,'OPINI Rinci v1'!BS379)</f>
        <v>TW</v>
      </c>
      <c r="W377" s="419" t="str">
        <f>CONCATENATE('OPINI Rinci v1'!BU379,'OPINI Rinci v1'!BV379,'OPINI Rinci v1'!BW379,'OPINI Rinci v1'!BX379)</f>
        <v>TMP</v>
      </c>
      <c r="X377" s="419" t="str">
        <f>CONCATENATE('OPINI Rinci v1'!BZ379,'OPINI Rinci v1'!CA379,'OPINI Rinci v1'!CB379,'OPINI Rinci v1'!CC379)</f>
        <v/>
      </c>
      <c r="Y377" s="420"/>
    </row>
    <row r="378" spans="1:25" s="408" customFormat="1" ht="14.1" customHeight="1" x14ac:dyDescent="0.2">
      <c r="A378" s="409">
        <f t="shared" si="19"/>
        <v>334</v>
      </c>
      <c r="B378" s="410" t="s">
        <v>48</v>
      </c>
      <c r="C378" s="411" t="s">
        <v>22</v>
      </c>
      <c r="D378" s="412"/>
      <c r="E378" s="413" t="s">
        <v>412</v>
      </c>
      <c r="F378" s="404" t="str">
        <f>CONCATENATE('OPINI Rinci v1'!H380,'OPINI Rinci v1'!I380,'OPINI Rinci v1'!J380,'OPINI Rinci v1'!K380)</f>
        <v>WTP</v>
      </c>
      <c r="G378" s="404" t="str">
        <f>CONCATENATE('OPINI Rinci v1'!M380,'OPINI Rinci v1'!N380,'OPINI Rinci v1'!O380,'OPINI Rinci v1'!P380)</f>
        <v>WTP</v>
      </c>
      <c r="H378" s="404" t="str">
        <f>CONCATENATE('OPINI Rinci v1'!R380,'OPINI Rinci v1'!S380,'OPINI Rinci v1'!T380,'OPINI Rinci v1'!U380)</f>
        <v>WTP</v>
      </c>
      <c r="I378" s="404" t="str">
        <f>CONCATENATE('OPINI Rinci v1'!W380,'OPINI Rinci v1'!X380,'OPINI Rinci v1'!Y380,'OPINI Rinci v1'!Z380)</f>
        <v>WTP</v>
      </c>
      <c r="J378" s="404" t="str">
        <f>CONCATENATE('OPINI Rinci v1'!AB380,'OPINI Rinci v1'!AC380,'OPINI Rinci v1'!AD380,'OPINI Rinci v1'!AE380)</f>
        <v>WTP</v>
      </c>
      <c r="K378" s="414" t="str">
        <f>CONCATENATE('OPINI Rinci v1'!AG380,'OPINI Rinci v1'!AH380,'OPINI Rinci v1'!AI380,'OPINI Rinci v1'!AJ380)</f>
        <v>WTP</v>
      </c>
      <c r="L378" s="415" t="s">
        <v>634</v>
      </c>
      <c r="M378" s="416"/>
      <c r="N378" s="416"/>
      <c r="O378" s="414" t="str">
        <f>CONCATENATE('OPINI Rinci v1'!AL380,'OPINI Rinci v1'!AM380,'OPINI Rinci v1'!AO380,'OPINI Rinci v1'!AN380)</f>
        <v>WTP</v>
      </c>
      <c r="P378" s="417" t="s">
        <v>634</v>
      </c>
      <c r="Q378" s="418" t="str">
        <f>CONCATENATE('OPINI Rinci v1'!AQ380,'OPINI Rinci v1'!AR380,'OPINI Rinci v1'!AT380,'OPINI Rinci v1'!AS380)</f>
        <v>WDP</v>
      </c>
      <c r="R378" s="419" t="str">
        <f>CONCATENATE('OPINI Rinci v1'!AV380,'OPINI Rinci v1'!AW380,'OPINI Rinci v1'!AX380,'OPINI Rinci v1'!AY380)</f>
        <v>WDP</v>
      </c>
      <c r="S378" s="419" t="str">
        <f>CONCATENATE('OPINI Rinci v1'!BA380,'OPINI Rinci v1'!BB380,'OPINI Rinci v1'!BC380,'OPINI Rinci v1'!BD380)</f>
        <v>WDP</v>
      </c>
      <c r="T378" s="419" t="str">
        <f>CONCATENATE('OPINI Rinci v1'!BF380,'OPINI Rinci v1'!BG380,'OPINI Rinci v1'!BH380,'OPINI Rinci v1'!BI380)</f>
        <v>WDP</v>
      </c>
      <c r="U378" s="419" t="str">
        <f>CONCATENATE('OPINI Rinci v1'!BK380,'OPINI Rinci v1'!BL380,'OPINI Rinci v1'!BM380,'OPINI Rinci v1'!BN380)</f>
        <v>WDP</v>
      </c>
      <c r="V378" s="419" t="str">
        <f>CONCATENATE('OPINI Rinci v1'!BP380,'OPINI Rinci v1'!BQ380,'OPINI Rinci v1'!BR380,'OPINI Rinci v1'!BS380)</f>
        <v>TW</v>
      </c>
      <c r="W378" s="419" t="str">
        <f>CONCATENATE('OPINI Rinci v1'!BU380,'OPINI Rinci v1'!BV380,'OPINI Rinci v1'!BW380,'OPINI Rinci v1'!BX380)</f>
        <v>TMP</v>
      </c>
      <c r="X378" s="419" t="str">
        <f>CONCATENATE('OPINI Rinci v1'!BZ380,'OPINI Rinci v1'!CA380,'OPINI Rinci v1'!CB380,'OPINI Rinci v1'!CC380)</f>
        <v>WDP</v>
      </c>
      <c r="Y378" s="420"/>
    </row>
    <row r="379" spans="1:25" s="408" customFormat="1" ht="14.1" customHeight="1" x14ac:dyDescent="0.2">
      <c r="A379" s="409">
        <f t="shared" si="19"/>
        <v>335</v>
      </c>
      <c r="B379" s="410" t="s">
        <v>48</v>
      </c>
      <c r="C379" s="411" t="s">
        <v>24</v>
      </c>
      <c r="D379" s="412"/>
      <c r="E379" s="413" t="s">
        <v>413</v>
      </c>
      <c r="F379" s="404" t="str">
        <f>CONCATENATE('OPINI Rinci v1'!H381,'OPINI Rinci v1'!I381,'OPINI Rinci v1'!J381,'OPINI Rinci v1'!K381)</f>
        <v>WTP</v>
      </c>
      <c r="G379" s="404" t="str">
        <f>CONCATENATE('OPINI Rinci v1'!M381,'OPINI Rinci v1'!N381,'OPINI Rinci v1'!O381,'OPINI Rinci v1'!P381)</f>
        <v>WTP</v>
      </c>
      <c r="H379" s="404" t="str">
        <f>CONCATENATE('OPINI Rinci v1'!R381,'OPINI Rinci v1'!S381,'OPINI Rinci v1'!T381,'OPINI Rinci v1'!U381)</f>
        <v>WTP</v>
      </c>
      <c r="I379" s="404" t="str">
        <f>CONCATENATE('OPINI Rinci v1'!W381,'OPINI Rinci v1'!X381,'OPINI Rinci v1'!Y381,'OPINI Rinci v1'!Z381)</f>
        <v>WTP</v>
      </c>
      <c r="J379" s="404" t="str">
        <f>CONCATENATE('OPINI Rinci v1'!AB381,'OPINI Rinci v1'!AC381,'OPINI Rinci v1'!AD381,'OPINI Rinci v1'!AE381)</f>
        <v>WTP</v>
      </c>
      <c r="K379" s="414" t="str">
        <f>CONCATENATE('OPINI Rinci v1'!AG381,'OPINI Rinci v1'!AH381,'OPINI Rinci v1'!AI381,'OPINI Rinci v1'!AJ381)</f>
        <v>WTP</v>
      </c>
      <c r="L379" s="425" t="s">
        <v>632</v>
      </c>
      <c r="M379" s="426"/>
      <c r="N379" s="426"/>
      <c r="O379" s="414" t="str">
        <f>CONCATENATE('OPINI Rinci v1'!AL381,'OPINI Rinci v1'!AM381,'OPINI Rinci v1'!AO381,'OPINI Rinci v1'!AN381)</f>
        <v>WDP</v>
      </c>
      <c r="P379" s="427" t="s">
        <v>632</v>
      </c>
      <c r="Q379" s="418" t="str">
        <f>CONCATENATE('OPINI Rinci v1'!AQ381,'OPINI Rinci v1'!AR381,'OPINI Rinci v1'!AT381,'OPINI Rinci v1'!AS381)</f>
        <v>WDP</v>
      </c>
      <c r="R379" s="419" t="str">
        <f>CONCATENATE('OPINI Rinci v1'!AV381,'OPINI Rinci v1'!AW381,'OPINI Rinci v1'!AX381,'OPINI Rinci v1'!AY381)</f>
        <v>WDP</v>
      </c>
      <c r="S379" s="419" t="str">
        <f>CONCATENATE('OPINI Rinci v1'!BA381,'OPINI Rinci v1'!BB381,'OPINI Rinci v1'!BC381,'OPINI Rinci v1'!BD381)</f>
        <v>WDP</v>
      </c>
      <c r="T379" s="419" t="str">
        <f>CONCATENATE('OPINI Rinci v1'!BF381,'OPINI Rinci v1'!BG381,'OPINI Rinci v1'!BH381,'OPINI Rinci v1'!BI381)</f>
        <v>WDP</v>
      </c>
      <c r="U379" s="419" t="str">
        <f>CONCATENATE('OPINI Rinci v1'!BK381,'OPINI Rinci v1'!BL381,'OPINI Rinci v1'!BM381,'OPINI Rinci v1'!BN381)</f>
        <v>WDP</v>
      </c>
      <c r="V379" s="419" t="str">
        <f>CONCATENATE('OPINI Rinci v1'!BP381,'OPINI Rinci v1'!BQ381,'OPINI Rinci v1'!BR381,'OPINI Rinci v1'!BS381)</f>
        <v>TW</v>
      </c>
      <c r="W379" s="419" t="str">
        <f>CONCATENATE('OPINI Rinci v1'!BU381,'OPINI Rinci v1'!BV381,'OPINI Rinci v1'!BW381,'OPINI Rinci v1'!BX381)</f>
        <v>TMP</v>
      </c>
      <c r="X379" s="419" t="str">
        <f>CONCATENATE('OPINI Rinci v1'!BZ381,'OPINI Rinci v1'!CA381,'OPINI Rinci v1'!CB381,'OPINI Rinci v1'!CC381)</f>
        <v>WDP</v>
      </c>
      <c r="Y379" s="420"/>
    </row>
    <row r="380" spans="1:25" s="408" customFormat="1" ht="14.1" customHeight="1" x14ac:dyDescent="0.2">
      <c r="A380" s="409">
        <f t="shared" si="19"/>
        <v>336</v>
      </c>
      <c r="B380" s="410" t="s">
        <v>48</v>
      </c>
      <c r="C380" s="411" t="s">
        <v>26</v>
      </c>
      <c r="D380" s="412"/>
      <c r="E380" s="413" t="s">
        <v>414</v>
      </c>
      <c r="F380" s="404" t="str">
        <f>CONCATENATE('OPINI Rinci v1'!H382,'OPINI Rinci v1'!I382,'OPINI Rinci v1'!J382,'OPINI Rinci v1'!K382)</f>
        <v>WTP</v>
      </c>
      <c r="G380" s="404" t="str">
        <f>CONCATENATE('OPINI Rinci v1'!M382,'OPINI Rinci v1'!N382,'OPINI Rinci v1'!O382,'OPINI Rinci v1'!P382)</f>
        <v>WTP</v>
      </c>
      <c r="H380" s="404" t="str">
        <f>CONCATENATE('OPINI Rinci v1'!R382,'OPINI Rinci v1'!S382,'OPINI Rinci v1'!T382,'OPINI Rinci v1'!U382)</f>
        <v>WTP</v>
      </c>
      <c r="I380" s="404" t="str">
        <f>CONCATENATE('OPINI Rinci v1'!W382,'OPINI Rinci v1'!X382,'OPINI Rinci v1'!Y382,'OPINI Rinci v1'!Z382)</f>
        <v>WTP</v>
      </c>
      <c r="J380" s="404" t="str">
        <f>CONCATENATE('OPINI Rinci v1'!AB382,'OPINI Rinci v1'!AC382,'OPINI Rinci v1'!AD382,'OPINI Rinci v1'!AE382)</f>
        <v>WTP</v>
      </c>
      <c r="K380" s="414" t="str">
        <f>CONCATENATE('OPINI Rinci v1'!AG382,'OPINI Rinci v1'!AH382,'OPINI Rinci v1'!AI382,'OPINI Rinci v1'!AJ382)</f>
        <v>WTP</v>
      </c>
      <c r="L380" s="415" t="s">
        <v>634</v>
      </c>
      <c r="M380" s="416"/>
      <c r="N380" s="416"/>
      <c r="O380" s="414" t="str">
        <f>CONCATENATE('OPINI Rinci v1'!AL382,'OPINI Rinci v1'!AM382,'OPINI Rinci v1'!AO382,'OPINI Rinci v1'!AN382)</f>
        <v>WDP</v>
      </c>
      <c r="P380" s="417" t="s">
        <v>634</v>
      </c>
      <c r="Q380" s="418" t="str">
        <f>CONCATENATE('OPINI Rinci v1'!AQ382,'OPINI Rinci v1'!AR382,'OPINI Rinci v1'!AT382,'OPINI Rinci v1'!AS382)</f>
        <v>WDP</v>
      </c>
      <c r="R380" s="419" t="str">
        <f>CONCATENATE('OPINI Rinci v1'!AV382,'OPINI Rinci v1'!AW382,'OPINI Rinci v1'!AX382,'OPINI Rinci v1'!AY382)</f>
        <v>TMP</v>
      </c>
      <c r="S380" s="419" t="str">
        <f>CONCATENATE('OPINI Rinci v1'!BA382,'OPINI Rinci v1'!BB382,'OPINI Rinci v1'!BC382,'OPINI Rinci v1'!BD382)</f>
        <v>TMP</v>
      </c>
      <c r="T380" s="419" t="str">
        <f>CONCATENATE('OPINI Rinci v1'!BF382,'OPINI Rinci v1'!BG382,'OPINI Rinci v1'!BH382,'OPINI Rinci v1'!BI382)</f>
        <v>TW</v>
      </c>
      <c r="U380" s="419" t="str">
        <f>CONCATENATE('OPINI Rinci v1'!BK382,'OPINI Rinci v1'!BL382,'OPINI Rinci v1'!BM382,'OPINI Rinci v1'!BN382)</f>
        <v>TMP</v>
      </c>
      <c r="V380" s="419" t="str">
        <f>CONCATENATE('OPINI Rinci v1'!BP382,'OPINI Rinci v1'!BQ382,'OPINI Rinci v1'!BR382,'OPINI Rinci v1'!BS382)</f>
        <v>TMP</v>
      </c>
      <c r="W380" s="419" t="str">
        <f>CONCATENATE('OPINI Rinci v1'!BU382,'OPINI Rinci v1'!BV382,'OPINI Rinci v1'!BW382,'OPINI Rinci v1'!BX382)</f>
        <v>TMP</v>
      </c>
      <c r="X380" s="419" t="str">
        <f>CONCATENATE('OPINI Rinci v1'!BZ382,'OPINI Rinci v1'!CA382,'OPINI Rinci v1'!CB382,'OPINI Rinci v1'!CC382)</f>
        <v>WDP</v>
      </c>
      <c r="Y380" s="420"/>
    </row>
    <row r="381" spans="1:25" s="91" customFormat="1" ht="14.1" customHeight="1" x14ac:dyDescent="0.2">
      <c r="A381" s="76">
        <f t="shared" si="19"/>
        <v>337</v>
      </c>
      <c r="B381" s="157" t="s">
        <v>48</v>
      </c>
      <c r="C381" s="401" t="s">
        <v>28</v>
      </c>
      <c r="D381" s="421"/>
      <c r="E381" s="403" t="s">
        <v>416</v>
      </c>
      <c r="F381" s="404" t="str">
        <f>CONCATENATE('OPINI Rinci v1'!H383,'OPINI Rinci v1'!I383,'OPINI Rinci v1'!J383,'OPINI Rinci v1'!K383)</f>
        <v>WTP</v>
      </c>
      <c r="G381" s="404" t="str">
        <f>CONCATENATE('OPINI Rinci v1'!M383,'OPINI Rinci v1'!N383,'OPINI Rinci v1'!O383,'OPINI Rinci v1'!P383)</f>
        <v>WTP</v>
      </c>
      <c r="H381" s="404" t="str">
        <f>CONCATENATE('OPINI Rinci v1'!R383,'OPINI Rinci v1'!S383,'OPINI Rinci v1'!T383,'OPINI Rinci v1'!U383)</f>
        <v>WTP</v>
      </c>
      <c r="I381" s="404" t="str">
        <f>CONCATENATE('OPINI Rinci v1'!W383,'OPINI Rinci v1'!X383,'OPINI Rinci v1'!Y383,'OPINI Rinci v1'!Z383)</f>
        <v>WTP</v>
      </c>
      <c r="J381" s="404" t="str">
        <f>CONCATENATE('OPINI Rinci v1'!AB383,'OPINI Rinci v1'!AC383,'OPINI Rinci v1'!AD383,'OPINI Rinci v1'!AE383)</f>
        <v>WDP</v>
      </c>
      <c r="K381" s="404" t="str">
        <f>CONCATENATE('OPINI Rinci v1'!AG383,'OPINI Rinci v1'!AH383,'OPINI Rinci v1'!AI383,'OPINI Rinci v1'!AJ383)</f>
        <v>WDP</v>
      </c>
      <c r="L381" s="405" t="s">
        <v>632</v>
      </c>
      <c r="M381" s="406"/>
      <c r="N381" s="406"/>
      <c r="O381" s="404" t="str">
        <f>CONCATENATE('OPINI Rinci v1'!AL383,'OPINI Rinci v1'!AM383,'OPINI Rinci v1'!AO383,'OPINI Rinci v1'!AN383)</f>
        <v>WDP</v>
      </c>
      <c r="P381" s="407" t="s">
        <v>632</v>
      </c>
      <c r="Q381" s="399" t="str">
        <f>CONCATENATE('OPINI Rinci v1'!AQ383,'OPINI Rinci v1'!AR383,'OPINI Rinci v1'!AT383,'OPINI Rinci v1'!AS383)</f>
        <v>WDP</v>
      </c>
      <c r="R381" s="163" t="str">
        <f>CONCATENATE('OPINI Rinci v1'!AV383,'OPINI Rinci v1'!AW383,'OPINI Rinci v1'!AX383,'OPINI Rinci v1'!AY383)</f>
        <v>WDP</v>
      </c>
      <c r="S381" s="163" t="str">
        <f>CONCATENATE('OPINI Rinci v1'!BA383,'OPINI Rinci v1'!BB383,'OPINI Rinci v1'!BC383,'OPINI Rinci v1'!BD383)</f>
        <v>TW</v>
      </c>
      <c r="T381" s="163" t="str">
        <f>CONCATENATE('OPINI Rinci v1'!BF383,'OPINI Rinci v1'!BG383,'OPINI Rinci v1'!BH383,'OPINI Rinci v1'!BI383)</f>
        <v>TW</v>
      </c>
      <c r="U381" s="163" t="str">
        <f>CONCATENATE('OPINI Rinci v1'!BK383,'OPINI Rinci v1'!BL383,'OPINI Rinci v1'!BM383,'OPINI Rinci v1'!BN383)</f>
        <v>WDP</v>
      </c>
      <c r="V381" s="163" t="str">
        <f>CONCATENATE('OPINI Rinci v1'!BP383,'OPINI Rinci v1'!BQ383,'OPINI Rinci v1'!BR383,'OPINI Rinci v1'!BS383)</f>
        <v>TMP</v>
      </c>
      <c r="W381" s="163" t="str">
        <f>CONCATENATE('OPINI Rinci v1'!BU383,'OPINI Rinci v1'!BV383,'OPINI Rinci v1'!BW383,'OPINI Rinci v1'!BX383)</f>
        <v>TMP</v>
      </c>
      <c r="X381" s="163" t="str">
        <f>CONCATENATE('OPINI Rinci v1'!BZ383,'OPINI Rinci v1'!CA383,'OPINI Rinci v1'!CB383,'OPINI Rinci v1'!CC383)</f>
        <v>TW</v>
      </c>
      <c r="Y381" s="397"/>
    </row>
    <row r="382" spans="1:25" ht="15" x14ac:dyDescent="0.2">
      <c r="A382" s="76">
        <f t="shared" si="19"/>
        <v>338</v>
      </c>
      <c r="B382" s="157" t="s">
        <v>48</v>
      </c>
      <c r="C382" s="401" t="s">
        <v>30</v>
      </c>
      <c r="E382" s="42" t="s">
        <v>675</v>
      </c>
      <c r="F382" s="462" t="str">
        <f>CONCATENATE('OPINI Rinci v1'!H384,'OPINI Rinci v1'!I384,'OPINI Rinci v1'!J384,'OPINI Rinci v1'!K384)</f>
        <v>WTP</v>
      </c>
      <c r="G382" s="404" t="str">
        <f>CONCATENATE('OPINI Rinci v1'!M384,'OPINI Rinci v1'!N384,'OPINI Rinci v1'!O384,'OPINI Rinci v1'!P384)</f>
        <v>WDP</v>
      </c>
      <c r="H382" s="404" t="str">
        <f>CONCATENATE('OPINI Rinci v1'!R384,'OPINI Rinci v1'!S384,'OPINI Rinci v1'!T384,'OPINI Rinci v1'!U384)</f>
        <v>WDP</v>
      </c>
      <c r="I382" s="404" t="str">
        <f>CONCATENATE('OPINI Rinci v1'!W384,'OPINI Rinci v1'!X384,'OPINI Rinci v1'!Y384,'OPINI Rinci v1'!Z384)</f>
        <v>WDP</v>
      </c>
      <c r="J382" s="404" t="str">
        <f>CONCATENATE('OPINI Rinci v1'!AB384,'OPINI Rinci v1'!AC384,'OPINI Rinci v1'!AD384,'OPINI Rinci v1'!AE384)</f>
        <v>TMP</v>
      </c>
      <c r="K382" s="404" t="str">
        <f>CONCATENATE('OPINI Rinci v1'!AG384,'OPINI Rinci v1'!AH384,'OPINI Rinci v1'!AI384,'OPINI Rinci v1'!AJ384)</f>
        <v>TMP</v>
      </c>
      <c r="L382" s="405" t="s">
        <v>633</v>
      </c>
      <c r="M382" s="463"/>
      <c r="N382" s="463"/>
      <c r="O382" s="464" t="str">
        <f>CONCATENATE('OPINI Rinci v1'!AL384,'OPINI Rinci v1'!AM384,'OPINI Rinci v1'!AO384,'OPINI Rinci v1'!AN384)</f>
        <v/>
      </c>
      <c r="Q382" s="399" t="str">
        <f>CONCATENATE('OPINI Rinci v1'!AQ384,'OPINI Rinci v1'!AR384,'OPINI Rinci v1'!AT384,'OPINI Rinci v1'!AS384)</f>
        <v/>
      </c>
      <c r="R382" s="163" t="str">
        <f>CONCATENATE('OPINI Rinci v1'!AV384,'OPINI Rinci v1'!AW384,'OPINI Rinci v1'!AX384,'OPINI Rinci v1'!AY384)</f>
        <v/>
      </c>
      <c r="S382" s="163" t="str">
        <f>CONCATENATE('OPINI Rinci v1'!BA384,'OPINI Rinci v1'!BB384,'OPINI Rinci v1'!BC384,'OPINI Rinci v1'!BD384)</f>
        <v/>
      </c>
      <c r="T382" s="163" t="str">
        <f>CONCATENATE('OPINI Rinci v1'!BF384,'OPINI Rinci v1'!BG384,'OPINI Rinci v1'!BH384,'OPINI Rinci v1'!BI384)</f>
        <v/>
      </c>
      <c r="U382" s="163" t="str">
        <f>CONCATENATE('OPINI Rinci v1'!BK384,'OPINI Rinci v1'!BL384,'OPINI Rinci v1'!BM384,'OPINI Rinci v1'!BN384)</f>
        <v/>
      </c>
      <c r="V382" s="163" t="str">
        <f>CONCATENATE('OPINI Rinci v1'!BP384,'OPINI Rinci v1'!BQ384,'OPINI Rinci v1'!BR384,'OPINI Rinci v1'!BS384)</f>
        <v/>
      </c>
      <c r="W382" s="163" t="str">
        <f>CONCATENATE('OPINI Rinci v1'!BU384,'OPINI Rinci v1'!BV384,'OPINI Rinci v1'!BW384,'OPINI Rinci v1'!BX384)</f>
        <v/>
      </c>
      <c r="X382" s="163" t="str">
        <f>CONCATENATE('OPINI Rinci v1'!BZ384,'OPINI Rinci v1'!CA384,'OPINI Rinci v1'!CB384,'OPINI Rinci v1'!CC384)</f>
        <v/>
      </c>
    </row>
    <row r="383" spans="1:25" s="59" customFormat="1" ht="14.1" customHeight="1" x14ac:dyDescent="0.2">
      <c r="A383" s="76" t="str">
        <f>IF(C383="","",A390+1)</f>
        <v/>
      </c>
      <c r="B383" s="180"/>
      <c r="C383" s="398"/>
      <c r="D383" s="62"/>
      <c r="E383" s="63"/>
      <c r="F383" s="63"/>
      <c r="G383" s="404" t="str">
        <f>CONCATENATE('OPINI Rinci v1'!M385,'OPINI Rinci v1'!N385,'OPINI Rinci v1'!O385,'OPINI Rinci v1'!P385)</f>
        <v/>
      </c>
      <c r="H383" s="63"/>
      <c r="I383" s="63"/>
      <c r="J383" s="63"/>
      <c r="K383" s="63"/>
      <c r="L383" s="428"/>
      <c r="M383" s="428"/>
      <c r="N383" s="428"/>
      <c r="O383" s="398"/>
      <c r="P383" s="63"/>
      <c r="Q383" s="399" t="str">
        <f>CONCATENATE('OPINI Rinci v1'!AQ385,'OPINI Rinci v1'!AR385,'OPINI Rinci v1'!AT385,'OPINI Rinci v1'!AS385)</f>
        <v/>
      </c>
      <c r="R383" s="147"/>
      <c r="S383" s="163"/>
      <c r="T383" s="163"/>
      <c r="U383" s="163"/>
      <c r="V383" s="163"/>
      <c r="W383" s="163"/>
      <c r="X383" s="163"/>
      <c r="Y383" s="400"/>
    </row>
    <row r="384" spans="1:25" s="59" customFormat="1" ht="14.1" customHeight="1" x14ac:dyDescent="0.2">
      <c r="A384" s="76"/>
      <c r="B384" s="465" t="s">
        <v>50</v>
      </c>
      <c r="C384" s="398"/>
      <c r="D384" s="62" t="s">
        <v>692</v>
      </c>
      <c r="E384" s="63"/>
      <c r="F384" s="63"/>
      <c r="G384" s="404" t="s">
        <v>657</v>
      </c>
      <c r="H384" s="63"/>
      <c r="I384" s="63"/>
      <c r="J384" s="63"/>
      <c r="K384" s="63"/>
      <c r="L384" s="428"/>
      <c r="M384" s="428"/>
      <c r="N384" s="428"/>
      <c r="O384" s="398"/>
      <c r="P384" s="63"/>
      <c r="Q384" s="399"/>
      <c r="R384" s="147"/>
      <c r="S384" s="163"/>
      <c r="T384" s="163"/>
      <c r="U384" s="163"/>
      <c r="V384" s="163"/>
      <c r="W384" s="163"/>
      <c r="X384" s="163"/>
      <c r="Y384" s="400"/>
    </row>
    <row r="385" spans="1:25" s="59" customFormat="1" ht="14.1" customHeight="1" x14ac:dyDescent="0.2">
      <c r="A385" s="76">
        <f>IF(C385="","",A382+1)</f>
        <v>339</v>
      </c>
      <c r="B385" s="466" t="s">
        <v>50</v>
      </c>
      <c r="C385" s="467" t="s">
        <v>8</v>
      </c>
      <c r="D385" s="62"/>
      <c r="E385" s="78" t="s">
        <v>686</v>
      </c>
      <c r="F385" s="404" t="str">
        <f>CONCATENATE('OPINI Rinci v1'!H387,'OPINI Rinci v1'!I387,'OPINI Rinci v1'!J387,'OPINI Rinci v1'!K387)</f>
        <v>WTP</v>
      </c>
      <c r="G385" s="404" t="str">
        <f>CONCATENATE('OPINI Rinci v1'!M387,'OPINI Rinci v1'!N387,'OPINI Rinci v1'!O387,'OPINI Rinci v1'!P387)</f>
        <v>WTP</v>
      </c>
      <c r="H385" s="404" t="str">
        <f>CONCATENATE('OPINI Rinci v1'!R387,'OPINI Rinci v1'!S387,'OPINI Rinci v1'!T387,'OPINI Rinci v1'!U387)</f>
        <v>WTP</v>
      </c>
      <c r="I385" s="404" t="str">
        <f>CONCATENATE('OPINI Rinci v1'!W387,'OPINI Rinci v1'!X387,'OPINI Rinci v1'!Y387,'OPINI Rinci v1'!Z387)</f>
        <v>WTP</v>
      </c>
      <c r="J385" s="404" t="str">
        <f>CONCATENATE('OPINI Rinci v1'!AB387,'OPINI Rinci v1'!AC387,'OPINI Rinci v1'!AD387,'OPINI Rinci v1'!AE387)</f>
        <v>WTP</v>
      </c>
      <c r="K385" s="404" t="str">
        <f>CONCATENATE('OPINI Rinci v1'!AG387,'OPINI Rinci v1'!AH387,'OPINI Rinci v1'!AI387,'OPINI Rinci v1'!AJ387)</f>
        <v>WTP</v>
      </c>
      <c r="L385" s="468" t="s">
        <v>633</v>
      </c>
      <c r="M385" s="428"/>
      <c r="N385" s="428"/>
      <c r="O385" s="429" t="str">
        <f>CONCATENATE('OPINI Rinci v1'!AL387,'OPINI Rinci v1'!AM387,'OPINI Rinci v1'!AO387,'OPINI Rinci v1'!AN387)</f>
        <v/>
      </c>
      <c r="P385" s="63"/>
      <c r="Q385" s="399" t="str">
        <f>CONCATENATE('OPINI Rinci v1'!AQ387,'OPINI Rinci v1'!AR387,'OPINI Rinci v1'!AT387,'OPINI Rinci v1'!AS387)</f>
        <v/>
      </c>
      <c r="R385" s="163" t="str">
        <f>CONCATENATE('OPINI Rinci v1'!AV387,'OPINI Rinci v1'!AW387,'OPINI Rinci v1'!AX387,'OPINI Rinci v1'!AY387)</f>
        <v/>
      </c>
      <c r="S385" s="163" t="str">
        <f>CONCATENATE('OPINI Rinci v1'!BA387,'OPINI Rinci v1'!BB387,'OPINI Rinci v1'!BC387,'OPINI Rinci v1'!BD387)</f>
        <v/>
      </c>
      <c r="T385" s="163" t="str">
        <f>CONCATENATE('OPINI Rinci v1'!BF387,'OPINI Rinci v1'!BG387,'OPINI Rinci v1'!BH387,'OPINI Rinci v1'!BI387)</f>
        <v/>
      </c>
      <c r="U385" s="163" t="str">
        <f>CONCATENATE('OPINI Rinci v1'!BK387,'OPINI Rinci v1'!BL387,'OPINI Rinci v1'!BM387,'OPINI Rinci v1'!BN387)</f>
        <v/>
      </c>
      <c r="V385" s="163" t="str">
        <f>CONCATENATE('OPINI Rinci v1'!BP387,'OPINI Rinci v1'!BQ387,'OPINI Rinci v1'!BR387,'OPINI Rinci v1'!BS387)</f>
        <v/>
      </c>
      <c r="W385" s="163" t="str">
        <f>CONCATENATE('OPINI Rinci v1'!BU387,'OPINI Rinci v1'!BV387,'OPINI Rinci v1'!BW387,'OPINI Rinci v1'!BX387)</f>
        <v/>
      </c>
      <c r="X385" s="163" t="str">
        <f>CONCATENATE('OPINI Rinci v1'!BZ387,'OPINI Rinci v1'!CA387,'OPINI Rinci v1'!CB387,'OPINI Rinci v1'!CC387)</f>
        <v/>
      </c>
      <c r="Y385" s="400"/>
    </row>
    <row r="386" spans="1:25" s="91" customFormat="1" ht="14.1" customHeight="1" x14ac:dyDescent="0.2">
      <c r="A386" s="76">
        <f>IF(C386="","",A385+1)</f>
        <v>340</v>
      </c>
      <c r="B386" s="157" t="s">
        <v>48</v>
      </c>
      <c r="C386" s="401" t="s">
        <v>12</v>
      </c>
      <c r="D386" s="421"/>
      <c r="E386" s="403" t="s">
        <v>405</v>
      </c>
      <c r="F386" s="404" t="str">
        <f>CONCATENATE('OPINI Rinci v1'!H388,'OPINI Rinci v1'!I388,'OPINI Rinci v1'!J388,'OPINI Rinci v1'!K388)</f>
        <v>WTP</v>
      </c>
      <c r="G386" s="404" t="str">
        <f>CONCATENATE('OPINI Rinci v1'!M388,'OPINI Rinci v1'!N388,'OPINI Rinci v1'!O388,'OPINI Rinci v1'!P388)</f>
        <v>WDP</v>
      </c>
      <c r="H386" s="404" t="str">
        <f>CONCATENATE('OPINI Rinci v1'!R388,'OPINI Rinci v1'!S388,'OPINI Rinci v1'!T388,'OPINI Rinci v1'!U388)</f>
        <v>WDP</v>
      </c>
      <c r="I386" s="404" t="str">
        <f>CONCATENATE('OPINI Rinci v1'!W388,'OPINI Rinci v1'!X388,'OPINI Rinci v1'!Y388,'OPINI Rinci v1'!Z388)</f>
        <v>WDP</v>
      </c>
      <c r="J386" s="404" t="str">
        <f>CONCATENATE('OPINI Rinci v1'!AB388,'OPINI Rinci v1'!AC388,'OPINI Rinci v1'!AD388,'OPINI Rinci v1'!AE388)</f>
        <v>WDP</v>
      </c>
      <c r="K386" s="404" t="str">
        <f>CONCATENATE('OPINI Rinci v1'!AG388,'OPINI Rinci v1'!AH388,'OPINI Rinci v1'!AI388,'OPINI Rinci v1'!AJ388)</f>
        <v>WDP</v>
      </c>
      <c r="L386" s="422" t="s">
        <v>634</v>
      </c>
      <c r="M386" s="423"/>
      <c r="N386" s="423"/>
      <c r="O386" s="404" t="str">
        <f>CONCATENATE('OPINI Rinci v1'!AL388,'OPINI Rinci v1'!AM388,'OPINI Rinci v1'!AO388,'OPINI Rinci v1'!AN388)</f>
        <v>WDP</v>
      </c>
      <c r="P386" s="424" t="s">
        <v>634</v>
      </c>
      <c r="Q386" s="399" t="str">
        <f>CONCATENATE('OPINI Rinci v1'!AQ388,'OPINI Rinci v1'!AR388,'OPINI Rinci v1'!AT388,'OPINI Rinci v1'!AS388)</f>
        <v>WDP</v>
      </c>
      <c r="R386" s="163" t="str">
        <f>CONCATENATE('OPINI Rinci v1'!AV388,'OPINI Rinci v1'!AW388,'OPINI Rinci v1'!AX388,'OPINI Rinci v1'!AY388)</f>
        <v>WDP</v>
      </c>
      <c r="S386" s="163" t="str">
        <f>CONCATENATE('OPINI Rinci v1'!BA388,'OPINI Rinci v1'!BB388,'OPINI Rinci v1'!BC388,'OPINI Rinci v1'!BD388)</f>
        <v>TW</v>
      </c>
      <c r="T386" s="163" t="str">
        <f>CONCATENATE('OPINI Rinci v1'!BF388,'OPINI Rinci v1'!BG388,'OPINI Rinci v1'!BH388,'OPINI Rinci v1'!BI388)</f>
        <v>TW</v>
      </c>
      <c r="U386" s="163" t="str">
        <f>CONCATENATE('OPINI Rinci v1'!BK388,'OPINI Rinci v1'!BL388,'OPINI Rinci v1'!BM388,'OPINI Rinci v1'!BN388)</f>
        <v>TW</v>
      </c>
      <c r="V386" s="163" t="str">
        <f>CONCATENATE('OPINI Rinci v1'!BP388,'OPINI Rinci v1'!BQ388,'OPINI Rinci v1'!BR388,'OPINI Rinci v1'!BS388)</f>
        <v>TW</v>
      </c>
      <c r="W386" s="163" t="str">
        <f>CONCATENATE('OPINI Rinci v1'!BU388,'OPINI Rinci v1'!BV388,'OPINI Rinci v1'!BW388,'OPINI Rinci v1'!BX388)</f>
        <v>TMP</v>
      </c>
      <c r="X386" s="163" t="str">
        <f>CONCATENATE('OPINI Rinci v1'!BZ388,'OPINI Rinci v1'!CA388,'OPINI Rinci v1'!CB388,'OPINI Rinci v1'!CC388)</f>
        <v/>
      </c>
      <c r="Y386" s="397"/>
    </row>
    <row r="387" spans="1:25" s="408" customFormat="1" ht="14.1" customHeight="1" x14ac:dyDescent="0.2">
      <c r="A387" s="409">
        <f>IF(C387="","",A386+1)</f>
        <v>341</v>
      </c>
      <c r="B387" s="410" t="s">
        <v>48</v>
      </c>
      <c r="C387" s="469" t="s">
        <v>14</v>
      </c>
      <c r="D387" s="412"/>
      <c r="E387" s="413" t="s">
        <v>409</v>
      </c>
      <c r="F387" s="404" t="str">
        <f>CONCATENATE('OPINI Rinci v1'!H389,'OPINI Rinci v1'!I389,'OPINI Rinci v1'!J389,'OPINI Rinci v1'!K389)</f>
        <v>WTP</v>
      </c>
      <c r="G387" s="404" t="str">
        <f>CONCATENATE('OPINI Rinci v1'!M389,'OPINI Rinci v1'!N389,'OPINI Rinci v1'!O389,'OPINI Rinci v1'!P389)</f>
        <v>WTP</v>
      </c>
      <c r="H387" s="404" t="str">
        <f>CONCATENATE('OPINI Rinci v1'!R389,'OPINI Rinci v1'!S389,'OPINI Rinci v1'!T389,'OPINI Rinci v1'!U389)</f>
        <v>WTP</v>
      </c>
      <c r="I387" s="404" t="str">
        <f>CONCATENATE('OPINI Rinci v1'!W389,'OPINI Rinci v1'!X389,'OPINI Rinci v1'!Y389,'OPINI Rinci v1'!Z389)</f>
        <v>WTP</v>
      </c>
      <c r="J387" s="404" t="str">
        <f>CONCATENATE('OPINI Rinci v1'!AB389,'OPINI Rinci v1'!AC389,'OPINI Rinci v1'!AD389,'OPINI Rinci v1'!AE389)</f>
        <v>WTP</v>
      </c>
      <c r="K387" s="414" t="str">
        <f>CONCATENATE('OPINI Rinci v1'!AG389,'OPINI Rinci v1'!AH389,'OPINI Rinci v1'!AI389,'OPINI Rinci v1'!AJ389)</f>
        <v>WTP</v>
      </c>
      <c r="L387" s="415" t="s">
        <v>634</v>
      </c>
      <c r="M387" s="416"/>
      <c r="N387" s="416"/>
      <c r="O387" s="414" t="str">
        <f>CONCATENATE('OPINI Rinci v1'!AL389,'OPINI Rinci v1'!AM389,'OPINI Rinci v1'!AO389,'OPINI Rinci v1'!AN389)</f>
        <v>WDP</v>
      </c>
      <c r="P387" s="417" t="s">
        <v>634</v>
      </c>
      <c r="Q387" s="418" t="str">
        <f>CONCATENATE('OPINI Rinci v1'!AQ389,'OPINI Rinci v1'!AR389,'OPINI Rinci v1'!AT389,'OPINI Rinci v1'!AS389)</f>
        <v>WDP</v>
      </c>
      <c r="R387" s="419" t="str">
        <f>CONCATENATE('OPINI Rinci v1'!AV389,'OPINI Rinci v1'!AW389,'OPINI Rinci v1'!AX389,'OPINI Rinci v1'!AY389)</f>
        <v>WDP</v>
      </c>
      <c r="S387" s="419" t="str">
        <f>CONCATENATE('OPINI Rinci v1'!BA389,'OPINI Rinci v1'!BB389,'OPINI Rinci v1'!BC389,'OPINI Rinci v1'!BD389)</f>
        <v>TW</v>
      </c>
      <c r="T387" s="419" t="str">
        <f>CONCATENATE('OPINI Rinci v1'!BF389,'OPINI Rinci v1'!BG389,'OPINI Rinci v1'!BH389,'OPINI Rinci v1'!BI389)</f>
        <v>WDP</v>
      </c>
      <c r="U387" s="419" t="str">
        <f>CONCATENATE('OPINI Rinci v1'!BK389,'OPINI Rinci v1'!BL389,'OPINI Rinci v1'!BM389,'OPINI Rinci v1'!BN389)</f>
        <v>TW</v>
      </c>
      <c r="V387" s="419" t="str">
        <f>CONCATENATE('OPINI Rinci v1'!BP389,'OPINI Rinci v1'!BQ389,'OPINI Rinci v1'!BR389,'OPINI Rinci v1'!BS389)</f>
        <v>TMP</v>
      </c>
      <c r="W387" s="419" t="str">
        <f>CONCATENATE('OPINI Rinci v1'!BU389,'OPINI Rinci v1'!BV389,'OPINI Rinci v1'!BW389,'OPINI Rinci v1'!BX389)</f>
        <v>TMP</v>
      </c>
      <c r="X387" s="419" t="str">
        <f>CONCATENATE('OPINI Rinci v1'!BZ389,'OPINI Rinci v1'!CA389,'OPINI Rinci v1'!CB389,'OPINI Rinci v1'!CC389)</f>
        <v>WDP</v>
      </c>
      <c r="Y387" s="420"/>
    </row>
    <row r="388" spans="1:25" s="91" customFormat="1" ht="14.1" customHeight="1" x14ac:dyDescent="0.2">
      <c r="A388" s="76">
        <f>IF(C388="","",A387+1)</f>
        <v>342</v>
      </c>
      <c r="B388" s="157" t="s">
        <v>48</v>
      </c>
      <c r="C388" s="401" t="s">
        <v>16</v>
      </c>
      <c r="D388" s="421"/>
      <c r="E388" s="403" t="s">
        <v>410</v>
      </c>
      <c r="F388" s="404" t="str">
        <f>CONCATENATE('OPINI Rinci v1'!H390,'OPINI Rinci v1'!I390,'OPINI Rinci v1'!J390,'OPINI Rinci v1'!K390)</f>
        <v>WTP</v>
      </c>
      <c r="G388" s="404" t="str">
        <f>CONCATENATE('OPINI Rinci v1'!M390,'OPINI Rinci v1'!N390,'OPINI Rinci v1'!O390,'OPINI Rinci v1'!P390)</f>
        <v>WTP</v>
      </c>
      <c r="H388" s="404" t="str">
        <f>CONCATENATE('OPINI Rinci v1'!R390,'OPINI Rinci v1'!S390,'OPINI Rinci v1'!T390,'OPINI Rinci v1'!U390)</f>
        <v>WTP</v>
      </c>
      <c r="I388" s="404" t="str">
        <f>CONCATENATE('OPINI Rinci v1'!W390,'OPINI Rinci v1'!X390,'OPINI Rinci v1'!Y390,'OPINI Rinci v1'!Z390)</f>
        <v>WTP</v>
      </c>
      <c r="J388" s="404" t="str">
        <f>CONCATENATE('OPINI Rinci v1'!AB390,'OPINI Rinci v1'!AC390,'OPINI Rinci v1'!AD390,'OPINI Rinci v1'!AE390)</f>
        <v>WTP</v>
      </c>
      <c r="K388" s="404" t="str">
        <f>CONCATENATE('OPINI Rinci v1'!AG390,'OPINI Rinci v1'!AH390,'OPINI Rinci v1'!AI390,'OPINI Rinci v1'!AJ390)</f>
        <v>WDP</v>
      </c>
      <c r="L388" s="422" t="s">
        <v>634</v>
      </c>
      <c r="M388" s="423"/>
      <c r="N388" s="423"/>
      <c r="O388" s="404" t="str">
        <f>CONCATENATE('OPINI Rinci v1'!AL390,'OPINI Rinci v1'!AM390,'OPINI Rinci v1'!AO390,'OPINI Rinci v1'!AN390)</f>
        <v>WDP</v>
      </c>
      <c r="P388" s="424" t="s">
        <v>634</v>
      </c>
      <c r="Q388" s="399" t="str">
        <f>CONCATENATE('OPINI Rinci v1'!AQ390,'OPINI Rinci v1'!AR390,'OPINI Rinci v1'!AT390,'OPINI Rinci v1'!AS390)</f>
        <v>WDP</v>
      </c>
      <c r="R388" s="163" t="str">
        <f>CONCATENATE('OPINI Rinci v1'!AV390,'OPINI Rinci v1'!AW390,'OPINI Rinci v1'!AX390,'OPINI Rinci v1'!AY390)</f>
        <v>WDP</v>
      </c>
      <c r="S388" s="163" t="str">
        <f>CONCATENATE('OPINI Rinci v1'!BA390,'OPINI Rinci v1'!BB390,'OPINI Rinci v1'!BC390,'OPINI Rinci v1'!BD390)</f>
        <v>TW</v>
      </c>
      <c r="T388" s="163" t="str">
        <f>CONCATENATE('OPINI Rinci v1'!BF390,'OPINI Rinci v1'!BG390,'OPINI Rinci v1'!BH390,'OPINI Rinci v1'!BI390)</f>
        <v>TW</v>
      </c>
      <c r="U388" s="163" t="str">
        <f>CONCATENATE('OPINI Rinci v1'!BK390,'OPINI Rinci v1'!BL390,'OPINI Rinci v1'!BM390,'OPINI Rinci v1'!BN390)</f>
        <v>WDP</v>
      </c>
      <c r="V388" s="163" t="str">
        <f>CONCATENATE('OPINI Rinci v1'!BP390,'OPINI Rinci v1'!BQ390,'OPINI Rinci v1'!BR390,'OPINI Rinci v1'!BS390)</f>
        <v>TW</v>
      </c>
      <c r="W388" s="163" t="str">
        <f>CONCATENATE('OPINI Rinci v1'!BU390,'OPINI Rinci v1'!BV390,'OPINI Rinci v1'!BW390,'OPINI Rinci v1'!BX390)</f>
        <v>TMP</v>
      </c>
      <c r="X388" s="163" t="str">
        <f>CONCATENATE('OPINI Rinci v1'!BZ390,'OPINI Rinci v1'!CA390,'OPINI Rinci v1'!CB390,'OPINI Rinci v1'!CC390)</f>
        <v>WDP</v>
      </c>
      <c r="Y388" s="397"/>
    </row>
    <row r="389" spans="1:25" s="408" customFormat="1" ht="14.1" customHeight="1" x14ac:dyDescent="0.2">
      <c r="A389" s="409">
        <f>IF(C389="","",A388+1)</f>
        <v>343</v>
      </c>
      <c r="B389" s="410" t="s">
        <v>48</v>
      </c>
      <c r="C389" s="469" t="s">
        <v>18</v>
      </c>
      <c r="D389" s="412"/>
      <c r="E389" s="413" t="s">
        <v>415</v>
      </c>
      <c r="F389" s="404" t="str">
        <f>CONCATENATE('OPINI Rinci v1'!H391,'OPINI Rinci v1'!I391,'OPINI Rinci v1'!J391,'OPINI Rinci v1'!K391)</f>
        <v>WTP</v>
      </c>
      <c r="G389" s="404" t="str">
        <f>CONCATENATE('OPINI Rinci v1'!M391,'OPINI Rinci v1'!N391,'OPINI Rinci v1'!O391,'OPINI Rinci v1'!P391)</f>
        <v>WDP</v>
      </c>
      <c r="H389" s="404" t="str">
        <f>CONCATENATE('OPINI Rinci v1'!R391,'OPINI Rinci v1'!S391,'OPINI Rinci v1'!T391,'OPINI Rinci v1'!U391)</f>
        <v>WDP</v>
      </c>
      <c r="I389" s="404" t="str">
        <f>CONCATENATE('OPINI Rinci v1'!W391,'OPINI Rinci v1'!X391,'OPINI Rinci v1'!Y391,'OPINI Rinci v1'!Z391)</f>
        <v>WDP</v>
      </c>
      <c r="J389" s="404" t="str">
        <f>CONCATENATE('OPINI Rinci v1'!AB391,'OPINI Rinci v1'!AC391,'OPINI Rinci v1'!AD391,'OPINI Rinci v1'!AE391)</f>
        <v>WDP</v>
      </c>
      <c r="K389" s="414" t="str">
        <f>CONCATENATE('OPINI Rinci v1'!AG391,'OPINI Rinci v1'!AH391,'OPINI Rinci v1'!AI391,'OPINI Rinci v1'!AJ391)</f>
        <v>WTP</v>
      </c>
      <c r="L389" s="415" t="s">
        <v>634</v>
      </c>
      <c r="M389" s="416"/>
      <c r="N389" s="416"/>
      <c r="O389" s="414" t="str">
        <f>CONCATENATE('OPINI Rinci v1'!AL391,'OPINI Rinci v1'!AM391,'OPINI Rinci v1'!AO391,'OPINI Rinci v1'!AN391)</f>
        <v>WTP</v>
      </c>
      <c r="P389" s="417" t="s">
        <v>634</v>
      </c>
      <c r="Q389" s="418" t="str">
        <f>CONCATENATE('OPINI Rinci v1'!AQ391,'OPINI Rinci v1'!AR391,'OPINI Rinci v1'!AT391,'OPINI Rinci v1'!AS391)</f>
        <v>WTP</v>
      </c>
      <c r="R389" s="419" t="str">
        <f>CONCATENATE('OPINI Rinci v1'!AV391,'OPINI Rinci v1'!AW391,'OPINI Rinci v1'!AX391,'OPINI Rinci v1'!AY391)</f>
        <v>WDP</v>
      </c>
      <c r="S389" s="419" t="str">
        <f>CONCATENATE('OPINI Rinci v1'!BA391,'OPINI Rinci v1'!BB391,'OPINI Rinci v1'!BC391,'OPINI Rinci v1'!BD391)</f>
        <v>WDP</v>
      </c>
      <c r="T389" s="419" t="str">
        <f>CONCATENATE('OPINI Rinci v1'!BF391,'OPINI Rinci v1'!BG391,'OPINI Rinci v1'!BH391,'OPINI Rinci v1'!BI391)</f>
        <v>WDP</v>
      </c>
      <c r="U389" s="419" t="str">
        <f>CONCATENATE('OPINI Rinci v1'!BK391,'OPINI Rinci v1'!BL391,'OPINI Rinci v1'!BM391,'OPINI Rinci v1'!BN391)</f>
        <v>WDP</v>
      </c>
      <c r="V389" s="419" t="str">
        <f>CONCATENATE('OPINI Rinci v1'!BP391,'OPINI Rinci v1'!BQ391,'OPINI Rinci v1'!BR391,'OPINI Rinci v1'!BS391)</f>
        <v>TMP</v>
      </c>
      <c r="W389" s="419" t="str">
        <f>CONCATENATE('OPINI Rinci v1'!BU391,'OPINI Rinci v1'!BV391,'OPINI Rinci v1'!BW391,'OPINI Rinci v1'!BX391)</f>
        <v>TMP</v>
      </c>
      <c r="X389" s="419" t="str">
        <f>CONCATENATE('OPINI Rinci v1'!BZ391,'OPINI Rinci v1'!CA391,'OPINI Rinci v1'!CB391,'OPINI Rinci v1'!CC391)</f>
        <v>TW</v>
      </c>
      <c r="Y389" s="420"/>
    </row>
    <row r="390" spans="1:25" s="91" customFormat="1" ht="14.1" customHeight="1" x14ac:dyDescent="0.2">
      <c r="A390" s="76">
        <f>IF(C390="","",A389+1)</f>
        <v>344</v>
      </c>
      <c r="B390" s="157" t="s">
        <v>48</v>
      </c>
      <c r="C390" s="401" t="s">
        <v>20</v>
      </c>
      <c r="D390" s="421"/>
      <c r="E390" s="403" t="s">
        <v>417</v>
      </c>
      <c r="F390" s="404" t="str">
        <f>CONCATENATE('OPINI Rinci v1'!H392,'OPINI Rinci v1'!I392,'OPINI Rinci v1'!J392,'OPINI Rinci v1'!K392)</f>
        <v>WTP</v>
      </c>
      <c r="G390" s="404" t="str">
        <f>CONCATENATE('OPINI Rinci v1'!M392,'OPINI Rinci v1'!N392,'OPINI Rinci v1'!O392,'OPINI Rinci v1'!P392)</f>
        <v>WTP</v>
      </c>
      <c r="H390" s="404" t="str">
        <f>CONCATENATE('OPINI Rinci v1'!R392,'OPINI Rinci v1'!S392,'OPINI Rinci v1'!T392,'OPINI Rinci v1'!U392)</f>
        <v>WDP</v>
      </c>
      <c r="I390" s="404" t="str">
        <f>CONCATENATE('OPINI Rinci v1'!W392,'OPINI Rinci v1'!X392,'OPINI Rinci v1'!Y392,'OPINI Rinci v1'!Z392)</f>
        <v>WDP</v>
      </c>
      <c r="J390" s="404" t="str">
        <f>CONCATENATE('OPINI Rinci v1'!AB392,'OPINI Rinci v1'!AC392,'OPINI Rinci v1'!AD392,'OPINI Rinci v1'!AE392)</f>
        <v>WDP</v>
      </c>
      <c r="K390" s="404" t="str">
        <f>CONCATENATE('OPINI Rinci v1'!AG392,'OPINI Rinci v1'!AH392,'OPINI Rinci v1'!AI392,'OPINI Rinci v1'!AJ392)</f>
        <v>WDP</v>
      </c>
      <c r="L390" s="422" t="s">
        <v>634</v>
      </c>
      <c r="M390" s="423"/>
      <c r="N390" s="423"/>
      <c r="O390" s="404" t="str">
        <f>CONCATENATE('OPINI Rinci v1'!AL392,'OPINI Rinci v1'!AM392,'OPINI Rinci v1'!AO392,'OPINI Rinci v1'!AN392)</f>
        <v>WDP</v>
      </c>
      <c r="P390" s="424" t="s">
        <v>634</v>
      </c>
      <c r="Q390" s="399" t="str">
        <f>CONCATENATE('OPINI Rinci v1'!AQ392,'OPINI Rinci v1'!AR392,'OPINI Rinci v1'!AT392,'OPINI Rinci v1'!AS392)</f>
        <v>WDP</v>
      </c>
      <c r="R390" s="163" t="str">
        <f>CONCATENATE('OPINI Rinci v1'!AV392,'OPINI Rinci v1'!AW392,'OPINI Rinci v1'!AX392,'OPINI Rinci v1'!AY392)</f>
        <v>TMP</v>
      </c>
      <c r="S390" s="163" t="str">
        <f>CONCATENATE('OPINI Rinci v1'!BA392,'OPINI Rinci v1'!BB392,'OPINI Rinci v1'!BC392,'OPINI Rinci v1'!BD392)</f>
        <v>TMP</v>
      </c>
      <c r="T390" s="163" t="str">
        <f>CONCATENATE('OPINI Rinci v1'!BF392,'OPINI Rinci v1'!BG392,'OPINI Rinci v1'!BH392,'OPINI Rinci v1'!BI392)</f>
        <v>TMP</v>
      </c>
      <c r="U390" s="163" t="str">
        <f>CONCATENATE('OPINI Rinci v1'!BK392,'OPINI Rinci v1'!BL392,'OPINI Rinci v1'!BM392,'OPINI Rinci v1'!BN392)</f>
        <v/>
      </c>
      <c r="V390" s="163" t="str">
        <f>CONCATENATE('OPINI Rinci v1'!BP392,'OPINI Rinci v1'!BQ392,'OPINI Rinci v1'!BR392,'OPINI Rinci v1'!BS392)</f>
        <v/>
      </c>
      <c r="W390" s="163" t="str">
        <f>CONCATENATE('OPINI Rinci v1'!BU392,'OPINI Rinci v1'!BV392,'OPINI Rinci v1'!BW392,'OPINI Rinci v1'!BX392)</f>
        <v/>
      </c>
      <c r="X390" s="163" t="str">
        <f>CONCATENATE('OPINI Rinci v1'!BZ392,'OPINI Rinci v1'!CA392,'OPINI Rinci v1'!CB392,'OPINI Rinci v1'!CC392)</f>
        <v/>
      </c>
      <c r="Y390" s="397"/>
    </row>
    <row r="391" spans="1:25" s="59" customFormat="1" ht="14.1" customHeight="1" x14ac:dyDescent="0.2">
      <c r="A391" s="76"/>
      <c r="B391" s="180"/>
      <c r="C391" s="398"/>
      <c r="D391" s="62"/>
      <c r="E391" s="63"/>
      <c r="F391" s="63"/>
      <c r="G391" s="404" t="str">
        <f>CONCATENATE('OPINI Rinci v1'!M393,'OPINI Rinci v1'!N393,'OPINI Rinci v1'!O393,'OPINI Rinci v1'!P393)</f>
        <v/>
      </c>
      <c r="H391" s="63"/>
      <c r="I391" s="63"/>
      <c r="J391" s="63"/>
      <c r="K391" s="63"/>
      <c r="L391" s="428"/>
      <c r="M391" s="428"/>
      <c r="N391" s="428"/>
      <c r="O391" s="398"/>
      <c r="P391" s="63"/>
      <c r="Q391" s="399"/>
      <c r="R391" s="147"/>
      <c r="S391" s="163"/>
      <c r="T391" s="163"/>
      <c r="U391" s="163"/>
      <c r="V391" s="163"/>
      <c r="W391" s="163"/>
      <c r="X391" s="163"/>
      <c r="Y391" s="400"/>
    </row>
    <row r="392" spans="1:25" s="59" customFormat="1" ht="14.1" customHeight="1" x14ac:dyDescent="0.2">
      <c r="A392" s="76" t="str">
        <f>IF(C392="","",A383+1)</f>
        <v/>
      </c>
      <c r="B392" s="79" t="s">
        <v>52</v>
      </c>
      <c r="C392" s="398"/>
      <c r="D392" s="62" t="s">
        <v>419</v>
      </c>
      <c r="E392" s="63"/>
      <c r="F392" s="63"/>
      <c r="G392" s="404" t="s">
        <v>657</v>
      </c>
      <c r="H392" s="63"/>
      <c r="I392" s="63"/>
      <c r="J392" s="63"/>
      <c r="K392" s="63"/>
      <c r="L392" s="428"/>
      <c r="M392" s="428"/>
      <c r="N392" s="428"/>
      <c r="O392" s="398"/>
      <c r="P392" s="63"/>
      <c r="Q392" s="399"/>
      <c r="R392" s="147"/>
      <c r="S392" s="163"/>
      <c r="T392" s="163"/>
      <c r="U392" s="163"/>
      <c r="V392" s="163"/>
      <c r="W392" s="163"/>
      <c r="X392" s="163"/>
      <c r="Y392" s="400"/>
    </row>
    <row r="393" spans="1:25" s="91" customFormat="1" ht="14.1" customHeight="1" x14ac:dyDescent="0.2">
      <c r="A393" s="76">
        <f>IF(C393="","",A390+1)</f>
        <v>345</v>
      </c>
      <c r="B393" s="157" t="s">
        <v>52</v>
      </c>
      <c r="C393" s="401" t="s">
        <v>8</v>
      </c>
      <c r="D393" s="402"/>
      <c r="E393" s="403" t="s">
        <v>420</v>
      </c>
      <c r="F393" s="404" t="str">
        <f>CONCATENATE('OPINI Rinci v1'!H395,'OPINI Rinci v1'!I395,'OPINI Rinci v1'!J395,'OPINI Rinci v1'!K395)</f>
        <v>WTP</v>
      </c>
      <c r="G393" s="404" t="str">
        <f>CONCATENATE('OPINI Rinci v1'!M395,'OPINI Rinci v1'!N395,'OPINI Rinci v1'!O395,'OPINI Rinci v1'!P395)</f>
        <v>WTP</v>
      </c>
      <c r="H393" s="404" t="str">
        <f>CONCATENATE('OPINI Rinci v1'!R395,'OPINI Rinci v1'!S395,'OPINI Rinci v1'!T395,'OPINI Rinci v1'!U395)</f>
        <v>WTP</v>
      </c>
      <c r="I393" s="404" t="str">
        <f>CONCATENATE('OPINI Rinci v1'!W395,'OPINI Rinci v1'!X395,'OPINI Rinci v1'!Y395,'OPINI Rinci v1'!Z395)</f>
        <v>WTP</v>
      </c>
      <c r="J393" s="404" t="str">
        <f>CONCATENATE('OPINI Rinci v1'!AB395,'OPINI Rinci v1'!AC395,'OPINI Rinci v1'!AD395,'OPINI Rinci v1'!AE395)</f>
        <v>WTP</v>
      </c>
      <c r="K393" s="404" t="str">
        <f>CONCATENATE('OPINI Rinci v1'!AG395,'OPINI Rinci v1'!AH395,'OPINI Rinci v1'!AI395,'OPINI Rinci v1'!AJ395)</f>
        <v>WTP</v>
      </c>
      <c r="L393" s="422" t="s">
        <v>634</v>
      </c>
      <c r="M393" s="423"/>
      <c r="N393" s="423"/>
      <c r="O393" s="404" t="str">
        <f>CONCATENATE('OPINI Rinci v1'!AL395,'OPINI Rinci v1'!AM395,'OPINI Rinci v1'!AO395,'OPINI Rinci v1'!AN395)</f>
        <v>WDP</v>
      </c>
      <c r="P393" s="424" t="s">
        <v>634</v>
      </c>
      <c r="Q393" s="399" t="str">
        <f>CONCATENATE('OPINI Rinci v1'!AQ395,'OPINI Rinci v1'!AR395,'OPINI Rinci v1'!AT395,'OPINI Rinci v1'!AS395)</f>
        <v>WTP</v>
      </c>
      <c r="R393" s="163" t="str">
        <f>CONCATENATE('OPINI Rinci v1'!AV395,'OPINI Rinci v1'!AW395,'OPINI Rinci v1'!AX395,'OPINI Rinci v1'!AY395)</f>
        <v>WDP</v>
      </c>
      <c r="S393" s="163" t="str">
        <f>CONCATENATE('OPINI Rinci v1'!BA395,'OPINI Rinci v1'!BB395,'OPINI Rinci v1'!BC395,'OPINI Rinci v1'!BD395)</f>
        <v>WTP</v>
      </c>
      <c r="T393" s="163" t="str">
        <f>CONCATENATE('OPINI Rinci v1'!BF395,'OPINI Rinci v1'!BG395,'OPINI Rinci v1'!BH395,'OPINI Rinci v1'!BI395)</f>
        <v>WTP</v>
      </c>
      <c r="U393" s="163" t="str">
        <f>CONCATENATE('OPINI Rinci v1'!BK395,'OPINI Rinci v1'!BL395,'OPINI Rinci v1'!BM395,'OPINI Rinci v1'!BN395)</f>
        <v>WDP</v>
      </c>
      <c r="V393" s="163" t="str">
        <f>CONCATENATE('OPINI Rinci v1'!BP395,'OPINI Rinci v1'!BQ395,'OPINI Rinci v1'!BR395,'OPINI Rinci v1'!BS395)</f>
        <v>WDP</v>
      </c>
      <c r="W393" s="163" t="str">
        <f>CONCATENATE('OPINI Rinci v1'!BU395,'OPINI Rinci v1'!BV395,'OPINI Rinci v1'!BW395,'OPINI Rinci v1'!BX395)</f>
        <v>WDP</v>
      </c>
      <c r="X393" s="163" t="str">
        <f>CONCATENATE('OPINI Rinci v1'!BZ395,'OPINI Rinci v1'!CA395,'OPINI Rinci v1'!CB395,'OPINI Rinci v1'!CC395)</f>
        <v>WDP</v>
      </c>
      <c r="Y393" s="397"/>
    </row>
    <row r="394" spans="1:25" s="91" customFormat="1" ht="14.1" customHeight="1" x14ac:dyDescent="0.2">
      <c r="A394" s="76">
        <f t="shared" ref="A394:A408" si="20">IF(C394="","",A393+1)</f>
        <v>346</v>
      </c>
      <c r="B394" s="157" t="s">
        <v>52</v>
      </c>
      <c r="C394" s="401" t="s">
        <v>12</v>
      </c>
      <c r="D394" s="421"/>
      <c r="E394" s="403" t="s">
        <v>421</v>
      </c>
      <c r="F394" s="404" t="str">
        <f>CONCATENATE('OPINI Rinci v1'!H396,'OPINI Rinci v1'!I396,'OPINI Rinci v1'!J396,'OPINI Rinci v1'!K396)</f>
        <v xml:space="preserve"> WDP</v>
      </c>
      <c r="G394" s="404" t="str">
        <f>CONCATENATE('OPINI Rinci v1'!M396,'OPINI Rinci v1'!N396,'OPINI Rinci v1'!O396,'OPINI Rinci v1'!P396)</f>
        <v>TMP</v>
      </c>
      <c r="H394" s="404" t="str">
        <f>CONCATENATE('OPINI Rinci v1'!R396,'OPINI Rinci v1'!S396,'OPINI Rinci v1'!T396,'OPINI Rinci v1'!U396)</f>
        <v>TMP</v>
      </c>
      <c r="I394" s="404" t="str">
        <f>CONCATENATE('OPINI Rinci v1'!W396,'OPINI Rinci v1'!X396,'OPINI Rinci v1'!Y396,'OPINI Rinci v1'!Z396)</f>
        <v>TMP</v>
      </c>
      <c r="J394" s="404" t="str">
        <f>CONCATENATE('OPINI Rinci v1'!AB396,'OPINI Rinci v1'!AC396,'OPINI Rinci v1'!AD396,'OPINI Rinci v1'!AE396)</f>
        <v>WDP</v>
      </c>
      <c r="K394" s="404" t="str">
        <f>CONCATENATE('OPINI Rinci v1'!AG396,'OPINI Rinci v1'!AH396,'OPINI Rinci v1'!AI396,'OPINI Rinci v1'!AJ396)</f>
        <v>WDP</v>
      </c>
      <c r="L394" s="422" t="s">
        <v>634</v>
      </c>
      <c r="M394" s="423"/>
      <c r="N394" s="423"/>
      <c r="O394" s="404" t="str">
        <f>CONCATENATE('OPINI Rinci v1'!AL396,'OPINI Rinci v1'!AM396,'OPINI Rinci v1'!AO396,'OPINI Rinci v1'!AN396)</f>
        <v>TW</v>
      </c>
      <c r="P394" s="424" t="s">
        <v>634</v>
      </c>
      <c r="Q394" s="399" t="str">
        <f>CONCATENATE('OPINI Rinci v1'!AQ396,'OPINI Rinci v1'!AR396,'OPINI Rinci v1'!AT396,'OPINI Rinci v1'!AS396)</f>
        <v>TMP</v>
      </c>
      <c r="R394" s="163" t="str">
        <f>CONCATENATE('OPINI Rinci v1'!AV396,'OPINI Rinci v1'!AW396,'OPINI Rinci v1'!AX396,'OPINI Rinci v1'!AY396)</f>
        <v>TMP</v>
      </c>
      <c r="S394" s="163" t="str">
        <f>CONCATENATE('OPINI Rinci v1'!BA396,'OPINI Rinci v1'!BB396,'OPINI Rinci v1'!BC396,'OPINI Rinci v1'!BD396)</f>
        <v>TW</v>
      </c>
      <c r="T394" s="163" t="str">
        <f>CONCATENATE('OPINI Rinci v1'!BF396,'OPINI Rinci v1'!BG396,'OPINI Rinci v1'!BH396,'OPINI Rinci v1'!BI396)</f>
        <v>WDP</v>
      </c>
      <c r="U394" s="163" t="str">
        <f>CONCATENATE('OPINI Rinci v1'!BK396,'OPINI Rinci v1'!BL396,'OPINI Rinci v1'!BM396,'OPINI Rinci v1'!BN396)</f>
        <v>WDP</v>
      </c>
      <c r="V394" s="163" t="str">
        <f>CONCATENATE('OPINI Rinci v1'!BP396,'OPINI Rinci v1'!BQ396,'OPINI Rinci v1'!BR396,'OPINI Rinci v1'!BS396)</f>
        <v>WDP</v>
      </c>
      <c r="W394" s="163" t="str">
        <f>CONCATENATE('OPINI Rinci v1'!BU396,'OPINI Rinci v1'!BV396,'OPINI Rinci v1'!BW396,'OPINI Rinci v1'!BX396)</f>
        <v>TMP</v>
      </c>
      <c r="X394" s="163" t="str">
        <f>CONCATENATE('OPINI Rinci v1'!BZ396,'OPINI Rinci v1'!CA396,'OPINI Rinci v1'!CB396,'OPINI Rinci v1'!CC396)</f>
        <v>TMP</v>
      </c>
      <c r="Y394" s="397"/>
    </row>
    <row r="395" spans="1:25" s="408" customFormat="1" ht="14.1" customHeight="1" x14ac:dyDescent="0.2">
      <c r="A395" s="409">
        <f>IF(C395="","",A394+1)</f>
        <v>347</v>
      </c>
      <c r="B395" s="410" t="s">
        <v>52</v>
      </c>
      <c r="C395" s="411" t="s">
        <v>14</v>
      </c>
      <c r="D395" s="412"/>
      <c r="E395" s="413" t="s">
        <v>422</v>
      </c>
      <c r="F395" s="404" t="str">
        <f>CONCATENATE('OPINI Rinci v1'!H397,'OPINI Rinci v1'!I397,'OPINI Rinci v1'!J397,'OPINI Rinci v1'!K397)</f>
        <v>WTP</v>
      </c>
      <c r="G395" s="404" t="str">
        <f>CONCATENATE('OPINI Rinci v1'!M397,'OPINI Rinci v1'!N397,'OPINI Rinci v1'!O397,'OPINI Rinci v1'!P397)</f>
        <v>WTP</v>
      </c>
      <c r="H395" s="404" t="str">
        <f>CONCATENATE('OPINI Rinci v1'!R397,'OPINI Rinci v1'!S397,'OPINI Rinci v1'!T397,'OPINI Rinci v1'!U397)</f>
        <v>WTP</v>
      </c>
      <c r="I395" s="404" t="str">
        <f>CONCATENATE('OPINI Rinci v1'!W397,'OPINI Rinci v1'!X397,'OPINI Rinci v1'!Y397,'OPINI Rinci v1'!Z397)</f>
        <v>WTP</v>
      </c>
      <c r="J395" s="404" t="str">
        <f>CONCATENATE('OPINI Rinci v1'!AB397,'OPINI Rinci v1'!AC397,'OPINI Rinci v1'!AD397,'OPINI Rinci v1'!AE397)</f>
        <v>WTP</v>
      </c>
      <c r="K395" s="414" t="str">
        <f>CONCATENATE('OPINI Rinci v1'!AG397,'OPINI Rinci v1'!AH397,'OPINI Rinci v1'!AI397,'OPINI Rinci v1'!AJ397)</f>
        <v>WTP</v>
      </c>
      <c r="L395" s="415" t="s">
        <v>634</v>
      </c>
      <c r="M395" s="416"/>
      <c r="N395" s="416"/>
      <c r="O395" s="414" t="str">
        <f>CONCATENATE('OPINI Rinci v1'!AL397,'OPINI Rinci v1'!AM397,'OPINI Rinci v1'!AO397,'OPINI Rinci v1'!AN397)</f>
        <v>WDP</v>
      </c>
      <c r="P395" s="417" t="s">
        <v>634</v>
      </c>
      <c r="Q395" s="418" t="str">
        <f>CONCATENATE('OPINI Rinci v1'!AQ397,'OPINI Rinci v1'!AR397,'OPINI Rinci v1'!AT397,'OPINI Rinci v1'!AS397)</f>
        <v>TW</v>
      </c>
      <c r="R395" s="419" t="str">
        <f>CONCATENATE('OPINI Rinci v1'!AV397,'OPINI Rinci v1'!AW397,'OPINI Rinci v1'!AX397,'OPINI Rinci v1'!AY397)</f>
        <v>WDP</v>
      </c>
      <c r="S395" s="419" t="str">
        <f>CONCATENATE('OPINI Rinci v1'!BA397,'OPINI Rinci v1'!BB397,'OPINI Rinci v1'!BC397,'OPINI Rinci v1'!BD397)</f>
        <v>WDP</v>
      </c>
      <c r="T395" s="419" t="str">
        <f>CONCATENATE('OPINI Rinci v1'!BF397,'OPINI Rinci v1'!BG397,'OPINI Rinci v1'!BH397,'OPINI Rinci v1'!BI397)</f>
        <v>WDP</v>
      </c>
      <c r="U395" s="419" t="str">
        <f>CONCATENATE('OPINI Rinci v1'!BK397,'OPINI Rinci v1'!BL397,'OPINI Rinci v1'!BM397,'OPINI Rinci v1'!BN397)</f>
        <v>WDP</v>
      </c>
      <c r="V395" s="419" t="str">
        <f>CONCATENATE('OPINI Rinci v1'!BP397,'OPINI Rinci v1'!BQ397,'OPINI Rinci v1'!BR397,'OPINI Rinci v1'!BS397)</f>
        <v>WDP</v>
      </c>
      <c r="W395" s="419" t="str">
        <f>CONCATENATE('OPINI Rinci v1'!BU397,'OPINI Rinci v1'!BV397,'OPINI Rinci v1'!BW397,'OPINI Rinci v1'!BX397)</f>
        <v>WDP</v>
      </c>
      <c r="X395" s="419" t="str">
        <f>CONCATENATE('OPINI Rinci v1'!BZ397,'OPINI Rinci v1'!CA397,'OPINI Rinci v1'!CB397,'OPINI Rinci v1'!CC397)</f>
        <v>WDP</v>
      </c>
      <c r="Y395" s="420"/>
    </row>
    <row r="396" spans="1:25" s="408" customFormat="1" ht="14.1" customHeight="1" x14ac:dyDescent="0.2">
      <c r="A396" s="409">
        <f t="shared" si="20"/>
        <v>348</v>
      </c>
      <c r="B396" s="410" t="s">
        <v>52</v>
      </c>
      <c r="C396" s="411" t="s">
        <v>16</v>
      </c>
      <c r="D396" s="412"/>
      <c r="E396" s="413" t="s">
        <v>665</v>
      </c>
      <c r="F396" s="404" t="str">
        <f>CONCATENATE('OPINI Rinci v1'!H398,'OPINI Rinci v1'!I398,'OPINI Rinci v1'!J398,'OPINI Rinci v1'!K398)</f>
        <v>WTP</v>
      </c>
      <c r="G396" s="404" t="str">
        <f>CONCATENATE('OPINI Rinci v1'!M398,'OPINI Rinci v1'!N398,'OPINI Rinci v1'!O398,'OPINI Rinci v1'!P398)</f>
        <v>WTP</v>
      </c>
      <c r="H396" s="404" t="str">
        <f>CONCATENATE('OPINI Rinci v1'!R398,'OPINI Rinci v1'!S398,'OPINI Rinci v1'!T398,'OPINI Rinci v1'!U398)</f>
        <v>WTP</v>
      </c>
      <c r="I396" s="404" t="str">
        <f>CONCATENATE('OPINI Rinci v1'!W398,'OPINI Rinci v1'!X398,'OPINI Rinci v1'!Y398,'OPINI Rinci v1'!Z398)</f>
        <v>WTP</v>
      </c>
      <c r="J396" s="404" t="str">
        <f>CONCATENATE('OPINI Rinci v1'!AB398,'OPINI Rinci v1'!AC398,'OPINI Rinci v1'!AD398,'OPINI Rinci v1'!AE398)</f>
        <v>WTP</v>
      </c>
      <c r="K396" s="414" t="str">
        <f>CONCATENATE('OPINI Rinci v1'!AG398,'OPINI Rinci v1'!AH398,'OPINI Rinci v1'!AI398,'OPINI Rinci v1'!AJ398)</f>
        <v>WTP</v>
      </c>
      <c r="L396" s="415" t="s">
        <v>634</v>
      </c>
      <c r="M396" s="416"/>
      <c r="N396" s="416"/>
      <c r="O396" s="414" t="str">
        <f>CONCATENATE('OPINI Rinci v1'!AL398,'OPINI Rinci v1'!AM398,'OPINI Rinci v1'!AO398,'OPINI Rinci v1'!AN398)</f>
        <v>WDP</v>
      </c>
      <c r="P396" s="417" t="s">
        <v>634</v>
      </c>
      <c r="Q396" s="418" t="str">
        <f>CONCATENATE('OPINI Rinci v1'!AQ398,'OPINI Rinci v1'!AR398,'OPINI Rinci v1'!AT398,'OPINI Rinci v1'!AS398)</f>
        <v>TMP</v>
      </c>
      <c r="R396" s="419" t="str">
        <f>CONCATENATE('OPINI Rinci v1'!AV398,'OPINI Rinci v1'!AW398,'OPINI Rinci v1'!AX398,'OPINI Rinci v1'!AY398)</f>
        <v>TMP</v>
      </c>
      <c r="S396" s="419" t="str">
        <f>CONCATENATE('OPINI Rinci v1'!BA398,'OPINI Rinci v1'!BB398,'OPINI Rinci v1'!BC398,'OPINI Rinci v1'!BD398)</f>
        <v>TW</v>
      </c>
      <c r="T396" s="419" t="str">
        <f>CONCATENATE('OPINI Rinci v1'!BF398,'OPINI Rinci v1'!BG398,'OPINI Rinci v1'!BH398,'OPINI Rinci v1'!BI398)</f>
        <v>TW</v>
      </c>
      <c r="U396" s="419" t="str">
        <f>CONCATENATE('OPINI Rinci v1'!BK398,'OPINI Rinci v1'!BL398,'OPINI Rinci v1'!BM398,'OPINI Rinci v1'!BN398)</f>
        <v>WDP</v>
      </c>
      <c r="V396" s="419" t="str">
        <f>CONCATENATE('OPINI Rinci v1'!BP398,'OPINI Rinci v1'!BQ398,'OPINI Rinci v1'!BR398,'OPINI Rinci v1'!BS398)</f>
        <v>TMP</v>
      </c>
      <c r="W396" s="419" t="str">
        <f>CONCATENATE('OPINI Rinci v1'!BU398,'OPINI Rinci v1'!BV398,'OPINI Rinci v1'!BW398,'OPINI Rinci v1'!BX398)</f>
        <v>WDP</v>
      </c>
      <c r="X396" s="419" t="str">
        <f>CONCATENATE('OPINI Rinci v1'!BZ398,'OPINI Rinci v1'!CA398,'OPINI Rinci v1'!CB398,'OPINI Rinci v1'!CC398)</f>
        <v>WDP</v>
      </c>
      <c r="Y396" s="420"/>
    </row>
    <row r="397" spans="1:25" s="408" customFormat="1" ht="14.1" customHeight="1" x14ac:dyDescent="0.2">
      <c r="A397" s="409">
        <f t="shared" si="20"/>
        <v>349</v>
      </c>
      <c r="B397" s="410" t="s">
        <v>52</v>
      </c>
      <c r="C397" s="411" t="s">
        <v>18</v>
      </c>
      <c r="D397" s="412"/>
      <c r="E397" s="413" t="s">
        <v>424</v>
      </c>
      <c r="F397" s="404" t="str">
        <f>CONCATENATE('OPINI Rinci v1'!H399,'OPINI Rinci v1'!I399,'OPINI Rinci v1'!J399,'OPINI Rinci v1'!K399)</f>
        <v>WTP</v>
      </c>
      <c r="G397" s="404" t="str">
        <f>CONCATENATE('OPINI Rinci v1'!M399,'OPINI Rinci v1'!N399,'OPINI Rinci v1'!O399,'OPINI Rinci v1'!P399)</f>
        <v>WTP</v>
      </c>
      <c r="H397" s="404" t="str">
        <f>CONCATENATE('OPINI Rinci v1'!R399,'OPINI Rinci v1'!S399,'OPINI Rinci v1'!T399,'OPINI Rinci v1'!U399)</f>
        <v>WTP</v>
      </c>
      <c r="I397" s="404" t="str">
        <f>CONCATENATE('OPINI Rinci v1'!W399,'OPINI Rinci v1'!X399,'OPINI Rinci v1'!Y399,'OPINI Rinci v1'!Z399)</f>
        <v>WTP</v>
      </c>
      <c r="J397" s="404" t="str">
        <f>CONCATENATE('OPINI Rinci v1'!AB399,'OPINI Rinci v1'!AC399,'OPINI Rinci v1'!AD399,'OPINI Rinci v1'!AE399)</f>
        <v>WTP</v>
      </c>
      <c r="K397" s="414" t="str">
        <f>CONCATENATE('OPINI Rinci v1'!AG399,'OPINI Rinci v1'!AH399,'OPINI Rinci v1'!AI399,'OPINI Rinci v1'!AJ399)</f>
        <v>WTP</v>
      </c>
      <c r="L397" s="415" t="s">
        <v>634</v>
      </c>
      <c r="M397" s="416"/>
      <c r="N397" s="416"/>
      <c r="O397" s="414" t="str">
        <f>CONCATENATE('OPINI Rinci v1'!AL399,'OPINI Rinci v1'!AM399,'OPINI Rinci v1'!AO399,'OPINI Rinci v1'!AN399)</f>
        <v>WTP</v>
      </c>
      <c r="P397" s="417" t="s">
        <v>634</v>
      </c>
      <c r="Q397" s="418" t="str">
        <f>CONCATENATE('OPINI Rinci v1'!AQ399,'OPINI Rinci v1'!AR399,'OPINI Rinci v1'!AT399,'OPINI Rinci v1'!AS399)</f>
        <v>WTP</v>
      </c>
      <c r="R397" s="419" t="str">
        <f>CONCATENATE('OPINI Rinci v1'!AV399,'OPINI Rinci v1'!AW399,'OPINI Rinci v1'!AX399,'OPINI Rinci v1'!AY399)</f>
        <v>WTP</v>
      </c>
      <c r="S397" s="419" t="str">
        <f>CONCATENATE('OPINI Rinci v1'!BA399,'OPINI Rinci v1'!BB399,'OPINI Rinci v1'!BC399,'OPINI Rinci v1'!BD399)</f>
        <v>WDP</v>
      </c>
      <c r="T397" s="419" t="str">
        <f>CONCATENATE('OPINI Rinci v1'!BF399,'OPINI Rinci v1'!BG399,'OPINI Rinci v1'!BH399,'OPINI Rinci v1'!BI399)</f>
        <v>WDP</v>
      </c>
      <c r="U397" s="419" t="str">
        <f>CONCATENATE('OPINI Rinci v1'!BK399,'OPINI Rinci v1'!BL399,'OPINI Rinci v1'!BM399,'OPINI Rinci v1'!BN399)</f>
        <v>WDP</v>
      </c>
      <c r="V397" s="419" t="str">
        <f>CONCATENATE('OPINI Rinci v1'!BP399,'OPINI Rinci v1'!BQ399,'OPINI Rinci v1'!BR399,'OPINI Rinci v1'!BS399)</f>
        <v>WDP</v>
      </c>
      <c r="W397" s="419" t="str">
        <f>CONCATENATE('OPINI Rinci v1'!BU399,'OPINI Rinci v1'!BV399,'OPINI Rinci v1'!BW399,'OPINI Rinci v1'!BX399)</f>
        <v>WDP</v>
      </c>
      <c r="X397" s="419" t="str">
        <f>CONCATENATE('OPINI Rinci v1'!BZ399,'OPINI Rinci v1'!CA399,'OPINI Rinci v1'!CB399,'OPINI Rinci v1'!CC399)</f>
        <v>WDP</v>
      </c>
      <c r="Y397" s="420"/>
    </row>
    <row r="398" spans="1:25" s="408" customFormat="1" ht="14.1" customHeight="1" x14ac:dyDescent="0.2">
      <c r="A398" s="409">
        <f t="shared" si="20"/>
        <v>350</v>
      </c>
      <c r="B398" s="410" t="s">
        <v>52</v>
      </c>
      <c r="C398" s="411" t="s">
        <v>20</v>
      </c>
      <c r="D398" s="412"/>
      <c r="E398" s="413" t="s">
        <v>425</v>
      </c>
      <c r="F398" s="404" t="str">
        <f>CONCATENATE('OPINI Rinci v1'!H400,'OPINI Rinci v1'!I400,'OPINI Rinci v1'!J400,'OPINI Rinci v1'!K400)</f>
        <v>WTP</v>
      </c>
      <c r="G398" s="404" t="str">
        <f>CONCATENATE('OPINI Rinci v1'!M400,'OPINI Rinci v1'!N400,'OPINI Rinci v1'!O400,'OPINI Rinci v1'!P400)</f>
        <v>WTP</v>
      </c>
      <c r="H398" s="404" t="str">
        <f>CONCATENATE('OPINI Rinci v1'!R400,'OPINI Rinci v1'!S400,'OPINI Rinci v1'!T400,'OPINI Rinci v1'!U400)</f>
        <v>WTP</v>
      </c>
      <c r="I398" s="404" t="str">
        <f>CONCATENATE('OPINI Rinci v1'!W400,'OPINI Rinci v1'!X400,'OPINI Rinci v1'!Y400,'OPINI Rinci v1'!Z400)</f>
        <v>WDP</v>
      </c>
      <c r="J398" s="404" t="str">
        <f>CONCATENATE('OPINI Rinci v1'!AB400,'OPINI Rinci v1'!AC400,'OPINI Rinci v1'!AD400,'OPINI Rinci v1'!AE400)</f>
        <v>WTP</v>
      </c>
      <c r="K398" s="414" t="str">
        <f>CONCATENATE('OPINI Rinci v1'!AG400,'OPINI Rinci v1'!AH400,'OPINI Rinci v1'!AI400,'OPINI Rinci v1'!AJ400)</f>
        <v>WTP</v>
      </c>
      <c r="L398" s="415" t="s">
        <v>634</v>
      </c>
      <c r="M398" s="416"/>
      <c r="N398" s="416"/>
      <c r="O398" s="414" t="str">
        <f>CONCATENATE('OPINI Rinci v1'!AL400,'OPINI Rinci v1'!AM400,'OPINI Rinci v1'!AO400,'OPINI Rinci v1'!AN400)</f>
        <v>WDP</v>
      </c>
      <c r="P398" s="417" t="s">
        <v>634</v>
      </c>
      <c r="Q398" s="418" t="str">
        <f>CONCATENATE('OPINI Rinci v1'!AQ400,'OPINI Rinci v1'!AR400,'OPINI Rinci v1'!AT400,'OPINI Rinci v1'!AS400)</f>
        <v>WDP</v>
      </c>
      <c r="R398" s="419" t="str">
        <f>CONCATENATE('OPINI Rinci v1'!AV400,'OPINI Rinci v1'!AW400,'OPINI Rinci v1'!AX400,'OPINI Rinci v1'!AY400)</f>
        <v>TW</v>
      </c>
      <c r="S398" s="419" t="str">
        <f>CONCATENATE('OPINI Rinci v1'!BA400,'OPINI Rinci v1'!BB400,'OPINI Rinci v1'!BC400,'OPINI Rinci v1'!BD400)</f>
        <v>TMP</v>
      </c>
      <c r="T398" s="419" t="str">
        <f>CONCATENATE('OPINI Rinci v1'!BF400,'OPINI Rinci v1'!BG400,'OPINI Rinci v1'!BH400,'OPINI Rinci v1'!BI400)</f>
        <v>TW</v>
      </c>
      <c r="U398" s="419" t="str">
        <f>CONCATENATE('OPINI Rinci v1'!BK400,'OPINI Rinci v1'!BL400,'OPINI Rinci v1'!BM400,'OPINI Rinci v1'!BN400)</f>
        <v>WDP</v>
      </c>
      <c r="V398" s="419" t="str">
        <f>CONCATENATE('OPINI Rinci v1'!BP400,'OPINI Rinci v1'!BQ400,'OPINI Rinci v1'!BR400,'OPINI Rinci v1'!BS400)</f>
        <v>TMP</v>
      </c>
      <c r="W398" s="419" t="str">
        <f>CONCATENATE('OPINI Rinci v1'!BU400,'OPINI Rinci v1'!BV400,'OPINI Rinci v1'!BW400,'OPINI Rinci v1'!BX400)</f>
        <v>TW</v>
      </c>
      <c r="X398" s="419" t="str">
        <f>CONCATENATE('OPINI Rinci v1'!BZ400,'OPINI Rinci v1'!CA400,'OPINI Rinci v1'!CB400,'OPINI Rinci v1'!CC400)</f>
        <v>TMP</v>
      </c>
      <c r="Y398" s="420"/>
    </row>
    <row r="399" spans="1:25" s="91" customFormat="1" ht="14.1" customHeight="1" x14ac:dyDescent="0.2">
      <c r="A399" s="76">
        <f t="shared" si="20"/>
        <v>351</v>
      </c>
      <c r="B399" s="157" t="s">
        <v>52</v>
      </c>
      <c r="C399" s="401" t="s">
        <v>22</v>
      </c>
      <c r="D399" s="421"/>
      <c r="E399" s="403" t="s">
        <v>426</v>
      </c>
      <c r="F399" s="404" t="str">
        <f>CONCATENATE('OPINI Rinci v1'!H401,'OPINI Rinci v1'!I401,'OPINI Rinci v1'!J401,'OPINI Rinci v1'!K401)</f>
        <v>WTP</v>
      </c>
      <c r="G399" s="404" t="str">
        <f>CONCATENATE('OPINI Rinci v1'!M401,'OPINI Rinci v1'!N401,'OPINI Rinci v1'!O401,'OPINI Rinci v1'!P401)</f>
        <v>WTP</v>
      </c>
      <c r="H399" s="404" t="str">
        <f>CONCATENATE('OPINI Rinci v1'!R401,'OPINI Rinci v1'!S401,'OPINI Rinci v1'!T401,'OPINI Rinci v1'!U401)</f>
        <v>WTP</v>
      </c>
      <c r="I399" s="404" t="str">
        <f>CONCATENATE('OPINI Rinci v1'!W401,'OPINI Rinci v1'!X401,'OPINI Rinci v1'!Y401,'OPINI Rinci v1'!Z401)</f>
        <v>WTP</v>
      </c>
      <c r="J399" s="404" t="str">
        <f>CONCATENATE('OPINI Rinci v1'!AB401,'OPINI Rinci v1'!AC401,'OPINI Rinci v1'!AD401,'OPINI Rinci v1'!AE401)</f>
        <v>WDP</v>
      </c>
      <c r="K399" s="404" t="str">
        <f>CONCATENATE('OPINI Rinci v1'!AG401,'OPINI Rinci v1'!AH401,'OPINI Rinci v1'!AI401,'OPINI Rinci v1'!AJ401)</f>
        <v>WDP</v>
      </c>
      <c r="L399" s="422" t="s">
        <v>634</v>
      </c>
      <c r="M399" s="423"/>
      <c r="N399" s="423"/>
      <c r="O399" s="404" t="str">
        <f>CONCATENATE('OPINI Rinci v1'!AL401,'OPINI Rinci v1'!AM401,'OPINI Rinci v1'!AO401,'OPINI Rinci v1'!AN401)</f>
        <v>TW</v>
      </c>
      <c r="P399" s="424" t="s">
        <v>634</v>
      </c>
      <c r="Q399" s="399" t="str">
        <f>CONCATENATE('OPINI Rinci v1'!AQ401,'OPINI Rinci v1'!AR401,'OPINI Rinci v1'!AT401,'OPINI Rinci v1'!AS401)</f>
        <v>TW</v>
      </c>
      <c r="R399" s="163" t="str">
        <f>CONCATENATE('OPINI Rinci v1'!AV401,'OPINI Rinci v1'!AW401,'OPINI Rinci v1'!AX401,'OPINI Rinci v1'!AY401)</f>
        <v>TMP</v>
      </c>
      <c r="S399" s="163" t="str">
        <f>CONCATENATE('OPINI Rinci v1'!BA401,'OPINI Rinci v1'!BB401,'OPINI Rinci v1'!BC401,'OPINI Rinci v1'!BD401)</f>
        <v>TW</v>
      </c>
      <c r="T399" s="163" t="str">
        <f>CONCATENATE('OPINI Rinci v1'!BF401,'OPINI Rinci v1'!BG401,'OPINI Rinci v1'!BH401,'OPINI Rinci v1'!BI401)</f>
        <v>TMP</v>
      </c>
      <c r="U399" s="163" t="str">
        <f>CONCATENATE('OPINI Rinci v1'!BK401,'OPINI Rinci v1'!BL401,'OPINI Rinci v1'!BM401,'OPINI Rinci v1'!BN401)</f>
        <v>TMP</v>
      </c>
      <c r="V399" s="163" t="str">
        <f>CONCATENATE('OPINI Rinci v1'!BP401,'OPINI Rinci v1'!BQ401,'OPINI Rinci v1'!BR401,'OPINI Rinci v1'!BS401)</f>
        <v>TMP</v>
      </c>
      <c r="W399" s="163" t="str">
        <f>CONCATENATE('OPINI Rinci v1'!BU401,'OPINI Rinci v1'!BV401,'OPINI Rinci v1'!BW401,'OPINI Rinci v1'!BX401)</f>
        <v>TMP</v>
      </c>
      <c r="X399" s="163" t="str">
        <f>CONCATENATE('OPINI Rinci v1'!BZ401,'OPINI Rinci v1'!CA401,'OPINI Rinci v1'!CB401,'OPINI Rinci v1'!CC401)</f>
        <v/>
      </c>
      <c r="Y399" s="397"/>
    </row>
    <row r="400" spans="1:25" s="91" customFormat="1" ht="14.1" customHeight="1" x14ac:dyDescent="0.2">
      <c r="A400" s="76">
        <f t="shared" si="20"/>
        <v>352</v>
      </c>
      <c r="B400" s="157" t="s">
        <v>52</v>
      </c>
      <c r="C400" s="401" t="s">
        <v>24</v>
      </c>
      <c r="D400" s="421"/>
      <c r="E400" s="403" t="s">
        <v>427</v>
      </c>
      <c r="F400" s="404" t="str">
        <f>CONCATENATE('OPINI Rinci v1'!H402,'OPINI Rinci v1'!I402,'OPINI Rinci v1'!J402,'OPINI Rinci v1'!K402)</f>
        <v>WTP</v>
      </c>
      <c r="G400" s="404" t="str">
        <f>CONCATENATE('OPINI Rinci v1'!M402,'OPINI Rinci v1'!N402,'OPINI Rinci v1'!O402,'OPINI Rinci v1'!P402)</f>
        <v>WTP</v>
      </c>
      <c r="H400" s="404" t="str">
        <f>CONCATENATE('OPINI Rinci v1'!R402,'OPINI Rinci v1'!S402,'OPINI Rinci v1'!T402,'OPINI Rinci v1'!U402)</f>
        <v>WTP</v>
      </c>
      <c r="I400" s="404" t="str">
        <f>CONCATENATE('OPINI Rinci v1'!W402,'OPINI Rinci v1'!X402,'OPINI Rinci v1'!Y402,'OPINI Rinci v1'!Z402)</f>
        <v>WTP</v>
      </c>
      <c r="J400" s="404" t="str">
        <f>CONCATENATE('OPINI Rinci v1'!AB402,'OPINI Rinci v1'!AC402,'OPINI Rinci v1'!AD402,'OPINI Rinci v1'!AE402)</f>
        <v>WDP</v>
      </c>
      <c r="K400" s="404" t="str">
        <f>CONCATENATE('OPINI Rinci v1'!AG402,'OPINI Rinci v1'!AH402,'OPINI Rinci v1'!AI402,'OPINI Rinci v1'!AJ402)</f>
        <v>WDP</v>
      </c>
      <c r="L400" s="422" t="s">
        <v>634</v>
      </c>
      <c r="M400" s="423"/>
      <c r="N400" s="423"/>
      <c r="O400" s="404" t="str">
        <f>CONCATENATE('OPINI Rinci v1'!AL402,'OPINI Rinci v1'!AM402,'OPINI Rinci v1'!AO402,'OPINI Rinci v1'!AN402)</f>
        <v>TW</v>
      </c>
      <c r="P400" s="424" t="s">
        <v>634</v>
      </c>
      <c r="Q400" s="399" t="str">
        <f>CONCATENATE('OPINI Rinci v1'!AQ402,'OPINI Rinci v1'!AR402,'OPINI Rinci v1'!AT402,'OPINI Rinci v1'!AS402)</f>
        <v>TMP</v>
      </c>
      <c r="R400" s="163" t="str">
        <f>CONCATENATE('OPINI Rinci v1'!AV402,'OPINI Rinci v1'!AW402,'OPINI Rinci v1'!AX402,'OPINI Rinci v1'!AY402)</f>
        <v>TMP</v>
      </c>
      <c r="S400" s="163" t="str">
        <f>CONCATENATE('OPINI Rinci v1'!BA402,'OPINI Rinci v1'!BB402,'OPINI Rinci v1'!BC402,'OPINI Rinci v1'!BD402)</f>
        <v>TMP</v>
      </c>
      <c r="T400" s="163" t="str">
        <f>CONCATENATE('OPINI Rinci v1'!BF402,'OPINI Rinci v1'!BG402,'OPINI Rinci v1'!BH402,'OPINI Rinci v1'!BI402)</f>
        <v>TW</v>
      </c>
      <c r="U400" s="163" t="str">
        <f>CONCATENATE('OPINI Rinci v1'!BK402,'OPINI Rinci v1'!BL402,'OPINI Rinci v1'!BM402,'OPINI Rinci v1'!BN402)</f>
        <v>TW</v>
      </c>
      <c r="V400" s="163" t="str">
        <f>CONCATENATE('OPINI Rinci v1'!BP402,'OPINI Rinci v1'!BQ402,'OPINI Rinci v1'!BR402,'OPINI Rinci v1'!BS402)</f>
        <v>TMP</v>
      </c>
      <c r="W400" s="163" t="str">
        <f>CONCATENATE('OPINI Rinci v1'!BU402,'OPINI Rinci v1'!BV402,'OPINI Rinci v1'!BW402,'OPINI Rinci v1'!BX402)</f>
        <v>TMP</v>
      </c>
      <c r="X400" s="163" t="str">
        <f>CONCATENATE('OPINI Rinci v1'!BZ402,'OPINI Rinci v1'!CA402,'OPINI Rinci v1'!CB402,'OPINI Rinci v1'!CC402)</f>
        <v>WDP</v>
      </c>
      <c r="Y400" s="397"/>
    </row>
    <row r="401" spans="1:25" s="408" customFormat="1" ht="14.1" customHeight="1" x14ac:dyDescent="0.2">
      <c r="A401" s="409">
        <f t="shared" si="20"/>
        <v>353</v>
      </c>
      <c r="B401" s="410" t="s">
        <v>52</v>
      </c>
      <c r="C401" s="411" t="s">
        <v>26</v>
      </c>
      <c r="D401" s="412"/>
      <c r="E401" s="413" t="s">
        <v>428</v>
      </c>
      <c r="F401" s="404" t="str">
        <f>CONCATENATE('OPINI Rinci v1'!H403,'OPINI Rinci v1'!I403,'OPINI Rinci v1'!J403,'OPINI Rinci v1'!K403)</f>
        <v>WTP</v>
      </c>
      <c r="G401" s="404" t="str">
        <f>CONCATENATE('OPINI Rinci v1'!M403,'OPINI Rinci v1'!N403,'OPINI Rinci v1'!O403,'OPINI Rinci v1'!P403)</f>
        <v>WTP</v>
      </c>
      <c r="H401" s="404" t="str">
        <f>CONCATENATE('OPINI Rinci v1'!R403,'OPINI Rinci v1'!S403,'OPINI Rinci v1'!T403,'OPINI Rinci v1'!U403)</f>
        <v>WTP</v>
      </c>
      <c r="I401" s="404" t="str">
        <f>CONCATENATE('OPINI Rinci v1'!W403,'OPINI Rinci v1'!X403,'OPINI Rinci v1'!Y403,'OPINI Rinci v1'!Z403)</f>
        <v>WTP</v>
      </c>
      <c r="J401" s="404" t="str">
        <f>CONCATENATE('OPINI Rinci v1'!AB403,'OPINI Rinci v1'!AC403,'OPINI Rinci v1'!AD403,'OPINI Rinci v1'!AE403)</f>
        <v>WTP</v>
      </c>
      <c r="K401" s="414" t="str">
        <f>CONCATENATE('OPINI Rinci v1'!AG403,'OPINI Rinci v1'!AH403,'OPINI Rinci v1'!AI403,'OPINI Rinci v1'!AJ403)</f>
        <v>WTP</v>
      </c>
      <c r="L401" s="415" t="s">
        <v>634</v>
      </c>
      <c r="M401" s="416"/>
      <c r="N401" s="416"/>
      <c r="O401" s="414" t="str">
        <f>CONCATENATE('OPINI Rinci v1'!AL403,'OPINI Rinci v1'!AM403,'OPINI Rinci v1'!AO403,'OPINI Rinci v1'!AN403)</f>
        <v>WTP</v>
      </c>
      <c r="P401" s="417" t="s">
        <v>634</v>
      </c>
      <c r="Q401" s="418" t="str">
        <f>CONCATENATE('OPINI Rinci v1'!AQ403,'OPINI Rinci v1'!AR403,'OPINI Rinci v1'!AT403,'OPINI Rinci v1'!AS403)</f>
        <v>WDP</v>
      </c>
      <c r="R401" s="419" t="str">
        <f>CONCATENATE('OPINI Rinci v1'!AV403,'OPINI Rinci v1'!AW403,'OPINI Rinci v1'!AX403,'OPINI Rinci v1'!AY403)</f>
        <v>TMP</v>
      </c>
      <c r="S401" s="419" t="str">
        <f>CONCATENATE('OPINI Rinci v1'!BA403,'OPINI Rinci v1'!BB403,'OPINI Rinci v1'!BC403,'OPINI Rinci v1'!BD403)</f>
        <v>TMP</v>
      </c>
      <c r="T401" s="419" t="str">
        <f>CONCATENATE('OPINI Rinci v1'!BF403,'OPINI Rinci v1'!BG403,'OPINI Rinci v1'!BH403,'OPINI Rinci v1'!BI403)</f>
        <v>TW</v>
      </c>
      <c r="U401" s="419" t="str">
        <f>CONCATENATE('OPINI Rinci v1'!BK403,'OPINI Rinci v1'!BL403,'OPINI Rinci v1'!BM403,'OPINI Rinci v1'!BN403)</f>
        <v>TW</v>
      </c>
      <c r="V401" s="419" t="str">
        <f>CONCATENATE('OPINI Rinci v1'!BP403,'OPINI Rinci v1'!BQ403,'OPINI Rinci v1'!BR403,'OPINI Rinci v1'!BS403)</f>
        <v>WDP</v>
      </c>
      <c r="W401" s="419" t="str">
        <f>CONCATENATE('OPINI Rinci v1'!BU403,'OPINI Rinci v1'!BV403,'OPINI Rinci v1'!BW403,'OPINI Rinci v1'!BX403)</f>
        <v>TMP</v>
      </c>
      <c r="X401" s="419" t="str">
        <f>CONCATENATE('OPINI Rinci v1'!BZ403,'OPINI Rinci v1'!CA403,'OPINI Rinci v1'!CB403,'OPINI Rinci v1'!CC403)</f>
        <v/>
      </c>
      <c r="Y401" s="420"/>
    </row>
    <row r="402" spans="1:25" s="91" customFormat="1" ht="14.1" customHeight="1" x14ac:dyDescent="0.2">
      <c r="A402" s="76">
        <f t="shared" si="20"/>
        <v>354</v>
      </c>
      <c r="B402" s="157" t="s">
        <v>52</v>
      </c>
      <c r="C402" s="401" t="s">
        <v>28</v>
      </c>
      <c r="D402" s="421"/>
      <c r="E402" s="403" t="s">
        <v>429</v>
      </c>
      <c r="F402" s="404" t="str">
        <f>CONCATENATE('OPINI Rinci v1'!H404,'OPINI Rinci v1'!I404,'OPINI Rinci v1'!J404,'OPINI Rinci v1'!K404)</f>
        <v>WTP</v>
      </c>
      <c r="G402" s="404" t="str">
        <f>CONCATENATE('OPINI Rinci v1'!M404,'OPINI Rinci v1'!N404,'OPINI Rinci v1'!O404,'OPINI Rinci v1'!P404)</f>
        <v>WTP</v>
      </c>
      <c r="H402" s="404" t="str">
        <f>CONCATENATE('OPINI Rinci v1'!R404,'OPINI Rinci v1'!S404,'OPINI Rinci v1'!T404,'OPINI Rinci v1'!U404)</f>
        <v>WTP</v>
      </c>
      <c r="I402" s="404" t="str">
        <f>CONCATENATE('OPINI Rinci v1'!W404,'OPINI Rinci v1'!X404,'OPINI Rinci v1'!Y404,'OPINI Rinci v1'!Z404)</f>
        <v>WTP</v>
      </c>
      <c r="J402" s="404" t="str">
        <f>CONCATENATE('OPINI Rinci v1'!AB404,'OPINI Rinci v1'!AC404,'OPINI Rinci v1'!AD404,'OPINI Rinci v1'!AE404)</f>
        <v>WTP</v>
      </c>
      <c r="K402" s="404" t="str">
        <f>CONCATENATE('OPINI Rinci v1'!AG404,'OPINI Rinci v1'!AH404,'OPINI Rinci v1'!AI404,'OPINI Rinci v1'!AJ404)</f>
        <v>WDP</v>
      </c>
      <c r="L402" s="422" t="s">
        <v>634</v>
      </c>
      <c r="M402" s="423"/>
      <c r="N402" s="423"/>
      <c r="O402" s="404" t="str">
        <f>CONCATENATE('OPINI Rinci v1'!AL404,'OPINI Rinci v1'!AM404,'OPINI Rinci v1'!AO404,'OPINI Rinci v1'!AN404)</f>
        <v>WDP</v>
      </c>
      <c r="P402" s="424" t="s">
        <v>634</v>
      </c>
      <c r="Q402" s="399" t="str">
        <f>CONCATENATE('OPINI Rinci v1'!AQ404,'OPINI Rinci v1'!AR404,'OPINI Rinci v1'!AT404,'OPINI Rinci v1'!AS404)</f>
        <v>WDP</v>
      </c>
      <c r="R402" s="163" t="str">
        <f>CONCATENATE('OPINI Rinci v1'!AV404,'OPINI Rinci v1'!AW404,'OPINI Rinci v1'!AX404,'OPINI Rinci v1'!AY404)</f>
        <v>TMP</v>
      </c>
      <c r="S402" s="163" t="str">
        <f>CONCATENATE('OPINI Rinci v1'!BA404,'OPINI Rinci v1'!BB404,'OPINI Rinci v1'!BC404,'OPINI Rinci v1'!BD404)</f>
        <v>TMP</v>
      </c>
      <c r="T402" s="163" t="str">
        <f>CONCATENATE('OPINI Rinci v1'!BF404,'OPINI Rinci v1'!BG404,'OPINI Rinci v1'!BH404,'OPINI Rinci v1'!BI404)</f>
        <v>WDP</v>
      </c>
      <c r="U402" s="163" t="str">
        <f>CONCATENATE('OPINI Rinci v1'!BK404,'OPINI Rinci v1'!BL404,'OPINI Rinci v1'!BM404,'OPINI Rinci v1'!BN404)</f>
        <v>WDP</v>
      </c>
      <c r="V402" s="163" t="str">
        <f>CONCATENATE('OPINI Rinci v1'!BP404,'OPINI Rinci v1'!BQ404,'OPINI Rinci v1'!BR404,'OPINI Rinci v1'!BS404)</f>
        <v>TMP</v>
      </c>
      <c r="W402" s="163" t="str">
        <f>CONCATENATE('OPINI Rinci v1'!BU404,'OPINI Rinci v1'!BV404,'OPINI Rinci v1'!BW404,'OPINI Rinci v1'!BX404)</f>
        <v>TMP</v>
      </c>
      <c r="X402" s="163" t="str">
        <f>CONCATENATE('OPINI Rinci v1'!BZ404,'OPINI Rinci v1'!CA404,'OPINI Rinci v1'!CB404,'OPINI Rinci v1'!CC404)</f>
        <v>TMP</v>
      </c>
      <c r="Y402" s="397"/>
    </row>
    <row r="403" spans="1:25" s="408" customFormat="1" ht="14.1" customHeight="1" x14ac:dyDescent="0.2">
      <c r="A403" s="409">
        <f t="shared" si="20"/>
        <v>355</v>
      </c>
      <c r="B403" s="410" t="s">
        <v>52</v>
      </c>
      <c r="C403" s="411" t="s">
        <v>30</v>
      </c>
      <c r="D403" s="412"/>
      <c r="E403" s="413" t="s">
        <v>430</v>
      </c>
      <c r="F403" s="404" t="str">
        <f>CONCATENATE('OPINI Rinci v1'!H405,'OPINI Rinci v1'!I405,'OPINI Rinci v1'!J405,'OPINI Rinci v1'!K405)</f>
        <v>WTP</v>
      </c>
      <c r="G403" s="404" t="str">
        <f>CONCATENATE('OPINI Rinci v1'!M405,'OPINI Rinci v1'!N405,'OPINI Rinci v1'!O405,'OPINI Rinci v1'!P405)</f>
        <v>WTP</v>
      </c>
      <c r="H403" s="404" t="str">
        <f>CONCATENATE('OPINI Rinci v1'!R405,'OPINI Rinci v1'!S405,'OPINI Rinci v1'!T405,'OPINI Rinci v1'!U405)</f>
        <v>WTP</v>
      </c>
      <c r="I403" s="404" t="str">
        <f>CONCATENATE('OPINI Rinci v1'!W405,'OPINI Rinci v1'!X405,'OPINI Rinci v1'!Y405,'OPINI Rinci v1'!Z405)</f>
        <v>WTP</v>
      </c>
      <c r="J403" s="404" t="str">
        <f>CONCATENATE('OPINI Rinci v1'!AB405,'OPINI Rinci v1'!AC405,'OPINI Rinci v1'!AD405,'OPINI Rinci v1'!AE405)</f>
        <v>WTP</v>
      </c>
      <c r="K403" s="414" t="str">
        <f>CONCATENATE('OPINI Rinci v1'!AG405,'OPINI Rinci v1'!AH405,'OPINI Rinci v1'!AI405,'OPINI Rinci v1'!AJ405)</f>
        <v>WTP</v>
      </c>
      <c r="L403" s="415" t="s">
        <v>634</v>
      </c>
      <c r="M403" s="416"/>
      <c r="N403" s="416"/>
      <c r="O403" s="414" t="str">
        <f>CONCATENATE('OPINI Rinci v1'!AL405,'OPINI Rinci v1'!AM405,'OPINI Rinci v1'!AO405,'OPINI Rinci v1'!AN405)</f>
        <v>WTP</v>
      </c>
      <c r="P403" s="417" t="s">
        <v>634</v>
      </c>
      <c r="Q403" s="418" t="str">
        <f>CONCATENATE('OPINI Rinci v1'!AQ405,'OPINI Rinci v1'!AR405,'OPINI Rinci v1'!AT405,'OPINI Rinci v1'!AS405)</f>
        <v>WDP</v>
      </c>
      <c r="R403" s="419" t="str">
        <f>CONCATENATE('OPINI Rinci v1'!AV405,'OPINI Rinci v1'!AW405,'OPINI Rinci v1'!AX405,'OPINI Rinci v1'!AY405)</f>
        <v>TW</v>
      </c>
      <c r="S403" s="419" t="str">
        <f>CONCATENATE('OPINI Rinci v1'!BA405,'OPINI Rinci v1'!BB405,'OPINI Rinci v1'!BC405,'OPINI Rinci v1'!BD405)</f>
        <v>TW</v>
      </c>
      <c r="T403" s="419" t="str">
        <f>CONCATENATE('OPINI Rinci v1'!BF405,'OPINI Rinci v1'!BG405,'OPINI Rinci v1'!BH405,'OPINI Rinci v1'!BI405)</f>
        <v>WDP</v>
      </c>
      <c r="U403" s="419" t="str">
        <f>CONCATENATE('OPINI Rinci v1'!BK405,'OPINI Rinci v1'!BL405,'OPINI Rinci v1'!BM405,'OPINI Rinci v1'!BN405)</f>
        <v>WDP</v>
      </c>
      <c r="V403" s="419" t="str">
        <f>CONCATENATE('OPINI Rinci v1'!BP405,'OPINI Rinci v1'!BQ405,'OPINI Rinci v1'!BR405,'OPINI Rinci v1'!BS405)</f>
        <v/>
      </c>
      <c r="W403" s="419" t="str">
        <f>CONCATENATE('OPINI Rinci v1'!BU405,'OPINI Rinci v1'!BV405,'OPINI Rinci v1'!BW405,'OPINI Rinci v1'!BX405)</f>
        <v/>
      </c>
      <c r="X403" s="419" t="str">
        <f>CONCATENATE('OPINI Rinci v1'!BZ405,'OPINI Rinci v1'!CA405,'OPINI Rinci v1'!CB405,'OPINI Rinci v1'!CC405)</f>
        <v/>
      </c>
      <c r="Y403" s="420"/>
    </row>
    <row r="404" spans="1:25" s="91" customFormat="1" ht="14.1" customHeight="1" x14ac:dyDescent="0.2">
      <c r="A404" s="76">
        <f t="shared" si="20"/>
        <v>356</v>
      </c>
      <c r="B404" s="157" t="s">
        <v>52</v>
      </c>
      <c r="C404" s="401" t="s">
        <v>32</v>
      </c>
      <c r="D404" s="421"/>
      <c r="E404" s="403" t="s">
        <v>431</v>
      </c>
      <c r="F404" s="404" t="str">
        <f>CONCATENATE('OPINI Rinci v1'!H406,'OPINI Rinci v1'!I406,'OPINI Rinci v1'!J406,'OPINI Rinci v1'!K406)</f>
        <v>WTP</v>
      </c>
      <c r="G404" s="404" t="str">
        <f>CONCATENATE('OPINI Rinci v1'!M406,'OPINI Rinci v1'!N406,'OPINI Rinci v1'!O406,'OPINI Rinci v1'!P406)</f>
        <v>WTP</v>
      </c>
      <c r="H404" s="404" t="str">
        <f>CONCATENATE('OPINI Rinci v1'!R406,'OPINI Rinci v1'!S406,'OPINI Rinci v1'!T406,'OPINI Rinci v1'!U406)</f>
        <v>WTP</v>
      </c>
      <c r="I404" s="404" t="str">
        <f>CONCATENATE('OPINI Rinci v1'!W406,'OPINI Rinci v1'!X406,'OPINI Rinci v1'!Y406,'OPINI Rinci v1'!Z406)</f>
        <v>WTP</v>
      </c>
      <c r="J404" s="404" t="str">
        <f>CONCATENATE('OPINI Rinci v1'!AB406,'OPINI Rinci v1'!AC406,'OPINI Rinci v1'!AD406,'OPINI Rinci v1'!AE406)</f>
        <v>WDP</v>
      </c>
      <c r="K404" s="404" t="str">
        <f>CONCATENATE('OPINI Rinci v1'!AG406,'OPINI Rinci v1'!AH406,'OPINI Rinci v1'!AI406,'OPINI Rinci v1'!AJ406)</f>
        <v>WDP</v>
      </c>
      <c r="L404" s="422" t="s">
        <v>634</v>
      </c>
      <c r="M404" s="423"/>
      <c r="N404" s="423"/>
      <c r="O404" s="404" t="str">
        <f>CONCATENATE('OPINI Rinci v1'!AL406,'OPINI Rinci v1'!AM406,'OPINI Rinci v1'!AO406,'OPINI Rinci v1'!AN406)</f>
        <v>WDP</v>
      </c>
      <c r="P404" s="424" t="s">
        <v>634</v>
      </c>
      <c r="Q404" s="399" t="str">
        <f>CONCATENATE('OPINI Rinci v1'!AQ406,'OPINI Rinci v1'!AR406,'OPINI Rinci v1'!AT406,'OPINI Rinci v1'!AS406)</f>
        <v>TMP</v>
      </c>
      <c r="R404" s="163" t="str">
        <f>CONCATENATE('OPINI Rinci v1'!AV406,'OPINI Rinci v1'!AW406,'OPINI Rinci v1'!AX406,'OPINI Rinci v1'!AY406)</f>
        <v>TMP</v>
      </c>
      <c r="S404" s="163" t="str">
        <f>CONCATENATE('OPINI Rinci v1'!BA406,'OPINI Rinci v1'!BB406,'OPINI Rinci v1'!BC406,'OPINI Rinci v1'!BD406)</f>
        <v>TW</v>
      </c>
      <c r="T404" s="163" t="str">
        <f>CONCATENATE('OPINI Rinci v1'!BF406,'OPINI Rinci v1'!BG406,'OPINI Rinci v1'!BH406,'OPINI Rinci v1'!BI406)</f>
        <v>WDP</v>
      </c>
      <c r="U404" s="163" t="str">
        <f>CONCATENATE('OPINI Rinci v1'!BK406,'OPINI Rinci v1'!BL406,'OPINI Rinci v1'!BM406,'OPINI Rinci v1'!BN406)</f>
        <v>WDP</v>
      </c>
      <c r="V404" s="163" t="str">
        <f>CONCATENATE('OPINI Rinci v1'!BP406,'OPINI Rinci v1'!BQ406,'OPINI Rinci v1'!BR406,'OPINI Rinci v1'!BS406)</f>
        <v/>
      </c>
      <c r="W404" s="163" t="str">
        <f>CONCATENATE('OPINI Rinci v1'!BU406,'OPINI Rinci v1'!BV406,'OPINI Rinci v1'!BW406,'OPINI Rinci v1'!BX406)</f>
        <v/>
      </c>
      <c r="X404" s="163" t="str">
        <f>CONCATENATE('OPINI Rinci v1'!BZ406,'OPINI Rinci v1'!CA406,'OPINI Rinci v1'!CB406,'OPINI Rinci v1'!CC406)</f>
        <v/>
      </c>
      <c r="Y404" s="397"/>
    </row>
    <row r="405" spans="1:25" s="408" customFormat="1" ht="14.1" customHeight="1" x14ac:dyDescent="0.2">
      <c r="A405" s="409">
        <f t="shared" si="20"/>
        <v>357</v>
      </c>
      <c r="B405" s="410" t="s">
        <v>52</v>
      </c>
      <c r="C405" s="411" t="s">
        <v>34</v>
      </c>
      <c r="D405" s="412"/>
      <c r="E405" s="413" t="s">
        <v>432</v>
      </c>
      <c r="F405" s="404" t="str">
        <f>CONCATENATE('OPINI Rinci v1'!H407,'OPINI Rinci v1'!I407,'OPINI Rinci v1'!J407,'OPINI Rinci v1'!K407)</f>
        <v>WTP</v>
      </c>
      <c r="G405" s="404" t="str">
        <f>CONCATENATE('OPINI Rinci v1'!M407,'OPINI Rinci v1'!N407,'OPINI Rinci v1'!O407,'OPINI Rinci v1'!P407)</f>
        <v>WTP</v>
      </c>
      <c r="H405" s="404" t="str">
        <f>CONCATENATE('OPINI Rinci v1'!R407,'OPINI Rinci v1'!S407,'OPINI Rinci v1'!T407,'OPINI Rinci v1'!U407)</f>
        <v>WTP</v>
      </c>
      <c r="I405" s="404" t="str">
        <f>CONCATENATE('OPINI Rinci v1'!W407,'OPINI Rinci v1'!X407,'OPINI Rinci v1'!Y407,'OPINI Rinci v1'!Z407)</f>
        <v>WTP</v>
      </c>
      <c r="J405" s="404" t="str">
        <f>CONCATENATE('OPINI Rinci v1'!AB407,'OPINI Rinci v1'!AC407,'OPINI Rinci v1'!AD407,'OPINI Rinci v1'!AE407)</f>
        <v>WTP</v>
      </c>
      <c r="K405" s="414" t="str">
        <f>CONCATENATE('OPINI Rinci v1'!AG407,'OPINI Rinci v1'!AH407,'OPINI Rinci v1'!AI407,'OPINI Rinci v1'!AJ407)</f>
        <v>WTP</v>
      </c>
      <c r="L405" s="415" t="s">
        <v>634</v>
      </c>
      <c r="M405" s="416"/>
      <c r="N405" s="416"/>
      <c r="O405" s="414" t="str">
        <f>CONCATENATE('OPINI Rinci v1'!AL407,'OPINI Rinci v1'!AM407,'OPINI Rinci v1'!AO407,'OPINI Rinci v1'!AN407)</f>
        <v>WTP</v>
      </c>
      <c r="P405" s="417" t="s">
        <v>634</v>
      </c>
      <c r="Q405" s="418" t="str">
        <f>CONCATENATE('OPINI Rinci v1'!AQ407,'OPINI Rinci v1'!AR407,'OPINI Rinci v1'!AT407,'OPINI Rinci v1'!AS407)</f>
        <v>WDP</v>
      </c>
      <c r="R405" s="419" t="str">
        <f>CONCATENATE('OPINI Rinci v1'!AV407,'OPINI Rinci v1'!AW407,'OPINI Rinci v1'!AX407,'OPINI Rinci v1'!AY407)</f>
        <v>WDP</v>
      </c>
      <c r="S405" s="419" t="str">
        <f>CONCATENATE('OPINI Rinci v1'!BA407,'OPINI Rinci v1'!BB407,'OPINI Rinci v1'!BC407,'OPINI Rinci v1'!BD407)</f>
        <v>TW</v>
      </c>
      <c r="T405" s="419" t="str">
        <f>CONCATENATE('OPINI Rinci v1'!BF407,'OPINI Rinci v1'!BG407,'OPINI Rinci v1'!BH407,'OPINI Rinci v1'!BI407)</f>
        <v>WDP</v>
      </c>
      <c r="U405" s="419" t="str">
        <f>CONCATENATE('OPINI Rinci v1'!BK407,'OPINI Rinci v1'!BL407,'OPINI Rinci v1'!BM407,'OPINI Rinci v1'!BN407)</f>
        <v>WDP</v>
      </c>
      <c r="V405" s="419" t="str">
        <f>CONCATENATE('OPINI Rinci v1'!BP407,'OPINI Rinci v1'!BQ407,'OPINI Rinci v1'!BR407,'OPINI Rinci v1'!BS407)</f>
        <v/>
      </c>
      <c r="W405" s="419" t="str">
        <f>CONCATENATE('OPINI Rinci v1'!BU407,'OPINI Rinci v1'!BV407,'OPINI Rinci v1'!BW407,'OPINI Rinci v1'!BX407)</f>
        <v/>
      </c>
      <c r="X405" s="419" t="str">
        <f>CONCATENATE('OPINI Rinci v1'!BZ407,'OPINI Rinci v1'!CA407,'OPINI Rinci v1'!CB407,'OPINI Rinci v1'!CC407)</f>
        <v/>
      </c>
      <c r="Y405" s="420"/>
    </row>
    <row r="406" spans="1:25" s="91" customFormat="1" ht="14.1" customHeight="1" x14ac:dyDescent="0.2">
      <c r="A406" s="76">
        <f t="shared" si="20"/>
        <v>358</v>
      </c>
      <c r="B406" s="157" t="s">
        <v>52</v>
      </c>
      <c r="C406" s="401" t="s">
        <v>36</v>
      </c>
      <c r="D406" s="421"/>
      <c r="E406" s="403" t="s">
        <v>433</v>
      </c>
      <c r="F406" s="404" t="str">
        <f>CONCATENATE('OPINI Rinci v1'!H408,'OPINI Rinci v1'!I408,'OPINI Rinci v1'!J408,'OPINI Rinci v1'!K408)</f>
        <v>WTP</v>
      </c>
      <c r="G406" s="404" t="str">
        <f>CONCATENATE('OPINI Rinci v1'!M408,'OPINI Rinci v1'!N408,'OPINI Rinci v1'!O408,'OPINI Rinci v1'!P408)</f>
        <v>WTP</v>
      </c>
      <c r="H406" s="404" t="str">
        <f>CONCATENATE('OPINI Rinci v1'!R408,'OPINI Rinci v1'!S408,'OPINI Rinci v1'!T408,'OPINI Rinci v1'!U408)</f>
        <v>WTP</v>
      </c>
      <c r="I406" s="404" t="str">
        <f>CONCATENATE('OPINI Rinci v1'!W408,'OPINI Rinci v1'!X408,'OPINI Rinci v1'!Y408,'OPINI Rinci v1'!Z408)</f>
        <v>WTP</v>
      </c>
      <c r="J406" s="404" t="str">
        <f>CONCATENATE('OPINI Rinci v1'!AB408,'OPINI Rinci v1'!AC408,'OPINI Rinci v1'!AD408,'OPINI Rinci v1'!AE408)</f>
        <v>WTP</v>
      </c>
      <c r="K406" s="404" t="str">
        <f>CONCATENATE('OPINI Rinci v1'!AG408,'OPINI Rinci v1'!AH408,'OPINI Rinci v1'!AI408,'OPINI Rinci v1'!AJ408)</f>
        <v>WDP</v>
      </c>
      <c r="L406" s="422" t="s">
        <v>634</v>
      </c>
      <c r="M406" s="423"/>
      <c r="N406" s="423"/>
      <c r="O406" s="404" t="str">
        <f>CONCATENATE('OPINI Rinci v1'!AL408,'OPINI Rinci v1'!AM408,'OPINI Rinci v1'!AO408,'OPINI Rinci v1'!AN408)</f>
        <v>TW</v>
      </c>
      <c r="P406" s="424" t="s">
        <v>634</v>
      </c>
      <c r="Q406" s="163" t="str">
        <f>CONCATENATE('OPINI Rinci v1'!AQ408,'OPINI Rinci v1'!AR408,'OPINI Rinci v1'!AT408,'OPINI Rinci v1'!AS408)</f>
        <v>TMP</v>
      </c>
      <c r="R406" s="163" t="str">
        <f>CONCATENATE('OPINI Rinci v1'!AV408,'OPINI Rinci v1'!AW408,'OPINI Rinci v1'!AX408,'OPINI Rinci v1'!AY408)</f>
        <v>TMP</v>
      </c>
      <c r="S406" s="163" t="str">
        <f>CONCATENATE('OPINI Rinci v1'!BA408,'OPINI Rinci v1'!BB408,'OPINI Rinci v1'!BC408,'OPINI Rinci v1'!BD408)</f>
        <v>TMP</v>
      </c>
      <c r="T406" s="163" t="str">
        <f>CONCATENATE('OPINI Rinci v1'!BF408,'OPINI Rinci v1'!BG408,'OPINI Rinci v1'!BH408,'OPINI Rinci v1'!BI408)</f>
        <v>TMP</v>
      </c>
      <c r="U406" s="163" t="str">
        <f>CONCATENATE('OPINI Rinci v1'!BK408,'OPINI Rinci v1'!BL408,'OPINI Rinci v1'!BM408,'OPINI Rinci v1'!BN408)</f>
        <v>TMP</v>
      </c>
      <c r="V406" s="163" t="str">
        <f>CONCATENATE('OPINI Rinci v1'!BP408,'OPINI Rinci v1'!BQ408,'OPINI Rinci v1'!BR408,'OPINI Rinci v1'!BS408)</f>
        <v/>
      </c>
      <c r="W406" s="163" t="str">
        <f>CONCATENATE('OPINI Rinci v1'!BU408,'OPINI Rinci v1'!BV408,'OPINI Rinci v1'!BW408,'OPINI Rinci v1'!BX408)</f>
        <v/>
      </c>
      <c r="X406" s="163" t="str">
        <f>CONCATENATE('OPINI Rinci v1'!BZ408,'OPINI Rinci v1'!CA408,'OPINI Rinci v1'!CB408,'OPINI Rinci v1'!CC408)</f>
        <v/>
      </c>
      <c r="Y406" s="397"/>
    </row>
    <row r="407" spans="1:25" s="408" customFormat="1" ht="14.1" customHeight="1" x14ac:dyDescent="0.2">
      <c r="A407" s="409">
        <f t="shared" si="20"/>
        <v>359</v>
      </c>
      <c r="B407" s="410" t="s">
        <v>52</v>
      </c>
      <c r="C407" s="411" t="s">
        <v>38</v>
      </c>
      <c r="D407" s="412"/>
      <c r="E407" s="413" t="s">
        <v>434</v>
      </c>
      <c r="F407" s="404" t="str">
        <f>CONCATENATE('OPINI Rinci v1'!H409,'OPINI Rinci v1'!I409,'OPINI Rinci v1'!J409,'OPINI Rinci v1'!K409)</f>
        <v>WTP</v>
      </c>
      <c r="G407" s="404" t="str">
        <f>CONCATENATE('OPINI Rinci v1'!M409,'OPINI Rinci v1'!N409,'OPINI Rinci v1'!O409,'OPINI Rinci v1'!P409)</f>
        <v>WTP</v>
      </c>
      <c r="H407" s="404" t="str">
        <f>CONCATENATE('OPINI Rinci v1'!R409,'OPINI Rinci v1'!S409,'OPINI Rinci v1'!T409,'OPINI Rinci v1'!U409)</f>
        <v>WTP</v>
      </c>
      <c r="I407" s="404" t="str">
        <f>CONCATENATE('OPINI Rinci v1'!W409,'OPINI Rinci v1'!X409,'OPINI Rinci v1'!Y409,'OPINI Rinci v1'!Z409)</f>
        <v>WTP</v>
      </c>
      <c r="J407" s="404" t="str">
        <f>CONCATENATE('OPINI Rinci v1'!AB409,'OPINI Rinci v1'!AC409,'OPINI Rinci v1'!AD409,'OPINI Rinci v1'!AE409)</f>
        <v>WTP</v>
      </c>
      <c r="K407" s="414" t="str">
        <f>CONCATENATE('OPINI Rinci v1'!AG409,'OPINI Rinci v1'!AH409,'OPINI Rinci v1'!AI409,'OPINI Rinci v1'!AJ409)</f>
        <v>WTP</v>
      </c>
      <c r="L407" s="415" t="s">
        <v>634</v>
      </c>
      <c r="M407" s="416"/>
      <c r="N407" s="416"/>
      <c r="O407" s="414" t="str">
        <f>CONCATENATE('OPINI Rinci v1'!AL409,'OPINI Rinci v1'!AM409,'OPINI Rinci v1'!AO409,'OPINI Rinci v1'!AN409)</f>
        <v>WTP</v>
      </c>
      <c r="P407" s="417" t="s">
        <v>634</v>
      </c>
      <c r="Q407" s="418" t="str">
        <f>CONCATENATE('OPINI Rinci v1'!AQ409,'OPINI Rinci v1'!AR409,'OPINI Rinci v1'!AT409,'OPINI Rinci v1'!AS409)</f>
        <v>WDP</v>
      </c>
      <c r="R407" s="419" t="str">
        <f>CONCATENATE('OPINI Rinci v1'!AV409,'OPINI Rinci v1'!AW409,'OPINI Rinci v1'!AX409,'OPINI Rinci v1'!AY409)</f>
        <v>TMP</v>
      </c>
      <c r="S407" s="419" t="str">
        <f>CONCATENATE('OPINI Rinci v1'!BA409,'OPINI Rinci v1'!BB409,'OPINI Rinci v1'!BC409,'OPINI Rinci v1'!BD409)</f>
        <v>TMP</v>
      </c>
      <c r="T407" s="419" t="str">
        <f>CONCATENATE('OPINI Rinci v1'!BF409,'OPINI Rinci v1'!BG409,'OPINI Rinci v1'!BH409,'OPINI Rinci v1'!BI409)</f>
        <v>WDP</v>
      </c>
      <c r="U407" s="419" t="str">
        <f>CONCATENATE('OPINI Rinci v1'!BK409,'OPINI Rinci v1'!BL409,'OPINI Rinci v1'!BM409,'OPINI Rinci v1'!BN409)</f>
        <v/>
      </c>
      <c r="V407" s="419" t="str">
        <f>CONCATENATE('OPINI Rinci v1'!BP409,'OPINI Rinci v1'!BQ409,'OPINI Rinci v1'!BR409,'OPINI Rinci v1'!BS409)</f>
        <v/>
      </c>
      <c r="W407" s="419" t="str">
        <f>CONCATENATE('OPINI Rinci v1'!BU409,'OPINI Rinci v1'!BV409,'OPINI Rinci v1'!BW409,'OPINI Rinci v1'!BX409)</f>
        <v/>
      </c>
      <c r="X407" s="419" t="str">
        <f>CONCATENATE('OPINI Rinci v1'!BZ409,'OPINI Rinci v1'!CA409,'OPINI Rinci v1'!CB409,'OPINI Rinci v1'!CC409)</f>
        <v/>
      </c>
      <c r="Y407" s="420"/>
    </row>
    <row r="408" spans="1:25" s="408" customFormat="1" ht="14.1" customHeight="1" x14ac:dyDescent="0.2">
      <c r="A408" s="409">
        <f t="shared" si="20"/>
        <v>360</v>
      </c>
      <c r="B408" s="410" t="s">
        <v>52</v>
      </c>
      <c r="C408" s="411" t="s">
        <v>40</v>
      </c>
      <c r="D408" s="412"/>
      <c r="E408" s="413" t="s">
        <v>435</v>
      </c>
      <c r="F408" s="404" t="str">
        <f>CONCATENATE('OPINI Rinci v1'!H410,'OPINI Rinci v1'!I410,'OPINI Rinci v1'!J410,'OPINI Rinci v1'!K410)</f>
        <v>WTP</v>
      </c>
      <c r="G408" s="404" t="str">
        <f>CONCATENATE('OPINI Rinci v1'!M410,'OPINI Rinci v1'!N410,'OPINI Rinci v1'!O410,'OPINI Rinci v1'!P410)</f>
        <v>WTP</v>
      </c>
      <c r="H408" s="404" t="str">
        <f>CONCATENATE('OPINI Rinci v1'!R410,'OPINI Rinci v1'!S410,'OPINI Rinci v1'!T410,'OPINI Rinci v1'!U410)</f>
        <v>WTP</v>
      </c>
      <c r="I408" s="404" t="str">
        <f>CONCATENATE('OPINI Rinci v1'!W410,'OPINI Rinci v1'!X410,'OPINI Rinci v1'!Y410,'OPINI Rinci v1'!Z410)</f>
        <v>WTP</v>
      </c>
      <c r="J408" s="404" t="str">
        <f>CONCATENATE('OPINI Rinci v1'!AB410,'OPINI Rinci v1'!AC410,'OPINI Rinci v1'!AD410,'OPINI Rinci v1'!AE410)</f>
        <v>WTP</v>
      </c>
      <c r="K408" s="414" t="str">
        <f>CONCATENATE('OPINI Rinci v1'!AG410,'OPINI Rinci v1'!AH410,'OPINI Rinci v1'!AI410,'OPINI Rinci v1'!AJ410)</f>
        <v>WTP</v>
      </c>
      <c r="L408" s="415" t="s">
        <v>634</v>
      </c>
      <c r="M408" s="416"/>
      <c r="N408" s="416"/>
      <c r="O408" s="414" t="str">
        <f>CONCATENATE('OPINI Rinci v1'!AL410,'OPINI Rinci v1'!AM410,'OPINI Rinci v1'!AO410,'OPINI Rinci v1'!AN410)</f>
        <v>WDP</v>
      </c>
      <c r="P408" s="417" t="s">
        <v>634</v>
      </c>
      <c r="Q408" s="418" t="str">
        <f>CONCATENATE('OPINI Rinci v1'!AQ410,'OPINI Rinci v1'!AR410,'OPINI Rinci v1'!AT410,'OPINI Rinci v1'!AS410)</f>
        <v>WDP</v>
      </c>
      <c r="R408" s="419" t="str">
        <f>CONCATENATE('OPINI Rinci v1'!AV410,'OPINI Rinci v1'!AW410,'OPINI Rinci v1'!AX410,'OPINI Rinci v1'!AY410)</f>
        <v>TMP</v>
      </c>
      <c r="S408" s="419" t="str">
        <f>CONCATENATE('OPINI Rinci v1'!BA410,'OPINI Rinci v1'!BB410,'OPINI Rinci v1'!BC410,'OPINI Rinci v1'!BD410)</f>
        <v>TMP</v>
      </c>
      <c r="T408" s="419" t="str">
        <f>CONCATENATE('OPINI Rinci v1'!BF410,'OPINI Rinci v1'!BG410,'OPINI Rinci v1'!BH410,'OPINI Rinci v1'!BI410)</f>
        <v>WDP</v>
      </c>
      <c r="U408" s="419" t="str">
        <f>CONCATENATE('OPINI Rinci v1'!BK410,'OPINI Rinci v1'!BL410,'OPINI Rinci v1'!BM410,'OPINI Rinci v1'!BN410)</f>
        <v/>
      </c>
      <c r="V408" s="419" t="str">
        <f>CONCATENATE('OPINI Rinci v1'!BP410,'OPINI Rinci v1'!BQ410,'OPINI Rinci v1'!BR410,'OPINI Rinci v1'!BS410)</f>
        <v/>
      </c>
      <c r="W408" s="419" t="str">
        <f>CONCATENATE('OPINI Rinci v1'!BU410,'OPINI Rinci v1'!BV410,'OPINI Rinci v1'!BW410,'OPINI Rinci v1'!BX410)</f>
        <v/>
      </c>
      <c r="X408" s="419" t="str">
        <f>CONCATENATE('OPINI Rinci v1'!BZ410,'OPINI Rinci v1'!CA410,'OPINI Rinci v1'!CB410,'OPINI Rinci v1'!CC410)</f>
        <v/>
      </c>
      <c r="Y408" s="420"/>
    </row>
    <row r="409" spans="1:25" s="91" customFormat="1" ht="14.1" customHeight="1" x14ac:dyDescent="0.2">
      <c r="A409" s="76"/>
      <c r="B409" s="157"/>
      <c r="C409" s="401"/>
      <c r="D409" s="421"/>
      <c r="E409" s="403"/>
      <c r="F409" s="403"/>
      <c r="G409" s="404" t="str">
        <f>CONCATENATE('OPINI Rinci v1'!M411,'OPINI Rinci v1'!N411,'OPINI Rinci v1'!O411,'OPINI Rinci v1'!P411)</f>
        <v/>
      </c>
      <c r="H409" s="403"/>
      <c r="I409" s="403"/>
      <c r="J409" s="403"/>
      <c r="K409" s="403"/>
      <c r="L409" s="438"/>
      <c r="M409" s="438"/>
      <c r="N409" s="438"/>
      <c r="O409" s="404"/>
      <c r="P409" s="403"/>
      <c r="Q409" s="399" t="str">
        <f>CONCATENATE('OPINI Rinci v1'!AQ411,'OPINI Rinci v1'!AR411,'OPINI Rinci v1'!AT411,'OPINI Rinci v1'!AS411)</f>
        <v/>
      </c>
      <c r="R409" s="439"/>
      <c r="S409" s="163"/>
      <c r="T409" s="163"/>
      <c r="U409" s="163"/>
      <c r="V409" s="163"/>
      <c r="W409" s="163"/>
      <c r="X409" s="163"/>
      <c r="Y409" s="397"/>
    </row>
    <row r="410" spans="1:25" s="59" customFormat="1" ht="14.1" customHeight="1" x14ac:dyDescent="0.2">
      <c r="A410" s="76" t="str">
        <f>IF(C410="","",A408+1)</f>
        <v/>
      </c>
      <c r="B410" s="79" t="s">
        <v>54</v>
      </c>
      <c r="C410" s="398"/>
      <c r="D410" s="62" t="s">
        <v>436</v>
      </c>
      <c r="E410" s="63"/>
      <c r="F410" s="63"/>
      <c r="G410" s="404" t="s">
        <v>657</v>
      </c>
      <c r="H410" s="63"/>
      <c r="I410" s="63"/>
      <c r="J410" s="63"/>
      <c r="K410" s="63"/>
      <c r="L410" s="428"/>
      <c r="M410" s="428"/>
      <c r="N410" s="428"/>
      <c r="O410" s="398"/>
      <c r="P410" s="63"/>
      <c r="Q410" s="399"/>
      <c r="R410" s="147"/>
      <c r="S410" s="163"/>
      <c r="T410" s="163"/>
      <c r="U410" s="163"/>
      <c r="V410" s="163"/>
      <c r="W410" s="163"/>
      <c r="X410" s="163"/>
      <c r="Y410" s="400"/>
    </row>
    <row r="411" spans="1:25" s="91" customFormat="1" ht="14.1" customHeight="1" x14ac:dyDescent="0.2">
      <c r="A411" s="76">
        <f>IF(C411="","",A408+1)</f>
        <v>361</v>
      </c>
      <c r="B411" s="157" t="s">
        <v>54</v>
      </c>
      <c r="C411" s="470" t="s">
        <v>8</v>
      </c>
      <c r="D411" s="471"/>
      <c r="E411" s="472" t="s">
        <v>437</v>
      </c>
      <c r="F411" s="404" t="str">
        <f>CONCATENATE('OPINI Rinci v1'!H413,'OPINI Rinci v1'!I413,'OPINI Rinci v1'!J413,'OPINI Rinci v1'!K413)</f>
        <v>WTP</v>
      </c>
      <c r="G411" s="404" t="str">
        <f>CONCATENATE('OPINI Rinci v1'!M413,'OPINI Rinci v1'!N413,'OPINI Rinci v1'!O413,'OPINI Rinci v1'!P413)</f>
        <v>WTP</v>
      </c>
      <c r="H411" s="404" t="str">
        <f>CONCATENATE('OPINI Rinci v1'!R413,'OPINI Rinci v1'!S413,'OPINI Rinci v1'!T413,'OPINI Rinci v1'!U413)</f>
        <v>WTP</v>
      </c>
      <c r="I411" s="404" t="str">
        <f>CONCATENATE('OPINI Rinci v1'!W413,'OPINI Rinci v1'!X413,'OPINI Rinci v1'!Y413,'OPINI Rinci v1'!Z413)</f>
        <v>WTP</v>
      </c>
      <c r="J411" s="404" t="str">
        <f>CONCATENATE('OPINI Rinci v1'!AB413,'OPINI Rinci v1'!AC413,'OPINI Rinci v1'!AD413,'OPINI Rinci v1'!AE413)</f>
        <v>WTP</v>
      </c>
      <c r="K411" s="404" t="str">
        <f>CONCATENATE('OPINI Rinci v1'!AG413,'OPINI Rinci v1'!AH413,'OPINI Rinci v1'!AI413,'OPINI Rinci v1'!AJ413)</f>
        <v>WTP</v>
      </c>
      <c r="L411" s="422" t="s">
        <v>634</v>
      </c>
      <c r="M411" s="423"/>
      <c r="N411" s="423"/>
      <c r="O411" s="473" t="str">
        <f>CONCATENATE('OPINI Rinci v1'!AL413,'OPINI Rinci v1'!AM413,'OPINI Rinci v1'!AO413,'OPINI Rinci v1'!AN413)</f>
        <v>WTP</v>
      </c>
      <c r="P411" s="424" t="s">
        <v>634</v>
      </c>
      <c r="Q411" s="399" t="str">
        <f>CONCATENATE('OPINI Rinci v1'!AQ413,'OPINI Rinci v1'!AR413,'OPINI Rinci v1'!AT413,'OPINI Rinci v1'!AS413)</f>
        <v>WDP</v>
      </c>
      <c r="R411" s="163" t="str">
        <f>CONCATENATE('OPINI Rinci v1'!AV413,'OPINI Rinci v1'!AW413,'OPINI Rinci v1'!AX413,'OPINI Rinci v1'!AY413)</f>
        <v>WDP</v>
      </c>
      <c r="S411" s="163" t="str">
        <f>CONCATENATE('OPINI Rinci v1'!BA413,'OPINI Rinci v1'!BB413,'OPINI Rinci v1'!BC413,'OPINI Rinci v1'!BD413)</f>
        <v>WDP</v>
      </c>
      <c r="T411" s="163" t="str">
        <f>CONCATENATE('OPINI Rinci v1'!BF413,'OPINI Rinci v1'!BG413,'OPINI Rinci v1'!BH413,'OPINI Rinci v1'!BI413)</f>
        <v>WDP</v>
      </c>
      <c r="U411" s="163" t="str">
        <f>CONCATENATE('OPINI Rinci v1'!BK413,'OPINI Rinci v1'!BL413,'OPINI Rinci v1'!BM413,'OPINI Rinci v1'!BN413)</f>
        <v>WDP</v>
      </c>
      <c r="V411" s="163" t="str">
        <f>CONCATENATE('OPINI Rinci v1'!BP413,'OPINI Rinci v1'!BQ413,'OPINI Rinci v1'!BR413,'OPINI Rinci v1'!BS413)</f>
        <v>WTP</v>
      </c>
      <c r="W411" s="163" t="str">
        <f>CONCATENATE('OPINI Rinci v1'!BU413,'OPINI Rinci v1'!BV413,'OPINI Rinci v1'!BW413,'OPINI Rinci v1'!BX413)</f>
        <v>WTP</v>
      </c>
      <c r="X411" s="163" t="str">
        <f>CONCATENATE('OPINI Rinci v1'!BZ413,'OPINI Rinci v1'!CA413,'OPINI Rinci v1'!CB413,'OPINI Rinci v1'!CC413)</f>
        <v>WTP</v>
      </c>
      <c r="Y411" s="397"/>
    </row>
    <row r="412" spans="1:25" s="408" customFormat="1" ht="14.1" customHeight="1" x14ac:dyDescent="0.2">
      <c r="A412" s="409">
        <f t="shared" ref="A412:A419" si="21">IF(C412="","",A411+1)</f>
        <v>362</v>
      </c>
      <c r="B412" s="410" t="s">
        <v>54</v>
      </c>
      <c r="C412" s="474" t="s">
        <v>12</v>
      </c>
      <c r="D412" s="475"/>
      <c r="E412" s="476" t="s">
        <v>438</v>
      </c>
      <c r="F412" s="404" t="str">
        <f>CONCATENATE('OPINI Rinci v1'!H414,'OPINI Rinci v1'!I414,'OPINI Rinci v1'!J414,'OPINI Rinci v1'!K414)</f>
        <v>WTP</v>
      </c>
      <c r="G412" s="404" t="str">
        <f>CONCATENATE('OPINI Rinci v1'!M414,'OPINI Rinci v1'!N414,'OPINI Rinci v1'!O414,'OPINI Rinci v1'!P414)</f>
        <v>WTP</v>
      </c>
      <c r="H412" s="404" t="str">
        <f>CONCATENATE('OPINI Rinci v1'!R414,'OPINI Rinci v1'!S414,'OPINI Rinci v1'!T414,'OPINI Rinci v1'!U414)</f>
        <v>WTP</v>
      </c>
      <c r="I412" s="404" t="str">
        <f>CONCATENATE('OPINI Rinci v1'!W414,'OPINI Rinci v1'!X414,'OPINI Rinci v1'!Y414,'OPINI Rinci v1'!Z414)</f>
        <v>WDP</v>
      </c>
      <c r="J412" s="404" t="str">
        <f>CONCATENATE('OPINI Rinci v1'!AB414,'OPINI Rinci v1'!AC414,'OPINI Rinci v1'!AD414,'OPINI Rinci v1'!AE414)</f>
        <v>WTP</v>
      </c>
      <c r="K412" s="414" t="str">
        <f>CONCATENATE('OPINI Rinci v1'!AG414,'OPINI Rinci v1'!AH414,'OPINI Rinci v1'!AI414,'OPINI Rinci v1'!AJ414)</f>
        <v>WTP</v>
      </c>
      <c r="L412" s="415" t="s">
        <v>634</v>
      </c>
      <c r="M412" s="416"/>
      <c r="N412" s="416"/>
      <c r="O412" s="477" t="str">
        <f>CONCATENATE('OPINI Rinci v1'!AL414,'OPINI Rinci v1'!AM414,'OPINI Rinci v1'!AO414,'OPINI Rinci v1'!AN414)</f>
        <v>WTP</v>
      </c>
      <c r="P412" s="417" t="s">
        <v>634</v>
      </c>
      <c r="Q412" s="418" t="str">
        <f>CONCATENATE('OPINI Rinci v1'!AQ414,'OPINI Rinci v1'!AR414,'OPINI Rinci v1'!AT414,'OPINI Rinci v1'!AS414)</f>
        <v>WDP</v>
      </c>
      <c r="R412" s="419" t="str">
        <f>CONCATENATE('OPINI Rinci v1'!AV414,'OPINI Rinci v1'!AW414,'OPINI Rinci v1'!AX414,'OPINI Rinci v1'!AY414)</f>
        <v>WDP</v>
      </c>
      <c r="S412" s="419" t="str">
        <f>CONCATENATE('OPINI Rinci v1'!BA414,'OPINI Rinci v1'!BB414,'OPINI Rinci v1'!BC414,'OPINI Rinci v1'!BD414)</f>
        <v>WDP</v>
      </c>
      <c r="T412" s="419" t="str">
        <f>CONCATENATE('OPINI Rinci v1'!BF414,'OPINI Rinci v1'!BG414,'OPINI Rinci v1'!BH414,'OPINI Rinci v1'!BI414)</f>
        <v>WDP</v>
      </c>
      <c r="U412" s="419" t="str">
        <f>CONCATENATE('OPINI Rinci v1'!BK414,'OPINI Rinci v1'!BL414,'OPINI Rinci v1'!BM414,'OPINI Rinci v1'!BN414)</f>
        <v>WDP</v>
      </c>
      <c r="V412" s="419" t="str">
        <f>CONCATENATE('OPINI Rinci v1'!BP414,'OPINI Rinci v1'!BQ414,'OPINI Rinci v1'!BR414,'OPINI Rinci v1'!BS414)</f>
        <v>TMP</v>
      </c>
      <c r="W412" s="419" t="str">
        <f>CONCATENATE('OPINI Rinci v1'!BU414,'OPINI Rinci v1'!BV414,'OPINI Rinci v1'!BW414,'OPINI Rinci v1'!BX414)</f>
        <v>WDP</v>
      </c>
      <c r="X412" s="419" t="str">
        <f>CONCATENATE('OPINI Rinci v1'!BZ414,'OPINI Rinci v1'!CA414,'OPINI Rinci v1'!CB414,'OPINI Rinci v1'!CC414)</f>
        <v>WTP</v>
      </c>
      <c r="Y412" s="420"/>
    </row>
    <row r="413" spans="1:25" s="408" customFormat="1" ht="14.1" customHeight="1" x14ac:dyDescent="0.2">
      <c r="A413" s="409">
        <f t="shared" si="21"/>
        <v>363</v>
      </c>
      <c r="B413" s="410" t="s">
        <v>54</v>
      </c>
      <c r="C413" s="474" t="s">
        <v>14</v>
      </c>
      <c r="D413" s="475"/>
      <c r="E413" s="476" t="s">
        <v>439</v>
      </c>
      <c r="F413" s="404" t="str">
        <f>CONCATENATE('OPINI Rinci v1'!H415,'OPINI Rinci v1'!I415,'OPINI Rinci v1'!J415,'OPINI Rinci v1'!K415)</f>
        <v/>
      </c>
      <c r="G413" s="404" t="str">
        <f>CONCATENATE('OPINI Rinci v1'!M415,'OPINI Rinci v1'!N415,'OPINI Rinci v1'!O415,'OPINI Rinci v1'!P415)</f>
        <v>WTP</v>
      </c>
      <c r="H413" s="404" t="str">
        <f>CONCATENATE('OPINI Rinci v1'!R415,'OPINI Rinci v1'!S415,'OPINI Rinci v1'!T415,'OPINI Rinci v1'!U415)</f>
        <v>WTP</v>
      </c>
      <c r="I413" s="404" t="str">
        <f>CONCATENATE('OPINI Rinci v1'!W415,'OPINI Rinci v1'!X415,'OPINI Rinci v1'!Y415,'OPINI Rinci v1'!Z415)</f>
        <v>WTP</v>
      </c>
      <c r="J413" s="404" t="str">
        <f>CONCATENATE('OPINI Rinci v1'!AB415,'OPINI Rinci v1'!AC415,'OPINI Rinci v1'!AD415,'OPINI Rinci v1'!AE415)</f>
        <v>WTP</v>
      </c>
      <c r="K413" s="414" t="str">
        <f>CONCATENATE('OPINI Rinci v1'!AG415,'OPINI Rinci v1'!AH415,'OPINI Rinci v1'!AI415,'OPINI Rinci v1'!AJ415)</f>
        <v>WTP</v>
      </c>
      <c r="L413" s="415" t="s">
        <v>634</v>
      </c>
      <c r="M413" s="416"/>
      <c r="N413" s="416"/>
      <c r="O413" s="477" t="str">
        <f>CONCATENATE('OPINI Rinci v1'!AL415,'OPINI Rinci v1'!AM415,'OPINI Rinci v1'!AO415,'OPINI Rinci v1'!AN415)</f>
        <v>WTP</v>
      </c>
      <c r="P413" s="417" t="s">
        <v>634</v>
      </c>
      <c r="Q413" s="418" t="str">
        <f>CONCATENATE('OPINI Rinci v1'!AQ415,'OPINI Rinci v1'!AR415,'OPINI Rinci v1'!AT415,'OPINI Rinci v1'!AS415)</f>
        <v>WTP</v>
      </c>
      <c r="R413" s="419" t="str">
        <f>CONCATENATE('OPINI Rinci v1'!AV415,'OPINI Rinci v1'!AW415,'OPINI Rinci v1'!AX415,'OPINI Rinci v1'!AY415)</f>
        <v>WDP</v>
      </c>
      <c r="S413" s="419" t="str">
        <f>CONCATENATE('OPINI Rinci v1'!BA415,'OPINI Rinci v1'!BB415,'OPINI Rinci v1'!BC415,'OPINI Rinci v1'!BD415)</f>
        <v>WTP</v>
      </c>
      <c r="T413" s="419" t="str">
        <f>CONCATENATE('OPINI Rinci v1'!BF415,'OPINI Rinci v1'!BG415,'OPINI Rinci v1'!BH415,'OPINI Rinci v1'!BI415)</f>
        <v>WTP</v>
      </c>
      <c r="U413" s="419" t="str">
        <f>CONCATENATE('OPINI Rinci v1'!BK415,'OPINI Rinci v1'!BL415,'OPINI Rinci v1'!BM415,'OPINI Rinci v1'!BN415)</f>
        <v>WDP</v>
      </c>
      <c r="V413" s="419" t="str">
        <f>CONCATENATE('OPINI Rinci v1'!BP415,'OPINI Rinci v1'!BQ415,'OPINI Rinci v1'!BR415,'OPINI Rinci v1'!BS415)</f>
        <v>WDP</v>
      </c>
      <c r="W413" s="419" t="str">
        <f>CONCATENATE('OPINI Rinci v1'!BU415,'OPINI Rinci v1'!BV415,'OPINI Rinci v1'!BW415,'OPINI Rinci v1'!BX415)</f>
        <v>WDP</v>
      </c>
      <c r="X413" s="419" t="str">
        <f>CONCATENATE('OPINI Rinci v1'!BZ415,'OPINI Rinci v1'!CA415,'OPINI Rinci v1'!CB415,'OPINI Rinci v1'!CC415)</f>
        <v>WDP</v>
      </c>
      <c r="Y413" s="420"/>
    </row>
    <row r="414" spans="1:25" s="408" customFormat="1" ht="14.1" customHeight="1" x14ac:dyDescent="0.2">
      <c r="A414" s="409">
        <f t="shared" si="21"/>
        <v>364</v>
      </c>
      <c r="B414" s="410" t="s">
        <v>54</v>
      </c>
      <c r="C414" s="474" t="s">
        <v>16</v>
      </c>
      <c r="D414" s="475"/>
      <c r="E414" s="476" t="s">
        <v>440</v>
      </c>
      <c r="F414" s="404" t="str">
        <f>CONCATENATE('OPINI Rinci v1'!H416,'OPINI Rinci v1'!I416,'OPINI Rinci v1'!J416,'OPINI Rinci v1'!K416)</f>
        <v>WTP</v>
      </c>
      <c r="G414" s="404" t="str">
        <f>CONCATENATE('OPINI Rinci v1'!M416,'OPINI Rinci v1'!N416,'OPINI Rinci v1'!O416,'OPINI Rinci v1'!P416)</f>
        <v>WTP</v>
      </c>
      <c r="H414" s="404" t="str">
        <f>CONCATENATE('OPINI Rinci v1'!R416,'OPINI Rinci v1'!S416,'OPINI Rinci v1'!T416,'OPINI Rinci v1'!U416)</f>
        <v>WTP</v>
      </c>
      <c r="I414" s="404" t="str">
        <f>CONCATENATE('OPINI Rinci v1'!W416,'OPINI Rinci v1'!X416,'OPINI Rinci v1'!Y416,'OPINI Rinci v1'!Z416)</f>
        <v>WTP</v>
      </c>
      <c r="J414" s="404" t="str">
        <f>CONCATENATE('OPINI Rinci v1'!AB416,'OPINI Rinci v1'!AC416,'OPINI Rinci v1'!AD416,'OPINI Rinci v1'!AE416)</f>
        <v>WTP</v>
      </c>
      <c r="K414" s="414" t="str">
        <f>CONCATENATE('OPINI Rinci v1'!AG416,'OPINI Rinci v1'!AH416,'OPINI Rinci v1'!AI416,'OPINI Rinci v1'!AJ416)</f>
        <v>WTP</v>
      </c>
      <c r="L414" s="415" t="s">
        <v>634</v>
      </c>
      <c r="M414" s="416"/>
      <c r="N414" s="416"/>
      <c r="O414" s="477" t="str">
        <f>CONCATENATE('OPINI Rinci v1'!AL416,'OPINI Rinci v1'!AM416,'OPINI Rinci v1'!AO416,'OPINI Rinci v1'!AN416)</f>
        <v>WDP</v>
      </c>
      <c r="P414" s="417" t="s">
        <v>634</v>
      </c>
      <c r="Q414" s="418" t="str">
        <f>CONCATENATE('OPINI Rinci v1'!AQ416,'OPINI Rinci v1'!AR416,'OPINI Rinci v1'!AT416,'OPINI Rinci v1'!AS416)</f>
        <v>WDP</v>
      </c>
      <c r="R414" s="419" t="str">
        <f>CONCATENATE('OPINI Rinci v1'!AV416,'OPINI Rinci v1'!AW416,'OPINI Rinci v1'!AX416,'OPINI Rinci v1'!AY416)</f>
        <v>WDP</v>
      </c>
      <c r="S414" s="419" t="str">
        <f>CONCATENATE('OPINI Rinci v1'!BA416,'OPINI Rinci v1'!BB416,'OPINI Rinci v1'!BC416,'OPINI Rinci v1'!BD416)</f>
        <v>WDP</v>
      </c>
      <c r="T414" s="419" t="str">
        <f>CONCATENATE('OPINI Rinci v1'!BF416,'OPINI Rinci v1'!BG416,'OPINI Rinci v1'!BH416,'OPINI Rinci v1'!BI416)</f>
        <v>WDP</v>
      </c>
      <c r="U414" s="419" t="str">
        <f>CONCATENATE('OPINI Rinci v1'!BK416,'OPINI Rinci v1'!BL416,'OPINI Rinci v1'!BM416,'OPINI Rinci v1'!BN416)</f>
        <v>TMP</v>
      </c>
      <c r="V414" s="419" t="str">
        <f>CONCATENATE('OPINI Rinci v1'!BP416,'OPINI Rinci v1'!BQ416,'OPINI Rinci v1'!BR416,'OPINI Rinci v1'!BS416)</f>
        <v>TMP</v>
      </c>
      <c r="W414" s="419" t="str">
        <f>CONCATENATE('OPINI Rinci v1'!BU416,'OPINI Rinci v1'!BV416,'OPINI Rinci v1'!BW416,'OPINI Rinci v1'!BX416)</f>
        <v>WDP</v>
      </c>
      <c r="X414" s="419" t="str">
        <f>CONCATENATE('OPINI Rinci v1'!BZ416,'OPINI Rinci v1'!CA416,'OPINI Rinci v1'!CB416,'OPINI Rinci v1'!CC416)</f>
        <v>WDP</v>
      </c>
      <c r="Y414" s="420"/>
    </row>
    <row r="415" spans="1:25" s="408" customFormat="1" ht="14.1" customHeight="1" x14ac:dyDescent="0.2">
      <c r="A415" s="409">
        <f t="shared" si="21"/>
        <v>365</v>
      </c>
      <c r="B415" s="410" t="s">
        <v>54</v>
      </c>
      <c r="C415" s="474" t="s">
        <v>18</v>
      </c>
      <c r="D415" s="475"/>
      <c r="E415" s="476" t="s">
        <v>441</v>
      </c>
      <c r="F415" s="404" t="str">
        <f>CONCATENATE('OPINI Rinci v1'!H417,'OPINI Rinci v1'!I417,'OPINI Rinci v1'!J417,'OPINI Rinci v1'!K417)</f>
        <v>WTP</v>
      </c>
      <c r="G415" s="404" t="str">
        <f>CONCATENATE('OPINI Rinci v1'!M417,'OPINI Rinci v1'!N417,'OPINI Rinci v1'!O417,'OPINI Rinci v1'!P417)</f>
        <v>WTP</v>
      </c>
      <c r="H415" s="404" t="str">
        <f>CONCATENATE('OPINI Rinci v1'!R417,'OPINI Rinci v1'!S417,'OPINI Rinci v1'!T417,'OPINI Rinci v1'!U417)</f>
        <v>WTP</v>
      </c>
      <c r="I415" s="404" t="str">
        <f>CONCATENATE('OPINI Rinci v1'!W417,'OPINI Rinci v1'!X417,'OPINI Rinci v1'!Y417,'OPINI Rinci v1'!Z417)</f>
        <v>WTP</v>
      </c>
      <c r="J415" s="404" t="str">
        <f>CONCATENATE('OPINI Rinci v1'!AB417,'OPINI Rinci v1'!AC417,'OPINI Rinci v1'!AD417,'OPINI Rinci v1'!AE417)</f>
        <v>WTP</v>
      </c>
      <c r="K415" s="414" t="str">
        <f>CONCATENATE('OPINI Rinci v1'!AG417,'OPINI Rinci v1'!AH417,'OPINI Rinci v1'!AI417,'OPINI Rinci v1'!AJ417)</f>
        <v>WTP</v>
      </c>
      <c r="L415" s="415" t="s">
        <v>634</v>
      </c>
      <c r="M415" s="416"/>
      <c r="N415" s="416"/>
      <c r="O415" s="477" t="str">
        <f>CONCATENATE('OPINI Rinci v1'!AL417,'OPINI Rinci v1'!AM417,'OPINI Rinci v1'!AO417,'OPINI Rinci v1'!AN417)</f>
        <v>WTP</v>
      </c>
      <c r="P415" s="417" t="s">
        <v>634</v>
      </c>
      <c r="Q415" s="418" t="str">
        <f>CONCATENATE('OPINI Rinci v1'!AQ417,'OPINI Rinci v1'!AR417,'OPINI Rinci v1'!AT417,'OPINI Rinci v1'!AS417)</f>
        <v>WDP</v>
      </c>
      <c r="R415" s="419" t="str">
        <f>CONCATENATE('OPINI Rinci v1'!AV417,'OPINI Rinci v1'!AW417,'OPINI Rinci v1'!AX417,'OPINI Rinci v1'!AY417)</f>
        <v>WDP</v>
      </c>
      <c r="S415" s="419" t="str">
        <f>CONCATENATE('OPINI Rinci v1'!BA417,'OPINI Rinci v1'!BB417,'OPINI Rinci v1'!BC417,'OPINI Rinci v1'!BD417)</f>
        <v>WDP</v>
      </c>
      <c r="T415" s="419" t="str">
        <f>CONCATENATE('OPINI Rinci v1'!BF417,'OPINI Rinci v1'!BG417,'OPINI Rinci v1'!BH417,'OPINI Rinci v1'!BI417)</f>
        <v>WDP</v>
      </c>
      <c r="U415" s="419" t="str">
        <f>CONCATENATE('OPINI Rinci v1'!BK417,'OPINI Rinci v1'!BL417,'OPINI Rinci v1'!BM417,'OPINI Rinci v1'!BN417)</f>
        <v>WDP</v>
      </c>
      <c r="V415" s="419" t="str">
        <f>CONCATENATE('OPINI Rinci v1'!BP417,'OPINI Rinci v1'!BQ417,'OPINI Rinci v1'!BR417,'OPINI Rinci v1'!BS417)</f>
        <v>WDP</v>
      </c>
      <c r="W415" s="419" t="str">
        <f>CONCATENATE('OPINI Rinci v1'!BU417,'OPINI Rinci v1'!BV417,'OPINI Rinci v1'!BW417,'OPINI Rinci v1'!BX417)</f>
        <v>WDP</v>
      </c>
      <c r="X415" s="419" t="str">
        <f>CONCATENATE('OPINI Rinci v1'!BZ417,'OPINI Rinci v1'!CA417,'OPINI Rinci v1'!CB417,'OPINI Rinci v1'!CC417)</f>
        <v>WDP</v>
      </c>
      <c r="Y415" s="420"/>
    </row>
    <row r="416" spans="1:25" s="408" customFormat="1" ht="14.1" customHeight="1" x14ac:dyDescent="0.2">
      <c r="A416" s="409">
        <f t="shared" si="21"/>
        <v>366</v>
      </c>
      <c r="B416" s="410" t="s">
        <v>54</v>
      </c>
      <c r="C416" s="474" t="s">
        <v>20</v>
      </c>
      <c r="D416" s="475"/>
      <c r="E416" s="476" t="s">
        <v>442</v>
      </c>
      <c r="F416" s="404" t="str">
        <f>CONCATENATE('OPINI Rinci v1'!H418,'OPINI Rinci v1'!I418,'OPINI Rinci v1'!J418,'OPINI Rinci v1'!K418)</f>
        <v>WTP</v>
      </c>
      <c r="G416" s="404" t="str">
        <f>CONCATENATE('OPINI Rinci v1'!M418,'OPINI Rinci v1'!N418,'OPINI Rinci v1'!O418,'OPINI Rinci v1'!P418)</f>
        <v>WTP</v>
      </c>
      <c r="H416" s="404" t="str">
        <f>CONCATENATE('OPINI Rinci v1'!R418,'OPINI Rinci v1'!S418,'OPINI Rinci v1'!T418,'OPINI Rinci v1'!U418)</f>
        <v>WTP</v>
      </c>
      <c r="I416" s="404" t="str">
        <f>CONCATENATE('OPINI Rinci v1'!W418,'OPINI Rinci v1'!X418,'OPINI Rinci v1'!Y418,'OPINI Rinci v1'!Z418)</f>
        <v>WTP</v>
      </c>
      <c r="J416" s="404" t="str">
        <f>CONCATENATE('OPINI Rinci v1'!AB418,'OPINI Rinci v1'!AC418,'OPINI Rinci v1'!AD418,'OPINI Rinci v1'!AE418)</f>
        <v>WTP</v>
      </c>
      <c r="K416" s="414" t="str">
        <f>CONCATENATE('OPINI Rinci v1'!AG418,'OPINI Rinci v1'!AH418,'OPINI Rinci v1'!AI418,'OPINI Rinci v1'!AJ418)</f>
        <v>WTP</v>
      </c>
      <c r="L416" s="415" t="s">
        <v>634</v>
      </c>
      <c r="M416" s="416"/>
      <c r="N416" s="416"/>
      <c r="O416" s="477" t="str">
        <f>CONCATENATE('OPINI Rinci v1'!AL418,'OPINI Rinci v1'!AM418,'OPINI Rinci v1'!AO418,'OPINI Rinci v1'!AN418)</f>
        <v>WTP</v>
      </c>
      <c r="P416" s="417" t="s">
        <v>634</v>
      </c>
      <c r="Q416" s="418" t="str">
        <f>CONCATENATE('OPINI Rinci v1'!AQ418,'OPINI Rinci v1'!AR418,'OPINI Rinci v1'!AT418,'OPINI Rinci v1'!AS418)</f>
        <v>WDP</v>
      </c>
      <c r="R416" s="419" t="str">
        <f>CONCATENATE('OPINI Rinci v1'!AV418,'OPINI Rinci v1'!AW418,'OPINI Rinci v1'!AX418,'OPINI Rinci v1'!AY418)</f>
        <v>WDP</v>
      </c>
      <c r="S416" s="419" t="str">
        <f>CONCATENATE('OPINI Rinci v1'!BA418,'OPINI Rinci v1'!BB418,'OPINI Rinci v1'!BC418,'OPINI Rinci v1'!BD418)</f>
        <v>WDP</v>
      </c>
      <c r="T416" s="419" t="str">
        <f>CONCATENATE('OPINI Rinci v1'!BF418,'OPINI Rinci v1'!BG418,'OPINI Rinci v1'!BH418,'OPINI Rinci v1'!BI418)</f>
        <v>WDP</v>
      </c>
      <c r="U416" s="419" t="str">
        <f>CONCATENATE('OPINI Rinci v1'!BK418,'OPINI Rinci v1'!BL418,'OPINI Rinci v1'!BM418,'OPINI Rinci v1'!BN418)</f>
        <v>TMP</v>
      </c>
      <c r="V416" s="419" t="str">
        <f>CONCATENATE('OPINI Rinci v1'!BP418,'OPINI Rinci v1'!BQ418,'OPINI Rinci v1'!BR418,'OPINI Rinci v1'!BS418)</f>
        <v>WDP</v>
      </c>
      <c r="W416" s="419" t="str">
        <f>CONCATENATE('OPINI Rinci v1'!BU418,'OPINI Rinci v1'!BV418,'OPINI Rinci v1'!BW418,'OPINI Rinci v1'!BX418)</f>
        <v>WDP</v>
      </c>
      <c r="X416" s="419" t="str">
        <f>CONCATENATE('OPINI Rinci v1'!BZ418,'OPINI Rinci v1'!CA418,'OPINI Rinci v1'!CB418,'OPINI Rinci v1'!CC418)</f>
        <v>WDP</v>
      </c>
      <c r="Y416" s="420"/>
    </row>
    <row r="417" spans="1:25" s="408" customFormat="1" ht="14.1" customHeight="1" x14ac:dyDescent="0.2">
      <c r="A417" s="409">
        <f t="shared" si="21"/>
        <v>367</v>
      </c>
      <c r="B417" s="410" t="s">
        <v>54</v>
      </c>
      <c r="C417" s="474" t="s">
        <v>22</v>
      </c>
      <c r="D417" s="475"/>
      <c r="E417" s="476" t="s">
        <v>443</v>
      </c>
      <c r="F417" s="404" t="str">
        <f>CONCATENATE('OPINI Rinci v1'!H419,'OPINI Rinci v1'!I419,'OPINI Rinci v1'!J419,'OPINI Rinci v1'!K419)</f>
        <v>WTP</v>
      </c>
      <c r="G417" s="404" t="str">
        <f>CONCATENATE('OPINI Rinci v1'!M419,'OPINI Rinci v1'!N419,'OPINI Rinci v1'!O419,'OPINI Rinci v1'!P419)</f>
        <v>WTP</v>
      </c>
      <c r="H417" s="404" t="str">
        <f>CONCATENATE('OPINI Rinci v1'!R419,'OPINI Rinci v1'!S419,'OPINI Rinci v1'!T419,'OPINI Rinci v1'!U419)</f>
        <v>WTP</v>
      </c>
      <c r="I417" s="404" t="str">
        <f>CONCATENATE('OPINI Rinci v1'!W419,'OPINI Rinci v1'!X419,'OPINI Rinci v1'!Y419,'OPINI Rinci v1'!Z419)</f>
        <v>WDP</v>
      </c>
      <c r="J417" s="404" t="str">
        <f>CONCATENATE('OPINI Rinci v1'!AB419,'OPINI Rinci v1'!AC419,'OPINI Rinci v1'!AD419,'OPINI Rinci v1'!AE419)</f>
        <v>WTP</v>
      </c>
      <c r="K417" s="414" t="str">
        <f>CONCATENATE('OPINI Rinci v1'!AG419,'OPINI Rinci v1'!AH419,'OPINI Rinci v1'!AI419,'OPINI Rinci v1'!AJ419)</f>
        <v>WTP</v>
      </c>
      <c r="L417" s="415" t="s">
        <v>634</v>
      </c>
      <c r="M417" s="416"/>
      <c r="N417" s="416"/>
      <c r="O417" s="477" t="str">
        <f>CONCATENATE('OPINI Rinci v1'!AL419,'OPINI Rinci v1'!AM419,'OPINI Rinci v1'!AO419,'OPINI Rinci v1'!AN419)</f>
        <v>WDP</v>
      </c>
      <c r="P417" s="417" t="s">
        <v>634</v>
      </c>
      <c r="Q417" s="418" t="str">
        <f>CONCATENATE('OPINI Rinci v1'!AQ419,'OPINI Rinci v1'!AR419,'OPINI Rinci v1'!AT419,'OPINI Rinci v1'!AS419)</f>
        <v>WDP</v>
      </c>
      <c r="R417" s="419" t="str">
        <f>CONCATENATE('OPINI Rinci v1'!AV419,'OPINI Rinci v1'!AW419,'OPINI Rinci v1'!AX419,'OPINI Rinci v1'!AY419)</f>
        <v>WDP</v>
      </c>
      <c r="S417" s="419" t="str">
        <f>CONCATENATE('OPINI Rinci v1'!BA419,'OPINI Rinci v1'!BB419,'OPINI Rinci v1'!BC419,'OPINI Rinci v1'!BD419)</f>
        <v>WDP</v>
      </c>
      <c r="T417" s="419" t="str">
        <f>CONCATENATE('OPINI Rinci v1'!BF419,'OPINI Rinci v1'!BG419,'OPINI Rinci v1'!BH419,'OPINI Rinci v1'!BI419)</f>
        <v>WDP</v>
      </c>
      <c r="U417" s="419" t="str">
        <f>CONCATENATE('OPINI Rinci v1'!BK419,'OPINI Rinci v1'!BL419,'OPINI Rinci v1'!BM419,'OPINI Rinci v1'!BN419)</f>
        <v>WDP</v>
      </c>
      <c r="V417" s="419" t="str">
        <f>CONCATENATE('OPINI Rinci v1'!BP419,'OPINI Rinci v1'!BQ419,'OPINI Rinci v1'!BR419,'OPINI Rinci v1'!BS419)</f>
        <v/>
      </c>
      <c r="W417" s="419" t="str">
        <f>CONCATENATE('OPINI Rinci v1'!BU419,'OPINI Rinci v1'!BV419,'OPINI Rinci v1'!BW419,'OPINI Rinci v1'!BX419)</f>
        <v/>
      </c>
      <c r="X417" s="419" t="str">
        <f>CONCATENATE('OPINI Rinci v1'!BZ419,'OPINI Rinci v1'!CA419,'OPINI Rinci v1'!CB419,'OPINI Rinci v1'!CC419)</f>
        <v/>
      </c>
      <c r="Y417" s="420"/>
    </row>
    <row r="418" spans="1:25" s="59" customFormat="1" ht="14.1" customHeight="1" x14ac:dyDescent="0.2">
      <c r="A418" s="76" t="str">
        <f t="shared" si="21"/>
        <v/>
      </c>
      <c r="B418" s="180"/>
      <c r="C418" s="398"/>
      <c r="D418" s="62"/>
      <c r="E418" s="63"/>
      <c r="F418" s="63"/>
      <c r="G418" s="404" t="str">
        <f>CONCATENATE('OPINI Rinci v1'!M420,'OPINI Rinci v1'!N420,'OPINI Rinci v1'!O420,'OPINI Rinci v1'!P420)</f>
        <v/>
      </c>
      <c r="H418" s="63"/>
      <c r="I418" s="63"/>
      <c r="J418" s="63"/>
      <c r="K418" s="63"/>
      <c r="L418" s="428"/>
      <c r="M418" s="428"/>
      <c r="N418" s="428"/>
      <c r="O418" s="398"/>
      <c r="P418" s="63"/>
      <c r="Q418" s="399" t="str">
        <f>CONCATENATE('OPINI Rinci v1'!AQ420,'OPINI Rinci v1'!AR420,'OPINI Rinci v1'!AT420,'OPINI Rinci v1'!AS420)</f>
        <v/>
      </c>
      <c r="R418" s="147"/>
      <c r="S418" s="163"/>
      <c r="T418" s="163"/>
      <c r="U418" s="163"/>
      <c r="V418" s="163"/>
      <c r="W418" s="163"/>
      <c r="X418" s="163"/>
      <c r="Y418" s="400"/>
    </row>
    <row r="419" spans="1:25" s="59" customFormat="1" ht="14.1" customHeight="1" x14ac:dyDescent="0.2">
      <c r="A419" s="76" t="str">
        <f t="shared" si="21"/>
        <v/>
      </c>
      <c r="B419" s="79" t="s">
        <v>56</v>
      </c>
      <c r="C419" s="398"/>
      <c r="D419" s="62" t="s">
        <v>445</v>
      </c>
      <c r="E419" s="63"/>
      <c r="F419" s="63"/>
      <c r="G419" s="404" t="s">
        <v>657</v>
      </c>
      <c r="H419" s="63"/>
      <c r="I419" s="63"/>
      <c r="J419" s="63"/>
      <c r="K419" s="63"/>
      <c r="L419" s="428"/>
      <c r="M419" s="428"/>
      <c r="N419" s="428"/>
      <c r="O419" s="398"/>
      <c r="P419" s="63"/>
      <c r="Q419" s="399"/>
      <c r="R419" s="147"/>
      <c r="S419" s="163"/>
      <c r="T419" s="163"/>
      <c r="U419" s="163"/>
      <c r="V419" s="163"/>
      <c r="W419" s="163"/>
      <c r="X419" s="163"/>
      <c r="Y419" s="400"/>
    </row>
    <row r="420" spans="1:25" s="408" customFormat="1" ht="14.1" customHeight="1" x14ac:dyDescent="0.2">
      <c r="A420" s="409">
        <f>IF(C420="","",A417+1)</f>
        <v>368</v>
      </c>
      <c r="B420" s="410" t="s">
        <v>56</v>
      </c>
      <c r="C420" s="474" t="s">
        <v>8</v>
      </c>
      <c r="D420" s="478"/>
      <c r="E420" s="476" t="s">
        <v>446</v>
      </c>
      <c r="F420" s="404" t="str">
        <f>CONCATENATE('OPINI Rinci v1'!H422,'OPINI Rinci v1'!I422,'OPINI Rinci v1'!J422,'OPINI Rinci v1'!K422)</f>
        <v>WTP</v>
      </c>
      <c r="G420" s="404" t="str">
        <f>CONCATENATE('OPINI Rinci v1'!M422,'OPINI Rinci v1'!N422,'OPINI Rinci v1'!O422,'OPINI Rinci v1'!P422)</f>
        <v>WTP</v>
      </c>
      <c r="H420" s="404" t="str">
        <f>CONCATENATE('OPINI Rinci v1'!R422,'OPINI Rinci v1'!S422,'OPINI Rinci v1'!T422,'OPINI Rinci v1'!U422)</f>
        <v>WTP</v>
      </c>
      <c r="I420" s="404" t="str">
        <f>CONCATENATE('OPINI Rinci v1'!W422,'OPINI Rinci v1'!X422,'OPINI Rinci v1'!Y422,'OPINI Rinci v1'!Z422)</f>
        <v>WTP</v>
      </c>
      <c r="J420" s="404" t="str">
        <f>CONCATENATE('OPINI Rinci v1'!AB422,'OPINI Rinci v1'!AC422,'OPINI Rinci v1'!AD422,'OPINI Rinci v1'!AE422)</f>
        <v>WTP</v>
      </c>
      <c r="K420" s="414" t="str">
        <f>CONCATENATE('OPINI Rinci v1'!AG422,'OPINI Rinci v1'!AH422,'OPINI Rinci v1'!AI422,'OPINI Rinci v1'!AJ422)</f>
        <v>WTP</v>
      </c>
      <c r="L420" s="415" t="s">
        <v>634</v>
      </c>
      <c r="M420" s="416"/>
      <c r="N420" s="416"/>
      <c r="O420" s="477" t="str">
        <f>CONCATENATE('OPINI Rinci v1'!AL422,'OPINI Rinci v1'!AM422,'OPINI Rinci v1'!AO422,'OPINI Rinci v1'!AN422)</f>
        <v>WDP</v>
      </c>
      <c r="P420" s="427" t="s">
        <v>632</v>
      </c>
      <c r="Q420" s="418" t="str">
        <f>CONCATENATE('OPINI Rinci v1'!AQ422,'OPINI Rinci v1'!AR422,'OPINI Rinci v1'!AT422,'OPINI Rinci v1'!AS422)</f>
        <v>WTP</v>
      </c>
      <c r="R420" s="419" t="str">
        <f>CONCATENATE('OPINI Rinci v1'!AV422,'OPINI Rinci v1'!AW422,'OPINI Rinci v1'!AX422,'OPINI Rinci v1'!AY422)</f>
        <v>WDP</v>
      </c>
      <c r="S420" s="419" t="str">
        <f>CONCATENATE('OPINI Rinci v1'!BA422,'OPINI Rinci v1'!BB422,'OPINI Rinci v1'!BC422,'OPINI Rinci v1'!BD422)</f>
        <v>WDP</v>
      </c>
      <c r="T420" s="419" t="str">
        <f>CONCATENATE('OPINI Rinci v1'!BF422,'OPINI Rinci v1'!BG422,'OPINI Rinci v1'!BH422,'OPINI Rinci v1'!BI422)</f>
        <v>TMP</v>
      </c>
      <c r="U420" s="419" t="str">
        <f>CONCATENATE('OPINI Rinci v1'!BK422,'OPINI Rinci v1'!BL422,'OPINI Rinci v1'!BM422,'OPINI Rinci v1'!BN422)</f>
        <v>WDP</v>
      </c>
      <c r="V420" s="419" t="str">
        <f>CONCATENATE('OPINI Rinci v1'!BP422,'OPINI Rinci v1'!BQ422,'OPINI Rinci v1'!BR422,'OPINI Rinci v1'!BS422)</f>
        <v>WDP</v>
      </c>
      <c r="W420" s="419" t="str">
        <f>CONCATENATE('OPINI Rinci v1'!BU422,'OPINI Rinci v1'!BV422,'OPINI Rinci v1'!BW422,'OPINI Rinci v1'!BX422)</f>
        <v>TMP</v>
      </c>
      <c r="X420" s="419" t="str">
        <f>CONCATENATE('OPINI Rinci v1'!BZ422,'OPINI Rinci v1'!CA422,'OPINI Rinci v1'!CB422,'OPINI Rinci v1'!CC422)</f>
        <v>WDP</v>
      </c>
      <c r="Y420" s="420"/>
    </row>
    <row r="421" spans="1:25" s="408" customFormat="1" ht="14.1" customHeight="1" x14ac:dyDescent="0.2">
      <c r="A421" s="409">
        <f t="shared" ref="A421:A431" si="22">IF(C421="","",A420+1)</f>
        <v>369</v>
      </c>
      <c r="B421" s="410" t="s">
        <v>56</v>
      </c>
      <c r="C421" s="474" t="s">
        <v>12</v>
      </c>
      <c r="D421" s="475"/>
      <c r="E421" s="476" t="s">
        <v>447</v>
      </c>
      <c r="F421" s="404" t="str">
        <f>CONCATENATE('OPINI Rinci v1'!H423,'OPINI Rinci v1'!I423,'OPINI Rinci v1'!J423,'OPINI Rinci v1'!K423)</f>
        <v>WTP</v>
      </c>
      <c r="G421" s="404" t="str">
        <f>CONCATENATE('OPINI Rinci v1'!M423,'OPINI Rinci v1'!N423,'OPINI Rinci v1'!O423,'OPINI Rinci v1'!P423)</f>
        <v xml:space="preserve">WTP </v>
      </c>
      <c r="H421" s="404" t="str">
        <f>CONCATENATE('OPINI Rinci v1'!R423,'OPINI Rinci v1'!S423,'OPINI Rinci v1'!T423,'OPINI Rinci v1'!U423)</f>
        <v>WTP</v>
      </c>
      <c r="I421" s="404" t="str">
        <f>CONCATENATE('OPINI Rinci v1'!W423,'OPINI Rinci v1'!X423,'OPINI Rinci v1'!Y423,'OPINI Rinci v1'!Z423)</f>
        <v>WTP</v>
      </c>
      <c r="J421" s="404" t="str">
        <f>CONCATENATE('OPINI Rinci v1'!AB423,'OPINI Rinci v1'!AC423,'OPINI Rinci v1'!AD423,'OPINI Rinci v1'!AE423)</f>
        <v>WTP</v>
      </c>
      <c r="K421" s="414" t="str">
        <f>CONCATENATE('OPINI Rinci v1'!AG423,'OPINI Rinci v1'!AH423,'OPINI Rinci v1'!AI423,'OPINI Rinci v1'!AJ423)</f>
        <v>WTP</v>
      </c>
      <c r="L421" s="425" t="s">
        <v>632</v>
      </c>
      <c r="M421" s="426"/>
      <c r="N421" s="426"/>
      <c r="O421" s="477" t="str">
        <f>CONCATENATE('OPINI Rinci v1'!AL423,'OPINI Rinci v1'!AM423,'OPINI Rinci v1'!AO423,'OPINI Rinci v1'!AN423)</f>
        <v>WTP</v>
      </c>
      <c r="P421" s="427" t="s">
        <v>632</v>
      </c>
      <c r="Q421" s="418" t="str">
        <f>CONCATENATE('OPINI Rinci v1'!AQ423,'OPINI Rinci v1'!AR423,'OPINI Rinci v1'!AT423,'OPINI Rinci v1'!AS423)</f>
        <v>WTP</v>
      </c>
      <c r="R421" s="419" t="str">
        <f>CONCATENATE('OPINI Rinci v1'!AV423,'OPINI Rinci v1'!AW423,'OPINI Rinci v1'!AX423,'OPINI Rinci v1'!AY423)</f>
        <v>WDP</v>
      </c>
      <c r="S421" s="419" t="str">
        <f>CONCATENATE('OPINI Rinci v1'!BA423,'OPINI Rinci v1'!BB423,'OPINI Rinci v1'!BC423,'OPINI Rinci v1'!BD423)</f>
        <v>WDP</v>
      </c>
      <c r="T421" s="419" t="str">
        <f>CONCATENATE('OPINI Rinci v1'!BF423,'OPINI Rinci v1'!BG423,'OPINI Rinci v1'!BH423,'OPINI Rinci v1'!BI423)</f>
        <v>WDP</v>
      </c>
      <c r="U421" s="419" t="str">
        <f>CONCATENATE('OPINI Rinci v1'!BK423,'OPINI Rinci v1'!BL423,'OPINI Rinci v1'!BM423,'OPINI Rinci v1'!BN423)</f>
        <v>WDP</v>
      </c>
      <c r="V421" s="419" t="str">
        <f>CONCATENATE('OPINI Rinci v1'!BP423,'OPINI Rinci v1'!BQ423,'OPINI Rinci v1'!BR423,'OPINI Rinci v1'!BS423)</f>
        <v>WDP</v>
      </c>
      <c r="W421" s="419" t="str">
        <f>CONCATENATE('OPINI Rinci v1'!BU423,'OPINI Rinci v1'!BV423,'OPINI Rinci v1'!BW423,'OPINI Rinci v1'!BX423)</f>
        <v>WDP</v>
      </c>
      <c r="X421" s="419" t="str">
        <f>CONCATENATE('OPINI Rinci v1'!BZ423,'OPINI Rinci v1'!CA423,'OPINI Rinci v1'!CB423,'OPINI Rinci v1'!CC423)</f>
        <v>WDP</v>
      </c>
      <c r="Y421" s="420"/>
    </row>
    <row r="422" spans="1:25" s="408" customFormat="1" ht="14.1" customHeight="1" x14ac:dyDescent="0.2">
      <c r="A422" s="409">
        <f t="shared" si="22"/>
        <v>370</v>
      </c>
      <c r="B422" s="410" t="s">
        <v>56</v>
      </c>
      <c r="C422" s="474" t="s">
        <v>14</v>
      </c>
      <c r="D422" s="475"/>
      <c r="E422" s="476" t="s">
        <v>448</v>
      </c>
      <c r="F422" s="404" t="str">
        <f>CONCATENATE('OPINI Rinci v1'!H424,'OPINI Rinci v1'!I424,'OPINI Rinci v1'!J424,'OPINI Rinci v1'!K424)</f>
        <v/>
      </c>
      <c r="G422" s="404" t="str">
        <f>CONCATENATE('OPINI Rinci v1'!M424,'OPINI Rinci v1'!N424,'OPINI Rinci v1'!O424,'OPINI Rinci v1'!P424)</f>
        <v>WDP</v>
      </c>
      <c r="H422" s="404" t="str">
        <f>CONCATENATE('OPINI Rinci v1'!R424,'OPINI Rinci v1'!S424,'OPINI Rinci v1'!T424,'OPINI Rinci v1'!U424)</f>
        <v>WDP</v>
      </c>
      <c r="I422" s="404" t="str">
        <f>CONCATENATE('OPINI Rinci v1'!W424,'OPINI Rinci v1'!X424,'OPINI Rinci v1'!Y424,'OPINI Rinci v1'!Z424)</f>
        <v>WDP</v>
      </c>
      <c r="J422" s="404" t="str">
        <f>CONCATENATE('OPINI Rinci v1'!AB424,'OPINI Rinci v1'!AC424,'OPINI Rinci v1'!AD424,'OPINI Rinci v1'!AE424)</f>
        <v>WTP</v>
      </c>
      <c r="K422" s="414" t="str">
        <f>CONCATENATE('OPINI Rinci v1'!AG424,'OPINI Rinci v1'!AH424,'OPINI Rinci v1'!AI424,'OPINI Rinci v1'!AJ424)</f>
        <v>WTP</v>
      </c>
      <c r="L422" s="415" t="s">
        <v>634</v>
      </c>
      <c r="M422" s="416"/>
      <c r="N422" s="416"/>
      <c r="O422" s="477" t="str">
        <f>CONCATENATE('OPINI Rinci v1'!AL424,'OPINI Rinci v1'!AM424,'OPINI Rinci v1'!AO424,'OPINI Rinci v1'!AN424)</f>
        <v>WTP</v>
      </c>
      <c r="P422" s="417" t="s">
        <v>634</v>
      </c>
      <c r="Q422" s="418" t="str">
        <f>CONCATENATE('OPINI Rinci v1'!AQ424,'OPINI Rinci v1'!AR424,'OPINI Rinci v1'!AT424,'OPINI Rinci v1'!AS424)</f>
        <v>WTP</v>
      </c>
      <c r="R422" s="419" t="str">
        <f>CONCATENATE('OPINI Rinci v1'!AV424,'OPINI Rinci v1'!AW424,'OPINI Rinci v1'!AX424,'OPINI Rinci v1'!AY424)</f>
        <v>WTP</v>
      </c>
      <c r="S422" s="419" t="str">
        <f>CONCATENATE('OPINI Rinci v1'!BA424,'OPINI Rinci v1'!BB424,'OPINI Rinci v1'!BC424,'OPINI Rinci v1'!BD424)</f>
        <v>WDP</v>
      </c>
      <c r="T422" s="419" t="str">
        <f>CONCATENATE('OPINI Rinci v1'!BF424,'OPINI Rinci v1'!BG424,'OPINI Rinci v1'!BH424,'OPINI Rinci v1'!BI424)</f>
        <v>TMP</v>
      </c>
      <c r="U422" s="419" t="str">
        <f>CONCATENATE('OPINI Rinci v1'!BK424,'OPINI Rinci v1'!BL424,'OPINI Rinci v1'!BM424,'OPINI Rinci v1'!BN424)</f>
        <v>TMP</v>
      </c>
      <c r="V422" s="419" t="str">
        <f>CONCATENATE('OPINI Rinci v1'!BP424,'OPINI Rinci v1'!BQ424,'OPINI Rinci v1'!BR424,'OPINI Rinci v1'!BS424)</f>
        <v>TMP</v>
      </c>
      <c r="W422" s="419" t="str">
        <f>CONCATENATE('OPINI Rinci v1'!BU424,'OPINI Rinci v1'!BV424,'OPINI Rinci v1'!BW424,'OPINI Rinci v1'!BX424)</f>
        <v>TMP</v>
      </c>
      <c r="X422" s="419" t="str">
        <f>CONCATENATE('OPINI Rinci v1'!BZ424,'OPINI Rinci v1'!CA424,'OPINI Rinci v1'!CB424,'OPINI Rinci v1'!CC424)</f>
        <v>WTP</v>
      </c>
      <c r="Y422" s="420"/>
    </row>
    <row r="423" spans="1:25" s="91" customFormat="1" ht="14.1" customHeight="1" x14ac:dyDescent="0.2">
      <c r="A423" s="76">
        <f t="shared" si="22"/>
        <v>371</v>
      </c>
      <c r="B423" s="157" t="s">
        <v>56</v>
      </c>
      <c r="C423" s="470" t="s">
        <v>16</v>
      </c>
      <c r="D423" s="479"/>
      <c r="E423" s="472" t="s">
        <v>449</v>
      </c>
      <c r="F423" s="404" t="str">
        <f>CONCATENATE('OPINI Rinci v1'!H425,'OPINI Rinci v1'!I425,'OPINI Rinci v1'!J425,'OPINI Rinci v1'!K425)</f>
        <v>WTP</v>
      </c>
      <c r="G423" s="404" t="str">
        <f>CONCATENATE('OPINI Rinci v1'!M425,'OPINI Rinci v1'!N425,'OPINI Rinci v1'!O425,'OPINI Rinci v1'!P425)</f>
        <v>WTP</v>
      </c>
      <c r="H423" s="404" t="str">
        <f>CONCATENATE('OPINI Rinci v1'!R425,'OPINI Rinci v1'!S425,'OPINI Rinci v1'!T425,'OPINI Rinci v1'!U425)</f>
        <v>WTP</v>
      </c>
      <c r="I423" s="404" t="str">
        <f>CONCATENATE('OPINI Rinci v1'!W425,'OPINI Rinci v1'!X425,'OPINI Rinci v1'!Y425,'OPINI Rinci v1'!Z425)</f>
        <v>WTP</v>
      </c>
      <c r="J423" s="404" t="str">
        <f>CONCATENATE('OPINI Rinci v1'!AB425,'OPINI Rinci v1'!AC425,'OPINI Rinci v1'!AD425,'OPINI Rinci v1'!AE425)</f>
        <v>WDP</v>
      </c>
      <c r="K423" s="404" t="str">
        <f>CONCATENATE('OPINI Rinci v1'!AG425,'OPINI Rinci v1'!AH425,'OPINI Rinci v1'!AI425,'OPINI Rinci v1'!AJ425)</f>
        <v>WDP</v>
      </c>
      <c r="L423" s="422" t="s">
        <v>634</v>
      </c>
      <c r="M423" s="423"/>
      <c r="N423" s="423"/>
      <c r="O423" s="473" t="str">
        <f>CONCATENATE('OPINI Rinci v1'!AL425,'OPINI Rinci v1'!AM425,'OPINI Rinci v1'!AO425,'OPINI Rinci v1'!AN425)</f>
        <v>WDP</v>
      </c>
      <c r="P423" s="424" t="s">
        <v>634</v>
      </c>
      <c r="Q423" s="399" t="str">
        <f>CONCATENATE('OPINI Rinci v1'!AQ425,'OPINI Rinci v1'!AR425,'OPINI Rinci v1'!AT425,'OPINI Rinci v1'!AS425)</f>
        <v>TMP</v>
      </c>
      <c r="R423" s="163" t="str">
        <f>CONCATENATE('OPINI Rinci v1'!AV425,'OPINI Rinci v1'!AW425,'OPINI Rinci v1'!AX425,'OPINI Rinci v1'!AY425)</f>
        <v>WDP</v>
      </c>
      <c r="S423" s="163" t="str">
        <f>CONCATENATE('OPINI Rinci v1'!BA425,'OPINI Rinci v1'!BB425,'OPINI Rinci v1'!BC425,'OPINI Rinci v1'!BD425)</f>
        <v>TMP</v>
      </c>
      <c r="T423" s="163" t="str">
        <f>CONCATENATE('OPINI Rinci v1'!BF425,'OPINI Rinci v1'!BG425,'OPINI Rinci v1'!BH425,'OPINI Rinci v1'!BI425)</f>
        <v>TMP</v>
      </c>
      <c r="U423" s="163" t="str">
        <f>CONCATENATE('OPINI Rinci v1'!BK425,'OPINI Rinci v1'!BL425,'OPINI Rinci v1'!BM425,'OPINI Rinci v1'!BN425)</f>
        <v>TMP</v>
      </c>
      <c r="V423" s="163" t="str">
        <f>CONCATENATE('OPINI Rinci v1'!BP425,'OPINI Rinci v1'!BQ425,'OPINI Rinci v1'!BR425,'OPINI Rinci v1'!BS425)</f>
        <v>TMP</v>
      </c>
      <c r="W423" s="163" t="str">
        <f>CONCATENATE('OPINI Rinci v1'!BU425,'OPINI Rinci v1'!BV425,'OPINI Rinci v1'!BW425,'OPINI Rinci v1'!BX425)</f>
        <v>WDP</v>
      </c>
      <c r="X423" s="163" t="str">
        <f>CONCATENATE('OPINI Rinci v1'!BZ425,'OPINI Rinci v1'!CA425,'OPINI Rinci v1'!CB425,'OPINI Rinci v1'!CC425)</f>
        <v/>
      </c>
      <c r="Y423" s="397"/>
    </row>
    <row r="424" spans="1:25" s="91" customFormat="1" ht="14.1" customHeight="1" x14ac:dyDescent="0.2">
      <c r="A424" s="76">
        <f t="shared" si="22"/>
        <v>372</v>
      </c>
      <c r="B424" s="157" t="s">
        <v>56</v>
      </c>
      <c r="C424" s="470" t="s">
        <v>18</v>
      </c>
      <c r="D424" s="479"/>
      <c r="E424" s="472" t="s">
        <v>450</v>
      </c>
      <c r="F424" s="404" t="str">
        <f>CONCATENATE('OPINI Rinci v1'!H426,'OPINI Rinci v1'!I426,'OPINI Rinci v1'!J426,'OPINI Rinci v1'!K426)</f>
        <v>WTP</v>
      </c>
      <c r="G424" s="404" t="str">
        <f>CONCATENATE('OPINI Rinci v1'!M426,'OPINI Rinci v1'!N426,'OPINI Rinci v1'!O426,'OPINI Rinci v1'!P426)</f>
        <v>WDP</v>
      </c>
      <c r="H424" s="404" t="str">
        <f>CONCATENATE('OPINI Rinci v1'!R426,'OPINI Rinci v1'!S426,'OPINI Rinci v1'!T426,'OPINI Rinci v1'!U426)</f>
        <v>WDP</v>
      </c>
      <c r="I424" s="404" t="str">
        <f>CONCATENATE('OPINI Rinci v1'!W426,'OPINI Rinci v1'!X426,'OPINI Rinci v1'!Y426,'OPINI Rinci v1'!Z426)</f>
        <v>WDP</v>
      </c>
      <c r="J424" s="404" t="str">
        <f>CONCATENATE('OPINI Rinci v1'!AB426,'OPINI Rinci v1'!AC426,'OPINI Rinci v1'!AD426,'OPINI Rinci v1'!AE426)</f>
        <v>WDP</v>
      </c>
      <c r="K424" s="404" t="str">
        <f>CONCATENATE('OPINI Rinci v1'!AG426,'OPINI Rinci v1'!AH426,'OPINI Rinci v1'!AI426,'OPINI Rinci v1'!AJ426)</f>
        <v>WDP</v>
      </c>
      <c r="L424" s="422" t="s">
        <v>634</v>
      </c>
      <c r="M424" s="423"/>
      <c r="N424" s="423"/>
      <c r="O424" s="473" t="str">
        <f>CONCATENATE('OPINI Rinci v1'!AL426,'OPINI Rinci v1'!AM426,'OPINI Rinci v1'!AO426,'OPINI Rinci v1'!AN426)</f>
        <v>WDP</v>
      </c>
      <c r="P424" s="424" t="s">
        <v>634</v>
      </c>
      <c r="Q424" s="399" t="str">
        <f>CONCATENATE('OPINI Rinci v1'!AQ426,'OPINI Rinci v1'!AR426,'OPINI Rinci v1'!AT426,'OPINI Rinci v1'!AS426)</f>
        <v>WDP</v>
      </c>
      <c r="R424" s="163" t="str">
        <f>CONCATENATE('OPINI Rinci v1'!AV426,'OPINI Rinci v1'!AW426,'OPINI Rinci v1'!AX426,'OPINI Rinci v1'!AY426)</f>
        <v>WDP</v>
      </c>
      <c r="S424" s="163" t="str">
        <f>CONCATENATE('OPINI Rinci v1'!BA426,'OPINI Rinci v1'!BB426,'OPINI Rinci v1'!BC426,'OPINI Rinci v1'!BD426)</f>
        <v>WDP</v>
      </c>
      <c r="T424" s="163" t="str">
        <f>CONCATENATE('OPINI Rinci v1'!BF426,'OPINI Rinci v1'!BG426,'OPINI Rinci v1'!BH426,'OPINI Rinci v1'!BI426)</f>
        <v>TMP</v>
      </c>
      <c r="U424" s="163" t="str">
        <f>CONCATENATE('OPINI Rinci v1'!BK426,'OPINI Rinci v1'!BL426,'OPINI Rinci v1'!BM426,'OPINI Rinci v1'!BN426)</f>
        <v>WDP</v>
      </c>
      <c r="V424" s="163" t="str">
        <f>CONCATENATE('OPINI Rinci v1'!BP426,'OPINI Rinci v1'!BQ426,'OPINI Rinci v1'!BR426,'OPINI Rinci v1'!BS426)</f>
        <v>WDP</v>
      </c>
      <c r="W424" s="163" t="str">
        <f>CONCATENATE('OPINI Rinci v1'!BU426,'OPINI Rinci v1'!BV426,'OPINI Rinci v1'!BW426,'OPINI Rinci v1'!BX426)</f>
        <v>WDP</v>
      </c>
      <c r="X424" s="163" t="str">
        <f>CONCATENATE('OPINI Rinci v1'!BZ426,'OPINI Rinci v1'!CA426,'OPINI Rinci v1'!CB426,'OPINI Rinci v1'!CC426)</f>
        <v>WDP</v>
      </c>
      <c r="Y424" s="397"/>
    </row>
    <row r="425" spans="1:25" s="408" customFormat="1" ht="14.1" customHeight="1" x14ac:dyDescent="0.2">
      <c r="A425" s="409">
        <f t="shared" si="22"/>
        <v>373</v>
      </c>
      <c r="B425" s="410" t="s">
        <v>56</v>
      </c>
      <c r="C425" s="474" t="s">
        <v>20</v>
      </c>
      <c r="D425" s="475"/>
      <c r="E425" s="476" t="s">
        <v>451</v>
      </c>
      <c r="F425" s="404" t="str">
        <f>CONCATENATE('OPINI Rinci v1'!H427,'OPINI Rinci v1'!I427,'OPINI Rinci v1'!J427,'OPINI Rinci v1'!K427)</f>
        <v>WTP</v>
      </c>
      <c r="G425" s="404" t="str">
        <f>CONCATENATE('OPINI Rinci v1'!M427,'OPINI Rinci v1'!N427,'OPINI Rinci v1'!O427,'OPINI Rinci v1'!P427)</f>
        <v>WDP</v>
      </c>
      <c r="H425" s="404" t="str">
        <f>CONCATENATE('OPINI Rinci v1'!R427,'OPINI Rinci v1'!S427,'OPINI Rinci v1'!T427,'OPINI Rinci v1'!U427)</f>
        <v>WDP</v>
      </c>
      <c r="I425" s="404" t="str">
        <f>CONCATENATE('OPINI Rinci v1'!W427,'OPINI Rinci v1'!X427,'OPINI Rinci v1'!Y427,'OPINI Rinci v1'!Z427)</f>
        <v>WDP</v>
      </c>
      <c r="J425" s="404" t="str">
        <f>CONCATENATE('OPINI Rinci v1'!AB427,'OPINI Rinci v1'!AC427,'OPINI Rinci v1'!AD427,'OPINI Rinci v1'!AE427)</f>
        <v>WTP</v>
      </c>
      <c r="K425" s="414" t="str">
        <f>CONCATENATE('OPINI Rinci v1'!AG427,'OPINI Rinci v1'!AH427,'OPINI Rinci v1'!AI427,'OPINI Rinci v1'!AJ427)</f>
        <v>WTP</v>
      </c>
      <c r="L425" s="415" t="s">
        <v>634</v>
      </c>
      <c r="M425" s="416"/>
      <c r="N425" s="416"/>
      <c r="O425" s="477" t="str">
        <f>CONCATENATE('OPINI Rinci v1'!AL427,'OPINI Rinci v1'!AM427,'OPINI Rinci v1'!AO427,'OPINI Rinci v1'!AN427)</f>
        <v>WTP</v>
      </c>
      <c r="P425" s="417" t="s">
        <v>634</v>
      </c>
      <c r="Q425" s="418" t="str">
        <f>CONCATENATE('OPINI Rinci v1'!AQ427,'OPINI Rinci v1'!AR427,'OPINI Rinci v1'!AT427,'OPINI Rinci v1'!AS427)</f>
        <v>WTP</v>
      </c>
      <c r="R425" s="419" t="str">
        <f>CONCATENATE('OPINI Rinci v1'!AV427,'OPINI Rinci v1'!AW427,'OPINI Rinci v1'!AX427,'OPINI Rinci v1'!AY427)</f>
        <v>WTP</v>
      </c>
      <c r="S425" s="419" t="str">
        <f>CONCATENATE('OPINI Rinci v1'!BA427,'OPINI Rinci v1'!BB427,'OPINI Rinci v1'!BC427,'OPINI Rinci v1'!BD427)</f>
        <v>WDP</v>
      </c>
      <c r="T425" s="419" t="str">
        <f>CONCATENATE('OPINI Rinci v1'!BF427,'OPINI Rinci v1'!BG427,'OPINI Rinci v1'!BH427,'OPINI Rinci v1'!BI427)</f>
        <v>WDP</v>
      </c>
      <c r="U425" s="419" t="str">
        <f>CONCATENATE('OPINI Rinci v1'!BK427,'OPINI Rinci v1'!BL427,'OPINI Rinci v1'!BM427,'OPINI Rinci v1'!BN427)</f>
        <v>TMP</v>
      </c>
      <c r="V425" s="419" t="str">
        <f>CONCATENATE('OPINI Rinci v1'!BP427,'OPINI Rinci v1'!BQ427,'OPINI Rinci v1'!BR427,'OPINI Rinci v1'!BS427)</f>
        <v>TMP</v>
      </c>
      <c r="W425" s="419" t="str">
        <f>CONCATENATE('OPINI Rinci v1'!BU427,'OPINI Rinci v1'!BV427,'OPINI Rinci v1'!BW427,'OPINI Rinci v1'!BX427)</f>
        <v>TMP</v>
      </c>
      <c r="X425" s="419" t="str">
        <f>CONCATENATE('OPINI Rinci v1'!BZ427,'OPINI Rinci v1'!CA427,'OPINI Rinci v1'!CB427,'OPINI Rinci v1'!CC427)</f>
        <v>WTP</v>
      </c>
      <c r="Y425" s="420"/>
    </row>
    <row r="426" spans="1:25" s="91" customFormat="1" ht="14.1" customHeight="1" x14ac:dyDescent="0.2">
      <c r="A426" s="76">
        <f t="shared" si="22"/>
        <v>374</v>
      </c>
      <c r="B426" s="157" t="s">
        <v>56</v>
      </c>
      <c r="C426" s="470" t="s">
        <v>22</v>
      </c>
      <c r="D426" s="479"/>
      <c r="E426" s="472" t="s">
        <v>452</v>
      </c>
      <c r="F426" s="404" t="str">
        <f>CONCATENATE('OPINI Rinci v1'!H428,'OPINI Rinci v1'!I428,'OPINI Rinci v1'!J428,'OPINI Rinci v1'!K428)</f>
        <v>WTP</v>
      </c>
      <c r="G426" s="404" t="str">
        <f>CONCATENATE('OPINI Rinci v1'!M428,'OPINI Rinci v1'!N428,'OPINI Rinci v1'!O428,'OPINI Rinci v1'!P428)</f>
        <v>WTP</v>
      </c>
      <c r="H426" s="404" t="str">
        <f>CONCATENATE('OPINI Rinci v1'!R428,'OPINI Rinci v1'!S428,'OPINI Rinci v1'!T428,'OPINI Rinci v1'!U428)</f>
        <v>WDP</v>
      </c>
      <c r="I426" s="404" t="str">
        <f>CONCATENATE('OPINI Rinci v1'!W428,'OPINI Rinci v1'!X428,'OPINI Rinci v1'!Y428,'OPINI Rinci v1'!Z428)</f>
        <v>WTP</v>
      </c>
      <c r="J426" s="404" t="str">
        <f>CONCATENATE('OPINI Rinci v1'!AB428,'OPINI Rinci v1'!AC428,'OPINI Rinci v1'!AD428,'OPINI Rinci v1'!AE428)</f>
        <v>WTP</v>
      </c>
      <c r="K426" s="404" t="str">
        <f>CONCATENATE('OPINI Rinci v1'!AG428,'OPINI Rinci v1'!AH428,'OPINI Rinci v1'!AI428,'OPINI Rinci v1'!AJ428)</f>
        <v>WDP</v>
      </c>
      <c r="L426" s="422" t="s">
        <v>634</v>
      </c>
      <c r="M426" s="423"/>
      <c r="N426" s="423"/>
      <c r="O426" s="473" t="str">
        <f>CONCATENATE('OPINI Rinci v1'!AL428,'OPINI Rinci v1'!AM428,'OPINI Rinci v1'!AO428,'OPINI Rinci v1'!AN428)</f>
        <v>WDP</v>
      </c>
      <c r="P426" s="424" t="s">
        <v>634</v>
      </c>
      <c r="Q426" s="399" t="str">
        <f>CONCATENATE('OPINI Rinci v1'!AQ428,'OPINI Rinci v1'!AR428,'OPINI Rinci v1'!AT428,'OPINI Rinci v1'!AS428)</f>
        <v>WTP</v>
      </c>
      <c r="R426" s="163" t="str">
        <f>CONCATENATE('OPINI Rinci v1'!AV428,'OPINI Rinci v1'!AW428,'OPINI Rinci v1'!AX428,'OPINI Rinci v1'!AY428)</f>
        <v>WDP</v>
      </c>
      <c r="S426" s="163" t="str">
        <f>CONCATENATE('OPINI Rinci v1'!BA428,'OPINI Rinci v1'!BB428,'OPINI Rinci v1'!BC428,'OPINI Rinci v1'!BD428)</f>
        <v>WDP</v>
      </c>
      <c r="T426" s="163" t="str">
        <f>CONCATENATE('OPINI Rinci v1'!BF428,'OPINI Rinci v1'!BG428,'OPINI Rinci v1'!BH428,'OPINI Rinci v1'!BI428)</f>
        <v>TMP</v>
      </c>
      <c r="U426" s="163" t="str">
        <f>CONCATENATE('OPINI Rinci v1'!BK428,'OPINI Rinci v1'!BL428,'OPINI Rinci v1'!BM428,'OPINI Rinci v1'!BN428)</f>
        <v>TMP</v>
      </c>
      <c r="V426" s="163" t="str">
        <f>CONCATENATE('OPINI Rinci v1'!BP428,'OPINI Rinci v1'!BQ428,'OPINI Rinci v1'!BR428,'OPINI Rinci v1'!BS428)</f>
        <v>TMP</v>
      </c>
      <c r="W426" s="163" t="str">
        <f>CONCATENATE('OPINI Rinci v1'!BU428,'OPINI Rinci v1'!BV428,'OPINI Rinci v1'!BW428,'OPINI Rinci v1'!BX428)</f>
        <v>TMP</v>
      </c>
      <c r="X426" s="163" t="str">
        <f>CONCATENATE('OPINI Rinci v1'!BZ428,'OPINI Rinci v1'!CA428,'OPINI Rinci v1'!CB428,'OPINI Rinci v1'!CC428)</f>
        <v>WTP</v>
      </c>
      <c r="Y426" s="397"/>
    </row>
    <row r="427" spans="1:25" s="91" customFormat="1" ht="14.1" customHeight="1" x14ac:dyDescent="0.2">
      <c r="A427" s="76">
        <f t="shared" si="22"/>
        <v>375</v>
      </c>
      <c r="B427" s="157" t="s">
        <v>56</v>
      </c>
      <c r="C427" s="470" t="s">
        <v>24</v>
      </c>
      <c r="D427" s="479"/>
      <c r="E427" s="472" t="s">
        <v>453</v>
      </c>
      <c r="F427" s="404" t="str">
        <f>CONCATENATE('OPINI Rinci v1'!H429,'OPINI Rinci v1'!I429,'OPINI Rinci v1'!J429,'OPINI Rinci v1'!K429)</f>
        <v>WTP</v>
      </c>
      <c r="G427" s="404" t="str">
        <f>CONCATENATE('OPINI Rinci v1'!M429,'OPINI Rinci v1'!N429,'OPINI Rinci v1'!O429,'OPINI Rinci v1'!P429)</f>
        <v>WTP</v>
      </c>
      <c r="H427" s="404" t="str">
        <f>CONCATENATE('OPINI Rinci v1'!R429,'OPINI Rinci v1'!S429,'OPINI Rinci v1'!T429,'OPINI Rinci v1'!U429)</f>
        <v>WDP</v>
      </c>
      <c r="I427" s="404" t="str">
        <f>CONCATENATE('OPINI Rinci v1'!W429,'OPINI Rinci v1'!X429,'OPINI Rinci v1'!Y429,'OPINI Rinci v1'!Z429)</f>
        <v>WDP</v>
      </c>
      <c r="J427" s="404" t="str">
        <f>CONCATENATE('OPINI Rinci v1'!AB429,'OPINI Rinci v1'!AC429,'OPINI Rinci v1'!AD429,'OPINI Rinci v1'!AE429)</f>
        <v>WDP</v>
      </c>
      <c r="K427" s="404" t="str">
        <f>CONCATENATE('OPINI Rinci v1'!AG429,'OPINI Rinci v1'!AH429,'OPINI Rinci v1'!AI429,'OPINI Rinci v1'!AJ429)</f>
        <v>WDP</v>
      </c>
      <c r="L427" s="422" t="s">
        <v>634</v>
      </c>
      <c r="M427" s="423"/>
      <c r="N427" s="423"/>
      <c r="O427" s="473" t="str">
        <f>CONCATENATE('OPINI Rinci v1'!AL429,'OPINI Rinci v1'!AM429,'OPINI Rinci v1'!AO429,'OPINI Rinci v1'!AN429)</f>
        <v>WDP</v>
      </c>
      <c r="P427" s="424" t="s">
        <v>634</v>
      </c>
      <c r="Q427" s="399" t="str">
        <f>CONCATENATE('OPINI Rinci v1'!AQ429,'OPINI Rinci v1'!AR429,'OPINI Rinci v1'!AT429,'OPINI Rinci v1'!AS429)</f>
        <v>WTP</v>
      </c>
      <c r="R427" s="163" t="str">
        <f>CONCATENATE('OPINI Rinci v1'!AV429,'OPINI Rinci v1'!AW429,'OPINI Rinci v1'!AX429,'OPINI Rinci v1'!AY429)</f>
        <v>WDP</v>
      </c>
      <c r="S427" s="163" t="str">
        <f>CONCATENATE('OPINI Rinci v1'!BA429,'OPINI Rinci v1'!BB429,'OPINI Rinci v1'!BC429,'OPINI Rinci v1'!BD429)</f>
        <v>WDP</v>
      </c>
      <c r="T427" s="163" t="str">
        <f>CONCATENATE('OPINI Rinci v1'!BF429,'OPINI Rinci v1'!BG429,'OPINI Rinci v1'!BH429,'OPINI Rinci v1'!BI429)</f>
        <v>WDP</v>
      </c>
      <c r="U427" s="163" t="str">
        <f>CONCATENATE('OPINI Rinci v1'!BK429,'OPINI Rinci v1'!BL429,'OPINI Rinci v1'!BM429,'OPINI Rinci v1'!BN429)</f>
        <v>TMP</v>
      </c>
      <c r="V427" s="163" t="str">
        <f>CONCATENATE('OPINI Rinci v1'!BP429,'OPINI Rinci v1'!BQ429,'OPINI Rinci v1'!BR429,'OPINI Rinci v1'!BS429)</f>
        <v>WDP</v>
      </c>
      <c r="W427" s="163" t="str">
        <f>CONCATENATE('OPINI Rinci v1'!BU429,'OPINI Rinci v1'!BV429,'OPINI Rinci v1'!BW429,'OPINI Rinci v1'!BX429)</f>
        <v>WDP</v>
      </c>
      <c r="X427" s="163" t="str">
        <f>CONCATENATE('OPINI Rinci v1'!BZ429,'OPINI Rinci v1'!CA429,'OPINI Rinci v1'!CB429,'OPINI Rinci v1'!CC429)</f>
        <v>WTP</v>
      </c>
      <c r="Y427" s="397"/>
    </row>
    <row r="428" spans="1:25" s="408" customFormat="1" ht="14.1" customHeight="1" x14ac:dyDescent="0.2">
      <c r="A428" s="409">
        <f t="shared" si="22"/>
        <v>376</v>
      </c>
      <c r="B428" s="410" t="s">
        <v>56</v>
      </c>
      <c r="C428" s="474" t="s">
        <v>26</v>
      </c>
      <c r="D428" s="475"/>
      <c r="E428" s="476" t="s">
        <v>454</v>
      </c>
      <c r="F428" s="404" t="str">
        <f>CONCATENATE('OPINI Rinci v1'!H430,'OPINI Rinci v1'!I430,'OPINI Rinci v1'!J430,'OPINI Rinci v1'!K430)</f>
        <v>WTP</v>
      </c>
      <c r="G428" s="404" t="str">
        <f>CONCATENATE('OPINI Rinci v1'!M430,'OPINI Rinci v1'!N430,'OPINI Rinci v1'!O430,'OPINI Rinci v1'!P430)</f>
        <v>WTP</v>
      </c>
      <c r="H428" s="404" t="str">
        <f>CONCATENATE('OPINI Rinci v1'!R430,'OPINI Rinci v1'!S430,'OPINI Rinci v1'!T430,'OPINI Rinci v1'!U430)</f>
        <v>WTP</v>
      </c>
      <c r="I428" s="404" t="str">
        <f>CONCATENATE('OPINI Rinci v1'!W430,'OPINI Rinci v1'!X430,'OPINI Rinci v1'!Y430,'OPINI Rinci v1'!Z430)</f>
        <v>WTP</v>
      </c>
      <c r="J428" s="404" t="str">
        <f>CONCATENATE('OPINI Rinci v1'!AB430,'OPINI Rinci v1'!AC430,'OPINI Rinci v1'!AD430,'OPINI Rinci v1'!AE430)</f>
        <v>WTP</v>
      </c>
      <c r="K428" s="414" t="str">
        <f>CONCATENATE('OPINI Rinci v1'!AG430,'OPINI Rinci v1'!AH430,'OPINI Rinci v1'!AI430,'OPINI Rinci v1'!AJ430)</f>
        <v>WTP</v>
      </c>
      <c r="L428" s="415" t="s">
        <v>634</v>
      </c>
      <c r="M428" s="416"/>
      <c r="N428" s="416"/>
      <c r="O428" s="477" t="str">
        <f>CONCATENATE('OPINI Rinci v1'!AL430,'OPINI Rinci v1'!AM430,'OPINI Rinci v1'!AO430,'OPINI Rinci v1'!AN430)</f>
        <v>WDP</v>
      </c>
      <c r="P428" s="417" t="s">
        <v>634</v>
      </c>
      <c r="Q428" s="418" t="str">
        <f>CONCATENATE('OPINI Rinci v1'!AQ430,'OPINI Rinci v1'!AR430,'OPINI Rinci v1'!AT430,'OPINI Rinci v1'!AS430)</f>
        <v>WTP</v>
      </c>
      <c r="R428" s="419" t="str">
        <f>CONCATENATE('OPINI Rinci v1'!AV430,'OPINI Rinci v1'!AW430,'OPINI Rinci v1'!AX430,'OPINI Rinci v1'!AY430)</f>
        <v>WDP</v>
      </c>
      <c r="S428" s="419" t="str">
        <f>CONCATENATE('OPINI Rinci v1'!BA430,'OPINI Rinci v1'!BB430,'OPINI Rinci v1'!BC430,'OPINI Rinci v1'!BD430)</f>
        <v>WDP</v>
      </c>
      <c r="T428" s="419" t="str">
        <f>CONCATENATE('OPINI Rinci v1'!BF430,'OPINI Rinci v1'!BG430,'OPINI Rinci v1'!BH430,'OPINI Rinci v1'!BI430)</f>
        <v>TMP</v>
      </c>
      <c r="U428" s="419" t="str">
        <f>CONCATENATE('OPINI Rinci v1'!BK430,'OPINI Rinci v1'!BL430,'OPINI Rinci v1'!BM430,'OPINI Rinci v1'!BN430)</f>
        <v>TMP</v>
      </c>
      <c r="V428" s="419" t="str">
        <f>CONCATENATE('OPINI Rinci v1'!BP430,'OPINI Rinci v1'!BQ430,'OPINI Rinci v1'!BR430,'OPINI Rinci v1'!BS430)</f>
        <v>WDP</v>
      </c>
      <c r="W428" s="419" t="str">
        <f>CONCATENATE('OPINI Rinci v1'!BU430,'OPINI Rinci v1'!BV430,'OPINI Rinci v1'!BW430,'OPINI Rinci v1'!BX430)</f>
        <v>WDP</v>
      </c>
      <c r="X428" s="419" t="str">
        <f>CONCATENATE('OPINI Rinci v1'!BZ430,'OPINI Rinci v1'!CA430,'OPINI Rinci v1'!CB430,'OPINI Rinci v1'!CC430)</f>
        <v>WTP</v>
      </c>
      <c r="Y428" s="420"/>
    </row>
    <row r="429" spans="1:25" s="91" customFormat="1" ht="14.1" customHeight="1" x14ac:dyDescent="0.2">
      <c r="A429" s="76">
        <f t="shared" si="22"/>
        <v>377</v>
      </c>
      <c r="B429" s="157" t="s">
        <v>56</v>
      </c>
      <c r="C429" s="470" t="s">
        <v>28</v>
      </c>
      <c r="D429" s="479"/>
      <c r="E429" s="472" t="s">
        <v>455</v>
      </c>
      <c r="F429" s="404" t="str">
        <f>CONCATENATE('OPINI Rinci v1'!H431,'OPINI Rinci v1'!I431,'OPINI Rinci v1'!J431,'OPINI Rinci v1'!K431)</f>
        <v>WTP</v>
      </c>
      <c r="G429" s="404" t="str">
        <f>CONCATENATE('OPINI Rinci v1'!M431,'OPINI Rinci v1'!N431,'OPINI Rinci v1'!O431,'OPINI Rinci v1'!P431)</f>
        <v>WTP</v>
      </c>
      <c r="H429" s="404" t="str">
        <f>CONCATENATE('OPINI Rinci v1'!R431,'OPINI Rinci v1'!S431,'OPINI Rinci v1'!T431,'OPINI Rinci v1'!U431)</f>
        <v>WDP</v>
      </c>
      <c r="I429" s="404" t="str">
        <f>CONCATENATE('OPINI Rinci v1'!W431,'OPINI Rinci v1'!X431,'OPINI Rinci v1'!Y431,'OPINI Rinci v1'!Z431)</f>
        <v>WDP</v>
      </c>
      <c r="J429" s="404" t="str">
        <f>CONCATENATE('OPINI Rinci v1'!AB431,'OPINI Rinci v1'!AC431,'OPINI Rinci v1'!AD431,'OPINI Rinci v1'!AE431)</f>
        <v>WDP</v>
      </c>
      <c r="K429" s="404" t="str">
        <f>CONCATENATE('OPINI Rinci v1'!AG431,'OPINI Rinci v1'!AH431,'OPINI Rinci v1'!AI431,'OPINI Rinci v1'!AJ431)</f>
        <v>WDP</v>
      </c>
      <c r="L429" s="422" t="s">
        <v>634</v>
      </c>
      <c r="M429" s="423"/>
      <c r="N429" s="423"/>
      <c r="O429" s="473" t="str">
        <f>CONCATENATE('OPINI Rinci v1'!AL431,'OPINI Rinci v1'!AM431,'OPINI Rinci v1'!AO431,'OPINI Rinci v1'!AN431)</f>
        <v>WDP</v>
      </c>
      <c r="P429" s="424" t="s">
        <v>634</v>
      </c>
      <c r="Q429" s="399" t="str">
        <f>CONCATENATE('OPINI Rinci v1'!AQ431,'OPINI Rinci v1'!AR431,'OPINI Rinci v1'!AT431,'OPINI Rinci v1'!AS431)</f>
        <v>WDP</v>
      </c>
      <c r="R429" s="163" t="str">
        <f>CONCATENATE('OPINI Rinci v1'!AV431,'OPINI Rinci v1'!AW431,'OPINI Rinci v1'!AX431,'OPINI Rinci v1'!AY431)</f>
        <v>WDP</v>
      </c>
      <c r="S429" s="163" t="str">
        <f>CONCATENATE('OPINI Rinci v1'!BA431,'OPINI Rinci v1'!BB431,'OPINI Rinci v1'!BC431,'OPINI Rinci v1'!BD431)</f>
        <v>TMP</v>
      </c>
      <c r="T429" s="163" t="str">
        <f>CONCATENATE('OPINI Rinci v1'!BF431,'OPINI Rinci v1'!BG431,'OPINI Rinci v1'!BH431,'OPINI Rinci v1'!BI431)</f>
        <v>TMP</v>
      </c>
      <c r="U429" s="163" t="str">
        <f>CONCATENATE('OPINI Rinci v1'!BK431,'OPINI Rinci v1'!BL431,'OPINI Rinci v1'!BM431,'OPINI Rinci v1'!BN431)</f>
        <v>WDP</v>
      </c>
      <c r="V429" s="163" t="str">
        <f>CONCATENATE('OPINI Rinci v1'!BP431,'OPINI Rinci v1'!BQ431,'OPINI Rinci v1'!BR431,'OPINI Rinci v1'!BS431)</f>
        <v>WDP</v>
      </c>
      <c r="W429" s="163" t="str">
        <f>CONCATENATE('OPINI Rinci v1'!BU431,'OPINI Rinci v1'!BV431,'OPINI Rinci v1'!BW431,'OPINI Rinci v1'!BX431)</f>
        <v>WDP</v>
      </c>
      <c r="X429" s="163" t="str">
        <f>CONCATENATE('OPINI Rinci v1'!BZ431,'OPINI Rinci v1'!CA431,'OPINI Rinci v1'!CB431,'OPINI Rinci v1'!CC431)</f>
        <v/>
      </c>
      <c r="Y429" s="397"/>
    </row>
    <row r="430" spans="1:25" s="408" customFormat="1" ht="14.1" customHeight="1" x14ac:dyDescent="0.2">
      <c r="A430" s="409">
        <f t="shared" si="22"/>
        <v>378</v>
      </c>
      <c r="B430" s="410" t="s">
        <v>56</v>
      </c>
      <c r="C430" s="474" t="s">
        <v>30</v>
      </c>
      <c r="D430" s="475"/>
      <c r="E430" s="476" t="s">
        <v>456</v>
      </c>
      <c r="F430" s="404" t="str">
        <f>CONCATENATE('OPINI Rinci v1'!H432,'OPINI Rinci v1'!I432,'OPINI Rinci v1'!J432,'OPINI Rinci v1'!K432)</f>
        <v>WTP</v>
      </c>
      <c r="G430" s="404" t="str">
        <f>CONCATENATE('OPINI Rinci v1'!M432,'OPINI Rinci v1'!N432,'OPINI Rinci v1'!O432,'OPINI Rinci v1'!P432)</f>
        <v>WTP</v>
      </c>
      <c r="H430" s="404" t="str">
        <f>CONCATENATE('OPINI Rinci v1'!R432,'OPINI Rinci v1'!S432,'OPINI Rinci v1'!T432,'OPINI Rinci v1'!U432)</f>
        <v>WTP</v>
      </c>
      <c r="I430" s="404" t="str">
        <f>CONCATENATE('OPINI Rinci v1'!W432,'OPINI Rinci v1'!X432,'OPINI Rinci v1'!Y432,'OPINI Rinci v1'!Z432)</f>
        <v>WTP</v>
      </c>
      <c r="J430" s="404" t="str">
        <f>CONCATENATE('OPINI Rinci v1'!AB432,'OPINI Rinci v1'!AC432,'OPINI Rinci v1'!AD432,'OPINI Rinci v1'!AE432)</f>
        <v>WTP</v>
      </c>
      <c r="K430" s="414" t="str">
        <f>CONCATENATE('OPINI Rinci v1'!AG432,'OPINI Rinci v1'!AH432,'OPINI Rinci v1'!AI432,'OPINI Rinci v1'!AJ432)</f>
        <v>WTP</v>
      </c>
      <c r="L430" s="415" t="s">
        <v>634</v>
      </c>
      <c r="M430" s="416"/>
      <c r="N430" s="416"/>
      <c r="O430" s="477" t="str">
        <f>CONCATENATE('OPINI Rinci v1'!AL432,'OPINI Rinci v1'!AM432,'OPINI Rinci v1'!AO432,'OPINI Rinci v1'!AN432)</f>
        <v>WTP</v>
      </c>
      <c r="P430" s="417" t="s">
        <v>634</v>
      </c>
      <c r="Q430" s="418" t="str">
        <f>CONCATENATE('OPINI Rinci v1'!AQ432,'OPINI Rinci v1'!AR432,'OPINI Rinci v1'!AT432,'OPINI Rinci v1'!AS432)</f>
        <v>WTP</v>
      </c>
      <c r="R430" s="419" t="str">
        <f>CONCATENATE('OPINI Rinci v1'!AV432,'OPINI Rinci v1'!AW432,'OPINI Rinci v1'!AX432,'OPINI Rinci v1'!AY432)</f>
        <v>WDP</v>
      </c>
      <c r="S430" s="419" t="str">
        <f>CONCATENATE('OPINI Rinci v1'!BA432,'OPINI Rinci v1'!BB432,'OPINI Rinci v1'!BC432,'OPINI Rinci v1'!BD432)</f>
        <v>WDP</v>
      </c>
      <c r="T430" s="419" t="str">
        <f>CONCATENATE('OPINI Rinci v1'!BF432,'OPINI Rinci v1'!BG432,'OPINI Rinci v1'!BH432,'OPINI Rinci v1'!BI432)</f>
        <v>WDP</v>
      </c>
      <c r="U430" s="419" t="str">
        <f>CONCATENATE('OPINI Rinci v1'!BK432,'OPINI Rinci v1'!BL432,'OPINI Rinci v1'!BM432,'OPINI Rinci v1'!BN432)</f>
        <v>WDP</v>
      </c>
      <c r="V430" s="419" t="str">
        <f>CONCATENATE('OPINI Rinci v1'!BP432,'OPINI Rinci v1'!BQ432,'OPINI Rinci v1'!BR432,'OPINI Rinci v1'!BS432)</f>
        <v>TMP</v>
      </c>
      <c r="W430" s="419" t="str">
        <f>CONCATENATE('OPINI Rinci v1'!BU432,'OPINI Rinci v1'!BV432,'OPINI Rinci v1'!BW432,'OPINI Rinci v1'!BX432)</f>
        <v>WDP</v>
      </c>
      <c r="X430" s="419" t="str">
        <f>CONCATENATE('OPINI Rinci v1'!BZ432,'OPINI Rinci v1'!CA432,'OPINI Rinci v1'!CB432,'OPINI Rinci v1'!CC432)</f>
        <v/>
      </c>
      <c r="Y430" s="420"/>
    </row>
    <row r="431" spans="1:25" s="91" customFormat="1" ht="14.1" customHeight="1" x14ac:dyDescent="0.2">
      <c r="A431" s="76">
        <f t="shared" si="22"/>
        <v>379</v>
      </c>
      <c r="B431" s="157" t="s">
        <v>56</v>
      </c>
      <c r="C431" s="470" t="s">
        <v>32</v>
      </c>
      <c r="D431" s="479"/>
      <c r="E431" s="403" t="s">
        <v>457</v>
      </c>
      <c r="F431" s="404" t="str">
        <f>CONCATENATE('OPINI Rinci v1'!H433,'OPINI Rinci v1'!I433,'OPINI Rinci v1'!J433,'OPINI Rinci v1'!K433)</f>
        <v>WTP</v>
      </c>
      <c r="G431" s="404" t="str">
        <f>CONCATENATE('OPINI Rinci v1'!M433,'OPINI Rinci v1'!N433,'OPINI Rinci v1'!O433,'OPINI Rinci v1'!P433)</f>
        <v>WTP</v>
      </c>
      <c r="H431" s="404" t="str">
        <f>CONCATENATE('OPINI Rinci v1'!R433,'OPINI Rinci v1'!S433,'OPINI Rinci v1'!T433,'OPINI Rinci v1'!U433)</f>
        <v>WTP</v>
      </c>
      <c r="I431" s="404" t="str">
        <f>CONCATENATE('OPINI Rinci v1'!W433,'OPINI Rinci v1'!X433,'OPINI Rinci v1'!Y433,'OPINI Rinci v1'!Z433)</f>
        <v>WDP</v>
      </c>
      <c r="J431" s="404" t="str">
        <f>CONCATENATE('OPINI Rinci v1'!AB433,'OPINI Rinci v1'!AC433,'OPINI Rinci v1'!AD433,'OPINI Rinci v1'!AE433)</f>
        <v>WDP</v>
      </c>
      <c r="K431" s="404" t="str">
        <f>CONCATENATE('OPINI Rinci v1'!AG433,'OPINI Rinci v1'!AH433,'OPINI Rinci v1'!AI433,'OPINI Rinci v1'!AJ433)</f>
        <v>WDP</v>
      </c>
      <c r="L431" s="422" t="s">
        <v>634</v>
      </c>
      <c r="M431" s="423"/>
      <c r="N431" s="423"/>
      <c r="O431" s="404" t="str">
        <f>CONCATENATE('OPINI Rinci v1'!AL433,'OPINI Rinci v1'!AM433,'OPINI Rinci v1'!AO433,'OPINI Rinci v1'!AN433)</f>
        <v>WDP</v>
      </c>
      <c r="P431" s="424" t="s">
        <v>634</v>
      </c>
      <c r="Q431" s="399" t="str">
        <f>CONCATENATE('OPINI Rinci v1'!AQ433,'OPINI Rinci v1'!AR433,'OPINI Rinci v1'!AT433,'OPINI Rinci v1'!AS433)</f>
        <v>WTP</v>
      </c>
      <c r="R431" s="163" t="str">
        <f>CONCATENATE('OPINI Rinci v1'!AV433,'OPINI Rinci v1'!AW433,'OPINI Rinci v1'!AX433,'OPINI Rinci v1'!AY433)</f>
        <v>WTP</v>
      </c>
      <c r="S431" s="163" t="str">
        <f>CONCATENATE('OPINI Rinci v1'!BA433,'OPINI Rinci v1'!BB433,'OPINI Rinci v1'!BC433,'OPINI Rinci v1'!BD433)</f>
        <v>WDP</v>
      </c>
      <c r="T431" s="163" t="str">
        <f>CONCATENATE('OPINI Rinci v1'!BF433,'OPINI Rinci v1'!BG433,'OPINI Rinci v1'!BH433,'OPINI Rinci v1'!BI433)</f>
        <v>TMP</v>
      </c>
      <c r="U431" s="163" t="str">
        <f>CONCATENATE('OPINI Rinci v1'!BK433,'OPINI Rinci v1'!BL433,'OPINI Rinci v1'!BM433,'OPINI Rinci v1'!BN433)</f>
        <v/>
      </c>
      <c r="V431" s="163" t="str">
        <f>CONCATENATE('OPINI Rinci v1'!BP433,'OPINI Rinci v1'!BQ433,'OPINI Rinci v1'!BR433,'OPINI Rinci v1'!BS433)</f>
        <v/>
      </c>
      <c r="W431" s="163" t="str">
        <f>CONCATENATE('OPINI Rinci v1'!BU433,'OPINI Rinci v1'!BV433,'OPINI Rinci v1'!BW433,'OPINI Rinci v1'!BX433)</f>
        <v/>
      </c>
      <c r="X431" s="163" t="str">
        <f>CONCATENATE('OPINI Rinci v1'!BZ433,'OPINI Rinci v1'!CA433,'OPINI Rinci v1'!CB433,'OPINI Rinci v1'!CC433)</f>
        <v/>
      </c>
      <c r="Y431" s="397"/>
    </row>
    <row r="432" spans="1:25" s="91" customFormat="1" ht="14.1" customHeight="1" x14ac:dyDescent="0.2">
      <c r="A432" s="76">
        <f t="shared" ref="A432:A433" si="23">IF(C432="","",A431+1)</f>
        <v>380</v>
      </c>
      <c r="B432" s="157" t="s">
        <v>56</v>
      </c>
      <c r="C432" s="470" t="s">
        <v>34</v>
      </c>
      <c r="D432" s="479"/>
      <c r="E432" s="403" t="s">
        <v>676</v>
      </c>
      <c r="F432" s="404" t="str">
        <f>CONCATENATE('OPINI Rinci v1'!H434,'OPINI Rinci v1'!I434,'OPINI Rinci v1'!J434,'OPINI Rinci v1'!K434)</f>
        <v>WTP</v>
      </c>
      <c r="G432" s="404" t="str">
        <f>CONCATENATE('OPINI Rinci v1'!M434,'OPINI Rinci v1'!N434,'OPINI Rinci v1'!O434,'OPINI Rinci v1'!P434)</f>
        <v>WTP</v>
      </c>
      <c r="H432" s="404" t="str">
        <f>CONCATENATE('OPINI Rinci v1'!R434,'OPINI Rinci v1'!S434,'OPINI Rinci v1'!T434,'OPINI Rinci v1'!U434)</f>
        <v>WTP</v>
      </c>
      <c r="I432" s="404" t="str">
        <f>CONCATENATE('OPINI Rinci v1'!W434,'OPINI Rinci v1'!X434,'OPINI Rinci v1'!Y434,'OPINI Rinci v1'!Z434)</f>
        <v>WDP</v>
      </c>
      <c r="J432" s="404" t="str">
        <f>CONCATENATE('OPINI Rinci v1'!AB434,'OPINI Rinci v1'!AC434,'OPINI Rinci v1'!AD434,'OPINI Rinci v1'!AE434)</f>
        <v>TMP</v>
      </c>
      <c r="K432" s="404" t="str">
        <f>CONCATENATE('OPINI Rinci v1'!AG434,'OPINI Rinci v1'!AH434,'OPINI Rinci v1'!AI434,'OPINI Rinci v1'!AJ434)</f>
        <v>TMP</v>
      </c>
      <c r="L432" s="405" t="s">
        <v>633</v>
      </c>
      <c r="M432" s="444"/>
      <c r="N432" s="444"/>
      <c r="O432" s="404" t="str">
        <f>CONCATENATE('OPINI Rinci v1'!AL434,'OPINI Rinci v1'!AM434,'OPINI Rinci v1'!AO434,'OPINI Rinci v1'!AN434)</f>
        <v/>
      </c>
      <c r="P432" s="445"/>
      <c r="Q432" s="399" t="str">
        <f>CONCATENATE('OPINI Rinci v1'!AQ434,'OPINI Rinci v1'!AR434,'OPINI Rinci v1'!AT434,'OPINI Rinci v1'!AS434)</f>
        <v/>
      </c>
      <c r="R432" s="163" t="str">
        <f>CONCATENATE('OPINI Rinci v1'!AV434,'OPINI Rinci v1'!AW434,'OPINI Rinci v1'!AX434,'OPINI Rinci v1'!AY434)</f>
        <v/>
      </c>
      <c r="S432" s="163" t="str">
        <f>CONCATENATE('OPINI Rinci v1'!BA434,'OPINI Rinci v1'!BB434,'OPINI Rinci v1'!BC434,'OPINI Rinci v1'!BD434)</f>
        <v/>
      </c>
      <c r="T432" s="163" t="str">
        <f>CONCATENATE('OPINI Rinci v1'!BF434,'OPINI Rinci v1'!BG434,'OPINI Rinci v1'!BH434,'OPINI Rinci v1'!BI434)</f>
        <v/>
      </c>
      <c r="U432" s="163" t="str">
        <f>CONCATENATE('OPINI Rinci v1'!BK434,'OPINI Rinci v1'!BL434,'OPINI Rinci v1'!BM434,'OPINI Rinci v1'!BN434)</f>
        <v/>
      </c>
      <c r="V432" s="163" t="str">
        <f>CONCATENATE('OPINI Rinci v1'!BP434,'OPINI Rinci v1'!BQ434,'OPINI Rinci v1'!BR434,'OPINI Rinci v1'!BS434)</f>
        <v/>
      </c>
      <c r="W432" s="163" t="str">
        <f>CONCATENATE('OPINI Rinci v1'!BU434,'OPINI Rinci v1'!BV434,'OPINI Rinci v1'!BW434,'OPINI Rinci v1'!BX434)</f>
        <v/>
      </c>
      <c r="X432" s="163" t="str">
        <f>CONCATENATE('OPINI Rinci v1'!BZ434,'OPINI Rinci v1'!CA434,'OPINI Rinci v1'!CB434,'OPINI Rinci v1'!CC434)</f>
        <v/>
      </c>
      <c r="Y432" s="397"/>
    </row>
    <row r="433" spans="1:25" s="91" customFormat="1" ht="14.1" customHeight="1" x14ac:dyDescent="0.2">
      <c r="A433" s="76">
        <f t="shared" si="23"/>
        <v>381</v>
      </c>
      <c r="B433" s="157" t="s">
        <v>56</v>
      </c>
      <c r="C433" s="470" t="s">
        <v>36</v>
      </c>
      <c r="D433" s="479"/>
      <c r="E433" s="403" t="s">
        <v>677</v>
      </c>
      <c r="F433" s="404" t="str">
        <f>CONCATENATE('OPINI Rinci v1'!H435,'OPINI Rinci v1'!I435,'OPINI Rinci v1'!J435,'OPINI Rinci v1'!K435)</f>
        <v>WTP</v>
      </c>
      <c r="G433" s="404" t="str">
        <f>CONCATENATE('OPINI Rinci v1'!M435,'OPINI Rinci v1'!N435,'OPINI Rinci v1'!O435,'OPINI Rinci v1'!P435)</f>
        <v>WDP</v>
      </c>
      <c r="H433" s="404" t="str">
        <f>CONCATENATE('OPINI Rinci v1'!R435,'OPINI Rinci v1'!S435,'OPINI Rinci v1'!T435,'OPINI Rinci v1'!U435)</f>
        <v>WTP</v>
      </c>
      <c r="I433" s="404" t="str">
        <f>CONCATENATE('OPINI Rinci v1'!W435,'OPINI Rinci v1'!X435,'OPINI Rinci v1'!Y435,'OPINI Rinci v1'!Z435)</f>
        <v>WDP</v>
      </c>
      <c r="J433" s="404" t="str">
        <f>CONCATENATE('OPINI Rinci v1'!AB435,'OPINI Rinci v1'!AC435,'OPINI Rinci v1'!AD435,'OPINI Rinci v1'!AE435)</f>
        <v>TMP</v>
      </c>
      <c r="K433" s="404" t="str">
        <f>CONCATENATE('OPINI Rinci v1'!AG435,'OPINI Rinci v1'!AH435,'OPINI Rinci v1'!AI435,'OPINI Rinci v1'!AJ435)</f>
        <v>TMP</v>
      </c>
      <c r="L433" s="405" t="s">
        <v>633</v>
      </c>
      <c r="M433" s="444"/>
      <c r="N433" s="444"/>
      <c r="O433" s="404" t="str">
        <f>CONCATENATE('OPINI Rinci v1'!AL435,'OPINI Rinci v1'!AM435,'OPINI Rinci v1'!AO435,'OPINI Rinci v1'!AN435)</f>
        <v/>
      </c>
      <c r="P433" s="445"/>
      <c r="Q433" s="399" t="str">
        <f>CONCATENATE('OPINI Rinci v1'!AQ435,'OPINI Rinci v1'!AR435,'OPINI Rinci v1'!AT435,'OPINI Rinci v1'!AS435)</f>
        <v/>
      </c>
      <c r="R433" s="163" t="str">
        <f>CONCATENATE('OPINI Rinci v1'!AV435,'OPINI Rinci v1'!AW435,'OPINI Rinci v1'!AX435,'OPINI Rinci v1'!AY435)</f>
        <v/>
      </c>
      <c r="S433" s="163" t="str">
        <f>CONCATENATE('OPINI Rinci v1'!BA435,'OPINI Rinci v1'!BB435,'OPINI Rinci v1'!BC435,'OPINI Rinci v1'!BD435)</f>
        <v/>
      </c>
      <c r="T433" s="163" t="str">
        <f>CONCATENATE('OPINI Rinci v1'!BF435,'OPINI Rinci v1'!BG435,'OPINI Rinci v1'!BH435,'OPINI Rinci v1'!BI435)</f>
        <v/>
      </c>
      <c r="U433" s="163" t="str">
        <f>CONCATENATE('OPINI Rinci v1'!BK435,'OPINI Rinci v1'!BL435,'OPINI Rinci v1'!BM435,'OPINI Rinci v1'!BN435)</f>
        <v/>
      </c>
      <c r="V433" s="163" t="str">
        <f>CONCATENATE('OPINI Rinci v1'!BP435,'OPINI Rinci v1'!BQ435,'OPINI Rinci v1'!BR435,'OPINI Rinci v1'!BS435)</f>
        <v/>
      </c>
      <c r="W433" s="163" t="str">
        <f>CONCATENATE('OPINI Rinci v1'!BU435,'OPINI Rinci v1'!BV435,'OPINI Rinci v1'!BW435,'OPINI Rinci v1'!BX435)</f>
        <v/>
      </c>
      <c r="X433" s="163" t="str">
        <f>CONCATENATE('OPINI Rinci v1'!BZ435,'OPINI Rinci v1'!CA435,'OPINI Rinci v1'!CB435,'OPINI Rinci v1'!CC435)</f>
        <v/>
      </c>
      <c r="Y433" s="397"/>
    </row>
    <row r="434" spans="1:25" s="59" customFormat="1" ht="14.1" customHeight="1" x14ac:dyDescent="0.2">
      <c r="A434" s="76" t="str">
        <f>IF(C434="","",A431+1)</f>
        <v/>
      </c>
      <c r="B434" s="180"/>
      <c r="C434" s="398"/>
      <c r="D434" s="62"/>
      <c r="E434" s="63"/>
      <c r="F434" s="63"/>
      <c r="G434" s="404" t="str">
        <f>CONCATENATE('OPINI Rinci v1'!M436,'OPINI Rinci v1'!N436,'OPINI Rinci v1'!O436,'OPINI Rinci v1'!P436)</f>
        <v/>
      </c>
      <c r="H434" s="63"/>
      <c r="I434" s="63"/>
      <c r="J434" s="63"/>
      <c r="K434" s="63"/>
      <c r="L434" s="428"/>
      <c r="M434" s="428"/>
      <c r="N434" s="428"/>
      <c r="O434" s="398"/>
      <c r="P434" s="63"/>
      <c r="Q434" s="399" t="str">
        <f>CONCATENATE('OPINI Rinci v1'!AQ436,'OPINI Rinci v1'!AR436,'OPINI Rinci v1'!AT436,'OPINI Rinci v1'!AS436)</f>
        <v/>
      </c>
      <c r="R434" s="147"/>
      <c r="S434" s="163"/>
      <c r="T434" s="163"/>
      <c r="U434" s="163"/>
      <c r="V434" s="163"/>
      <c r="W434" s="163"/>
      <c r="X434" s="163"/>
      <c r="Y434" s="400"/>
    </row>
    <row r="435" spans="1:25" s="59" customFormat="1" ht="14.1" customHeight="1" x14ac:dyDescent="0.2">
      <c r="A435" s="76" t="str">
        <f>IF(C435="","",A434+1)</f>
        <v/>
      </c>
      <c r="B435" s="79" t="s">
        <v>84</v>
      </c>
      <c r="C435" s="398"/>
      <c r="D435" s="62" t="s">
        <v>459</v>
      </c>
      <c r="E435" s="63"/>
      <c r="F435" s="63"/>
      <c r="G435" s="404" t="s">
        <v>657</v>
      </c>
      <c r="H435" s="63"/>
      <c r="I435" s="63"/>
      <c r="J435" s="63"/>
      <c r="K435" s="63"/>
      <c r="L435" s="428"/>
      <c r="M435" s="428"/>
      <c r="N435" s="428"/>
      <c r="O435" s="398"/>
      <c r="P435" s="63"/>
      <c r="Q435" s="399"/>
      <c r="R435" s="147"/>
      <c r="S435" s="163"/>
      <c r="T435" s="163"/>
      <c r="U435" s="163"/>
      <c r="V435" s="163"/>
      <c r="W435" s="163"/>
      <c r="X435" s="163"/>
      <c r="Y435" s="400"/>
    </row>
    <row r="436" spans="1:25" s="408" customFormat="1" ht="14.1" customHeight="1" x14ac:dyDescent="0.2">
      <c r="A436" s="409">
        <f>IF(C436="","",A433+1)</f>
        <v>382</v>
      </c>
      <c r="B436" s="410" t="s">
        <v>84</v>
      </c>
      <c r="C436" s="474" t="s">
        <v>8</v>
      </c>
      <c r="D436" s="478"/>
      <c r="E436" s="476" t="s">
        <v>460</v>
      </c>
      <c r="F436" s="404" t="str">
        <f>CONCATENATE('OPINI Rinci v1'!H438,'OPINI Rinci v1'!I438,'OPINI Rinci v1'!J438,'OPINI Rinci v1'!K438)</f>
        <v/>
      </c>
      <c r="G436" s="404" t="str">
        <f>CONCATENATE('OPINI Rinci v1'!M438,'OPINI Rinci v1'!N438,'OPINI Rinci v1'!O438,'OPINI Rinci v1'!P438)</f>
        <v>WTP</v>
      </c>
      <c r="H436" s="404" t="str">
        <f>CONCATENATE('OPINI Rinci v1'!R438,'OPINI Rinci v1'!S438,'OPINI Rinci v1'!T438,'OPINI Rinci v1'!U438)</f>
        <v>WTP</v>
      </c>
      <c r="I436" s="404" t="str">
        <f>CONCATENATE('OPINI Rinci v1'!W438,'OPINI Rinci v1'!X438,'OPINI Rinci v1'!Y438,'OPINI Rinci v1'!Z438)</f>
        <v>WTP</v>
      </c>
      <c r="J436" s="404" t="str">
        <f>CONCATENATE('OPINI Rinci v1'!AB438,'OPINI Rinci v1'!AC438,'OPINI Rinci v1'!AD438,'OPINI Rinci v1'!AE438)</f>
        <v>WTP</v>
      </c>
      <c r="K436" s="414" t="str">
        <f>CONCATENATE('OPINI Rinci v1'!AG438,'OPINI Rinci v1'!AH438,'OPINI Rinci v1'!AI438,'OPINI Rinci v1'!AJ438)</f>
        <v>WTP</v>
      </c>
      <c r="L436" s="415" t="s">
        <v>634</v>
      </c>
      <c r="M436" s="416"/>
      <c r="N436" s="416"/>
      <c r="O436" s="477" t="str">
        <f>CONCATENATE('OPINI Rinci v1'!AL438,'OPINI Rinci v1'!AM438,'OPINI Rinci v1'!AO438,'OPINI Rinci v1'!AN438)</f>
        <v>WTP</v>
      </c>
      <c r="P436" s="417" t="s">
        <v>634</v>
      </c>
      <c r="Q436" s="418" t="str">
        <f>CONCATENATE('OPINI Rinci v1'!AQ438,'OPINI Rinci v1'!AR438,'OPINI Rinci v1'!AT438,'OPINI Rinci v1'!AS438)</f>
        <v>WTP</v>
      </c>
      <c r="R436" s="419" t="str">
        <f>CONCATENATE('OPINI Rinci v1'!AV438,'OPINI Rinci v1'!AW438,'OPINI Rinci v1'!AX438,'OPINI Rinci v1'!AY438)</f>
        <v>WTP</v>
      </c>
      <c r="S436" s="419" t="str">
        <f>CONCATENATE('OPINI Rinci v1'!BA438,'OPINI Rinci v1'!BB438,'OPINI Rinci v1'!BC438,'OPINI Rinci v1'!BD438)</f>
        <v>WTP</v>
      </c>
      <c r="T436" s="419" t="str">
        <f>CONCATENATE('OPINI Rinci v1'!BF438,'OPINI Rinci v1'!BG438,'OPINI Rinci v1'!BH438,'OPINI Rinci v1'!BI438)</f>
        <v>WDP</v>
      </c>
      <c r="U436" s="419" t="str">
        <f>CONCATENATE('OPINI Rinci v1'!BK438,'OPINI Rinci v1'!BL438,'OPINI Rinci v1'!BM438,'OPINI Rinci v1'!BN438)</f>
        <v>TMP</v>
      </c>
      <c r="V436" s="419" t="str">
        <f>CONCATENATE('OPINI Rinci v1'!BP438,'OPINI Rinci v1'!BQ438,'OPINI Rinci v1'!BR438,'OPINI Rinci v1'!BS438)</f>
        <v>TMP</v>
      </c>
      <c r="W436" s="419" t="str">
        <f>CONCATENATE('OPINI Rinci v1'!BU438,'OPINI Rinci v1'!BV438,'OPINI Rinci v1'!BW438,'OPINI Rinci v1'!BX438)</f>
        <v>WDP</v>
      </c>
      <c r="X436" s="419" t="str">
        <f>CONCATENATE('OPINI Rinci v1'!BZ438,'OPINI Rinci v1'!CA438,'OPINI Rinci v1'!CB438,'OPINI Rinci v1'!CC438)</f>
        <v>WDP</v>
      </c>
      <c r="Y436" s="420"/>
    </row>
    <row r="437" spans="1:25" s="91" customFormat="1" ht="14.1" customHeight="1" x14ac:dyDescent="0.2">
      <c r="A437" s="76">
        <f t="shared" ref="A437:A460" si="24">IF(C437="","",A436+1)</f>
        <v>383</v>
      </c>
      <c r="B437" s="157" t="s">
        <v>84</v>
      </c>
      <c r="C437" s="470" t="s">
        <v>12</v>
      </c>
      <c r="D437" s="479"/>
      <c r="E437" s="472" t="s">
        <v>461</v>
      </c>
      <c r="F437" s="404" t="str">
        <f>CONCATENATE('OPINI Rinci v1'!H439,'OPINI Rinci v1'!I439,'OPINI Rinci v1'!J439,'OPINI Rinci v1'!K439)</f>
        <v>WTP</v>
      </c>
      <c r="G437" s="404" t="str">
        <f>CONCATENATE('OPINI Rinci v1'!M439,'OPINI Rinci v1'!N439,'OPINI Rinci v1'!O439,'OPINI Rinci v1'!P439)</f>
        <v>WTP</v>
      </c>
      <c r="H437" s="404" t="str">
        <f>CONCATENATE('OPINI Rinci v1'!R439,'OPINI Rinci v1'!S439,'OPINI Rinci v1'!T439,'OPINI Rinci v1'!U439)</f>
        <v>WTP</v>
      </c>
      <c r="I437" s="404" t="str">
        <f>CONCATENATE('OPINI Rinci v1'!W439,'OPINI Rinci v1'!X439,'OPINI Rinci v1'!Y439,'OPINI Rinci v1'!Z439)</f>
        <v>WTP</v>
      </c>
      <c r="J437" s="404" t="str">
        <f>CONCATENATE('OPINI Rinci v1'!AB439,'OPINI Rinci v1'!AC439,'OPINI Rinci v1'!AD439,'OPINI Rinci v1'!AE439)</f>
        <v>WTP</v>
      </c>
      <c r="K437" s="404" t="str">
        <f>CONCATENATE('OPINI Rinci v1'!AG439,'OPINI Rinci v1'!AH439,'OPINI Rinci v1'!AI439,'OPINI Rinci v1'!AJ439)</f>
        <v>WDP</v>
      </c>
      <c r="L437" s="422" t="s">
        <v>634</v>
      </c>
      <c r="M437" s="423"/>
      <c r="N437" s="423"/>
      <c r="O437" s="473" t="str">
        <f>CONCATENATE('OPINI Rinci v1'!AL439,'OPINI Rinci v1'!AM439,'OPINI Rinci v1'!AO439,'OPINI Rinci v1'!AN439)</f>
        <v>WDP</v>
      </c>
      <c r="P437" s="424" t="s">
        <v>634</v>
      </c>
      <c r="Q437" s="399" t="str">
        <f>CONCATENATE('OPINI Rinci v1'!AQ439,'OPINI Rinci v1'!AR439,'OPINI Rinci v1'!AT439,'OPINI Rinci v1'!AS439)</f>
        <v>WDP</v>
      </c>
      <c r="R437" s="163" t="str">
        <f>CONCATENATE('OPINI Rinci v1'!AV439,'OPINI Rinci v1'!AW439,'OPINI Rinci v1'!AX439,'OPINI Rinci v1'!AY439)</f>
        <v>WDP</v>
      </c>
      <c r="S437" s="163" t="str">
        <f>CONCATENATE('OPINI Rinci v1'!BA439,'OPINI Rinci v1'!BB439,'OPINI Rinci v1'!BC439,'OPINI Rinci v1'!BD439)</f>
        <v>WDP</v>
      </c>
      <c r="T437" s="163" t="str">
        <f>CONCATENATE('OPINI Rinci v1'!BF439,'OPINI Rinci v1'!BG439,'OPINI Rinci v1'!BH439,'OPINI Rinci v1'!BI439)</f>
        <v>WDP</v>
      </c>
      <c r="U437" s="163" t="str">
        <f>CONCATENATE('OPINI Rinci v1'!BK439,'OPINI Rinci v1'!BL439,'OPINI Rinci v1'!BM439,'OPINI Rinci v1'!BN439)</f>
        <v>WDP</v>
      </c>
      <c r="V437" s="163" t="str">
        <f>CONCATENATE('OPINI Rinci v1'!BP439,'OPINI Rinci v1'!BQ439,'OPINI Rinci v1'!BR439,'OPINI Rinci v1'!BS439)</f>
        <v>WDP</v>
      </c>
      <c r="W437" s="163" t="str">
        <f>CONCATENATE('OPINI Rinci v1'!BU439,'OPINI Rinci v1'!BV439,'OPINI Rinci v1'!BW439,'OPINI Rinci v1'!BX439)</f>
        <v>WDP</v>
      </c>
      <c r="X437" s="163" t="str">
        <f>CONCATENATE('OPINI Rinci v1'!BZ439,'OPINI Rinci v1'!CA439,'OPINI Rinci v1'!CB439,'OPINI Rinci v1'!CC439)</f>
        <v>WDP</v>
      </c>
      <c r="Y437" s="397"/>
    </row>
    <row r="438" spans="1:25" s="408" customFormat="1" ht="14.1" customHeight="1" x14ac:dyDescent="0.2">
      <c r="A438" s="409">
        <f t="shared" si="24"/>
        <v>384</v>
      </c>
      <c r="B438" s="410" t="s">
        <v>84</v>
      </c>
      <c r="C438" s="474" t="s">
        <v>14</v>
      </c>
      <c r="D438" s="475"/>
      <c r="E438" s="476" t="s">
        <v>462</v>
      </c>
      <c r="F438" s="404" t="str">
        <f>CONCATENATE('OPINI Rinci v1'!H440,'OPINI Rinci v1'!I440,'OPINI Rinci v1'!J440,'OPINI Rinci v1'!K440)</f>
        <v>WTP</v>
      </c>
      <c r="G438" s="404" t="str">
        <f>CONCATENATE('OPINI Rinci v1'!M440,'OPINI Rinci v1'!N440,'OPINI Rinci v1'!O440,'OPINI Rinci v1'!P440)</f>
        <v>WTP</v>
      </c>
      <c r="H438" s="404" t="str">
        <f>CONCATENATE('OPINI Rinci v1'!R440,'OPINI Rinci v1'!S440,'OPINI Rinci v1'!T440,'OPINI Rinci v1'!U440)</f>
        <v>WTP</v>
      </c>
      <c r="I438" s="404" t="str">
        <f>CONCATENATE('OPINI Rinci v1'!W440,'OPINI Rinci v1'!X440,'OPINI Rinci v1'!Y440,'OPINI Rinci v1'!Z440)</f>
        <v>WTP</v>
      </c>
      <c r="J438" s="404" t="str">
        <f>CONCATENATE('OPINI Rinci v1'!AB440,'OPINI Rinci v1'!AC440,'OPINI Rinci v1'!AD440,'OPINI Rinci v1'!AE440)</f>
        <v>TW</v>
      </c>
      <c r="K438" s="414" t="str">
        <f>CONCATENATE('OPINI Rinci v1'!AG440,'OPINI Rinci v1'!AH440,'OPINI Rinci v1'!AI440,'OPINI Rinci v1'!AJ440)</f>
        <v>WTP</v>
      </c>
      <c r="L438" s="415" t="s">
        <v>634</v>
      </c>
      <c r="M438" s="416"/>
      <c r="N438" s="416"/>
      <c r="O438" s="477" t="str">
        <f>CONCATENATE('OPINI Rinci v1'!AL440,'OPINI Rinci v1'!AM440,'OPINI Rinci v1'!AO440,'OPINI Rinci v1'!AN440)</f>
        <v>WTP</v>
      </c>
      <c r="P438" s="417" t="s">
        <v>634</v>
      </c>
      <c r="Q438" s="418" t="str">
        <f>CONCATENATE('OPINI Rinci v1'!AQ440,'OPINI Rinci v1'!AR440,'OPINI Rinci v1'!AT440,'OPINI Rinci v1'!AS440)</f>
        <v>WDP</v>
      </c>
      <c r="R438" s="419" t="str">
        <f>CONCATENATE('OPINI Rinci v1'!AV440,'OPINI Rinci v1'!AW440,'OPINI Rinci v1'!AX440,'OPINI Rinci v1'!AY440)</f>
        <v>WDP</v>
      </c>
      <c r="S438" s="419" t="str">
        <f>CONCATENATE('OPINI Rinci v1'!BA440,'OPINI Rinci v1'!BB440,'OPINI Rinci v1'!BC440,'OPINI Rinci v1'!BD440)</f>
        <v>TMP</v>
      </c>
      <c r="T438" s="419" t="str">
        <f>CONCATENATE('OPINI Rinci v1'!BF440,'OPINI Rinci v1'!BG440,'OPINI Rinci v1'!BH440,'OPINI Rinci v1'!BI440)</f>
        <v>WDP</v>
      </c>
      <c r="U438" s="419" t="str">
        <f>CONCATENATE('OPINI Rinci v1'!BK440,'OPINI Rinci v1'!BL440,'OPINI Rinci v1'!BM440,'OPINI Rinci v1'!BN440)</f>
        <v>WDP</v>
      </c>
      <c r="V438" s="419" t="str">
        <f>CONCATENATE('OPINI Rinci v1'!BP440,'OPINI Rinci v1'!BQ440,'OPINI Rinci v1'!BR440,'OPINI Rinci v1'!BS440)</f>
        <v>WDP</v>
      </c>
      <c r="W438" s="419" t="str">
        <f>CONCATENATE('OPINI Rinci v1'!BU440,'OPINI Rinci v1'!BV440,'OPINI Rinci v1'!BW440,'OPINI Rinci v1'!BX440)</f>
        <v>WDP</v>
      </c>
      <c r="X438" s="419" t="str">
        <f>CONCATENATE('OPINI Rinci v1'!BZ440,'OPINI Rinci v1'!CA440,'OPINI Rinci v1'!CB440,'OPINI Rinci v1'!CC440)</f>
        <v/>
      </c>
      <c r="Y438" s="420"/>
    </row>
    <row r="439" spans="1:25" s="91" customFormat="1" ht="14.1" customHeight="1" x14ac:dyDescent="0.2">
      <c r="A439" s="76">
        <f t="shared" si="24"/>
        <v>385</v>
      </c>
      <c r="B439" s="157" t="s">
        <v>84</v>
      </c>
      <c r="C439" s="470" t="s">
        <v>16</v>
      </c>
      <c r="D439" s="479"/>
      <c r="E439" s="472" t="s">
        <v>463</v>
      </c>
      <c r="F439" s="404" t="str">
        <f>CONCATENATE('OPINI Rinci v1'!H441,'OPINI Rinci v1'!I441,'OPINI Rinci v1'!J441,'OPINI Rinci v1'!K441)</f>
        <v>WTP</v>
      </c>
      <c r="G439" s="404" t="str">
        <f>CONCATENATE('OPINI Rinci v1'!M441,'OPINI Rinci v1'!N441,'OPINI Rinci v1'!O441,'OPINI Rinci v1'!P441)</f>
        <v>WTP</v>
      </c>
      <c r="H439" s="404" t="str">
        <f>CONCATENATE('OPINI Rinci v1'!R441,'OPINI Rinci v1'!S441,'OPINI Rinci v1'!T441,'OPINI Rinci v1'!U441)</f>
        <v>WTP</v>
      </c>
      <c r="I439" s="404" t="str">
        <f>CONCATENATE('OPINI Rinci v1'!W441,'OPINI Rinci v1'!X441,'OPINI Rinci v1'!Y441,'OPINI Rinci v1'!Z441)</f>
        <v>WTP</v>
      </c>
      <c r="J439" s="404" t="str">
        <f>CONCATENATE('OPINI Rinci v1'!AB441,'OPINI Rinci v1'!AC441,'OPINI Rinci v1'!AD441,'OPINI Rinci v1'!AE441)</f>
        <v>WTP</v>
      </c>
      <c r="K439" s="404" t="str">
        <f>CONCATENATE('OPINI Rinci v1'!AG441,'OPINI Rinci v1'!AH441,'OPINI Rinci v1'!AI441,'OPINI Rinci v1'!AJ441)</f>
        <v>WDP</v>
      </c>
      <c r="L439" s="405" t="s">
        <v>633</v>
      </c>
      <c r="M439" s="406"/>
      <c r="N439" s="406"/>
      <c r="O439" s="473" t="str">
        <f>CONCATENATE('OPINI Rinci v1'!AL441,'OPINI Rinci v1'!AM441,'OPINI Rinci v1'!AO441,'OPINI Rinci v1'!AN441)</f>
        <v>WDP</v>
      </c>
      <c r="P439" s="407" t="s">
        <v>633</v>
      </c>
      <c r="Q439" s="399" t="str">
        <f>CONCATENATE('OPINI Rinci v1'!AQ441,'OPINI Rinci v1'!AR441,'OPINI Rinci v1'!AT441,'OPINI Rinci v1'!AS441)</f>
        <v>WDP</v>
      </c>
      <c r="R439" s="163" t="str">
        <f>CONCATENATE('OPINI Rinci v1'!AV441,'OPINI Rinci v1'!AW441,'OPINI Rinci v1'!AX441,'OPINI Rinci v1'!AY441)</f>
        <v>WDP</v>
      </c>
      <c r="S439" s="163" t="str">
        <f>CONCATENATE('OPINI Rinci v1'!BA441,'OPINI Rinci v1'!BB441,'OPINI Rinci v1'!BC441,'OPINI Rinci v1'!BD441)</f>
        <v>WDP</v>
      </c>
      <c r="T439" s="163" t="str">
        <f>CONCATENATE('OPINI Rinci v1'!BF441,'OPINI Rinci v1'!BG441,'OPINI Rinci v1'!BH441,'OPINI Rinci v1'!BI441)</f>
        <v>WDP</v>
      </c>
      <c r="U439" s="163" t="str">
        <f>CONCATENATE('OPINI Rinci v1'!BK441,'OPINI Rinci v1'!BL441,'OPINI Rinci v1'!BM441,'OPINI Rinci v1'!BN441)</f>
        <v>WDP</v>
      </c>
      <c r="V439" s="163" t="str">
        <f>CONCATENATE('OPINI Rinci v1'!BP441,'OPINI Rinci v1'!BQ441,'OPINI Rinci v1'!BR441,'OPINI Rinci v1'!BS441)</f>
        <v>WDP</v>
      </c>
      <c r="W439" s="163" t="str">
        <f>CONCATENATE('OPINI Rinci v1'!BU441,'OPINI Rinci v1'!BV441,'OPINI Rinci v1'!BW441,'OPINI Rinci v1'!BX441)</f>
        <v>WDP</v>
      </c>
      <c r="X439" s="163" t="str">
        <f>CONCATENATE('OPINI Rinci v1'!BZ441,'OPINI Rinci v1'!CA441,'OPINI Rinci v1'!CB441,'OPINI Rinci v1'!CC441)</f>
        <v>WDP</v>
      </c>
      <c r="Y439" s="397"/>
    </row>
    <row r="440" spans="1:25" s="408" customFormat="1" ht="14.1" customHeight="1" x14ac:dyDescent="0.2">
      <c r="A440" s="409">
        <f t="shared" si="24"/>
        <v>386</v>
      </c>
      <c r="B440" s="410" t="s">
        <v>84</v>
      </c>
      <c r="C440" s="474" t="s">
        <v>18</v>
      </c>
      <c r="D440" s="475"/>
      <c r="E440" s="476" t="s">
        <v>464</v>
      </c>
      <c r="F440" s="404" t="str">
        <f>CONCATENATE('OPINI Rinci v1'!H442,'OPINI Rinci v1'!I442,'OPINI Rinci v1'!J442,'OPINI Rinci v1'!K442)</f>
        <v>WTP</v>
      </c>
      <c r="G440" s="404" t="str">
        <f>CONCATENATE('OPINI Rinci v1'!M442,'OPINI Rinci v1'!N442,'OPINI Rinci v1'!O442,'OPINI Rinci v1'!P442)</f>
        <v>WTP</v>
      </c>
      <c r="H440" s="404" t="str">
        <f>CONCATENATE('OPINI Rinci v1'!R442,'OPINI Rinci v1'!S442,'OPINI Rinci v1'!T442,'OPINI Rinci v1'!U442)</f>
        <v>WTP</v>
      </c>
      <c r="I440" s="404" t="str">
        <f>CONCATENATE('OPINI Rinci v1'!W442,'OPINI Rinci v1'!X442,'OPINI Rinci v1'!Y442,'OPINI Rinci v1'!Z442)</f>
        <v>WTP</v>
      </c>
      <c r="J440" s="404" t="str">
        <f>CONCATENATE('OPINI Rinci v1'!AB442,'OPINI Rinci v1'!AC442,'OPINI Rinci v1'!AD442,'OPINI Rinci v1'!AE442)</f>
        <v>WTP</v>
      </c>
      <c r="K440" s="414" t="str">
        <f>CONCATENATE('OPINI Rinci v1'!AG442,'OPINI Rinci v1'!AH442,'OPINI Rinci v1'!AI442,'OPINI Rinci v1'!AJ442)</f>
        <v>WTP</v>
      </c>
      <c r="L440" s="415" t="s">
        <v>634</v>
      </c>
      <c r="M440" s="416"/>
      <c r="N440" s="416"/>
      <c r="O440" s="477" t="str">
        <f>CONCATENATE('OPINI Rinci v1'!AL442,'OPINI Rinci v1'!AM442,'OPINI Rinci v1'!AO442,'OPINI Rinci v1'!AN442)</f>
        <v>WTP</v>
      </c>
      <c r="P440" s="417" t="s">
        <v>634</v>
      </c>
      <c r="Q440" s="418" t="str">
        <f>CONCATENATE('OPINI Rinci v1'!AQ442,'OPINI Rinci v1'!AR442,'OPINI Rinci v1'!AT442,'OPINI Rinci v1'!AS442)</f>
        <v>WTP</v>
      </c>
      <c r="R440" s="419" t="str">
        <f>CONCATENATE('OPINI Rinci v1'!AV442,'OPINI Rinci v1'!AW442,'OPINI Rinci v1'!AX442,'OPINI Rinci v1'!AY442)</f>
        <v>WDP</v>
      </c>
      <c r="S440" s="419" t="str">
        <f>CONCATENATE('OPINI Rinci v1'!BA442,'OPINI Rinci v1'!BB442,'OPINI Rinci v1'!BC442,'OPINI Rinci v1'!BD442)</f>
        <v>WDP</v>
      </c>
      <c r="T440" s="419" t="str">
        <f>CONCATENATE('OPINI Rinci v1'!BF442,'OPINI Rinci v1'!BG442,'OPINI Rinci v1'!BH442,'OPINI Rinci v1'!BI442)</f>
        <v>WDP</v>
      </c>
      <c r="U440" s="419" t="str">
        <f>CONCATENATE('OPINI Rinci v1'!BK442,'OPINI Rinci v1'!BL442,'OPINI Rinci v1'!BM442,'OPINI Rinci v1'!BN442)</f>
        <v>WDP</v>
      </c>
      <c r="V440" s="419" t="str">
        <f>CONCATENATE('OPINI Rinci v1'!BP442,'OPINI Rinci v1'!BQ442,'OPINI Rinci v1'!BR442,'OPINI Rinci v1'!BS442)</f>
        <v>TMP</v>
      </c>
      <c r="W440" s="419" t="str">
        <f>CONCATENATE('OPINI Rinci v1'!BU442,'OPINI Rinci v1'!BV442,'OPINI Rinci v1'!BW442,'OPINI Rinci v1'!BX442)</f>
        <v>WDP</v>
      </c>
      <c r="X440" s="419" t="str">
        <f>CONCATENATE('OPINI Rinci v1'!BZ442,'OPINI Rinci v1'!CA442,'OPINI Rinci v1'!CB442,'OPINI Rinci v1'!CC442)</f>
        <v>WDP</v>
      </c>
      <c r="Y440" s="420"/>
    </row>
    <row r="441" spans="1:25" s="91" customFormat="1" ht="14.1" customHeight="1" x14ac:dyDescent="0.2">
      <c r="A441" s="76">
        <f t="shared" si="24"/>
        <v>387</v>
      </c>
      <c r="B441" s="157" t="s">
        <v>84</v>
      </c>
      <c r="C441" s="470" t="s">
        <v>20</v>
      </c>
      <c r="D441" s="479"/>
      <c r="E441" s="472" t="s">
        <v>465</v>
      </c>
      <c r="F441" s="404" t="str">
        <f>CONCATENATE('OPINI Rinci v1'!H443,'OPINI Rinci v1'!I443,'OPINI Rinci v1'!J443,'OPINI Rinci v1'!K443)</f>
        <v>WTP</v>
      </c>
      <c r="G441" s="404" t="str">
        <f>CONCATENATE('OPINI Rinci v1'!M443,'OPINI Rinci v1'!N443,'OPINI Rinci v1'!O443,'OPINI Rinci v1'!P443)</f>
        <v>WTP</v>
      </c>
      <c r="H441" s="404" t="str">
        <f>CONCATENATE('OPINI Rinci v1'!R443,'OPINI Rinci v1'!S443,'OPINI Rinci v1'!T443,'OPINI Rinci v1'!U443)</f>
        <v>WDP</v>
      </c>
      <c r="I441" s="404" t="str">
        <f>CONCATENATE('OPINI Rinci v1'!W443,'OPINI Rinci v1'!X443,'OPINI Rinci v1'!Y443,'OPINI Rinci v1'!Z443)</f>
        <v>WDP</v>
      </c>
      <c r="J441" s="404" t="str">
        <f>CONCATENATE('OPINI Rinci v1'!AB443,'OPINI Rinci v1'!AC443,'OPINI Rinci v1'!AD443,'OPINI Rinci v1'!AE443)</f>
        <v>TMP</v>
      </c>
      <c r="K441" s="404" t="str">
        <f>CONCATENATE('OPINI Rinci v1'!AG443,'OPINI Rinci v1'!AH443,'OPINI Rinci v1'!AI443,'OPINI Rinci v1'!AJ443)</f>
        <v>WDP</v>
      </c>
      <c r="L441" s="422" t="s">
        <v>634</v>
      </c>
      <c r="M441" s="423"/>
      <c r="N441" s="423"/>
      <c r="O441" s="473" t="str">
        <f>CONCATENATE('OPINI Rinci v1'!AL443,'OPINI Rinci v1'!AM443,'OPINI Rinci v1'!AO443,'OPINI Rinci v1'!AN443)</f>
        <v>WDP</v>
      </c>
      <c r="P441" s="407" t="s">
        <v>632</v>
      </c>
      <c r="Q441" s="399" t="str">
        <f>CONCATENATE('OPINI Rinci v1'!AQ443,'OPINI Rinci v1'!AR443,'OPINI Rinci v1'!AT443,'OPINI Rinci v1'!AS443)</f>
        <v>WDP</v>
      </c>
      <c r="R441" s="163" t="str">
        <f>CONCATENATE('OPINI Rinci v1'!AV443,'OPINI Rinci v1'!AW443,'OPINI Rinci v1'!AX443,'OPINI Rinci v1'!AY443)</f>
        <v>WDP</v>
      </c>
      <c r="S441" s="163" t="str">
        <f>CONCATENATE('OPINI Rinci v1'!BA443,'OPINI Rinci v1'!BB443,'OPINI Rinci v1'!BC443,'OPINI Rinci v1'!BD443)</f>
        <v>WDP</v>
      </c>
      <c r="T441" s="163" t="str">
        <f>CONCATENATE('OPINI Rinci v1'!BF443,'OPINI Rinci v1'!BG443,'OPINI Rinci v1'!BH443,'OPINI Rinci v1'!BI443)</f>
        <v>WDP</v>
      </c>
      <c r="U441" s="163" t="str">
        <f>CONCATENATE('OPINI Rinci v1'!BK443,'OPINI Rinci v1'!BL443,'OPINI Rinci v1'!BM443,'OPINI Rinci v1'!BN443)</f>
        <v>WDP</v>
      </c>
      <c r="V441" s="163" t="str">
        <f>CONCATENATE('OPINI Rinci v1'!BP443,'OPINI Rinci v1'!BQ443,'OPINI Rinci v1'!BR443,'OPINI Rinci v1'!BS443)</f>
        <v>WDP</v>
      </c>
      <c r="W441" s="163" t="str">
        <f>CONCATENATE('OPINI Rinci v1'!BU443,'OPINI Rinci v1'!BV443,'OPINI Rinci v1'!BW443,'OPINI Rinci v1'!BX443)</f>
        <v>WDP</v>
      </c>
      <c r="X441" s="163" t="str">
        <f>CONCATENATE('OPINI Rinci v1'!BZ443,'OPINI Rinci v1'!CA443,'OPINI Rinci v1'!CB443,'OPINI Rinci v1'!CC443)</f>
        <v>WDP</v>
      </c>
      <c r="Y441" s="397"/>
    </row>
    <row r="442" spans="1:25" s="408" customFormat="1" ht="14.1" customHeight="1" x14ac:dyDescent="0.2">
      <c r="A442" s="409">
        <f t="shared" si="24"/>
        <v>388</v>
      </c>
      <c r="B442" s="410" t="s">
        <v>84</v>
      </c>
      <c r="C442" s="474" t="s">
        <v>22</v>
      </c>
      <c r="D442" s="475"/>
      <c r="E442" s="476" t="s">
        <v>466</v>
      </c>
      <c r="F442" s="404" t="str">
        <f>CONCATENATE('OPINI Rinci v1'!H444,'OPINI Rinci v1'!I444,'OPINI Rinci v1'!J444,'OPINI Rinci v1'!K444)</f>
        <v>WTP</v>
      </c>
      <c r="G442" s="404" t="str">
        <f>CONCATENATE('OPINI Rinci v1'!M444,'OPINI Rinci v1'!N444,'OPINI Rinci v1'!O444,'OPINI Rinci v1'!P444)</f>
        <v>WTP</v>
      </c>
      <c r="H442" s="404" t="str">
        <f>CONCATENATE('OPINI Rinci v1'!R444,'OPINI Rinci v1'!S444,'OPINI Rinci v1'!T444,'OPINI Rinci v1'!U444)</f>
        <v>WTP</v>
      </c>
      <c r="I442" s="404" t="str">
        <f>CONCATENATE('OPINI Rinci v1'!W444,'OPINI Rinci v1'!X444,'OPINI Rinci v1'!Y444,'OPINI Rinci v1'!Z444)</f>
        <v>WTP</v>
      </c>
      <c r="J442" s="404" t="str">
        <f>CONCATENATE('OPINI Rinci v1'!AB444,'OPINI Rinci v1'!AC444,'OPINI Rinci v1'!AD444,'OPINI Rinci v1'!AE444)</f>
        <v>WTP</v>
      </c>
      <c r="K442" s="414" t="str">
        <f>CONCATENATE('OPINI Rinci v1'!AG444,'OPINI Rinci v1'!AH444,'OPINI Rinci v1'!AI444,'OPINI Rinci v1'!AJ444)</f>
        <v>WTP</v>
      </c>
      <c r="L442" s="425" t="s">
        <v>632</v>
      </c>
      <c r="M442" s="426"/>
      <c r="N442" s="426"/>
      <c r="O442" s="477" t="str">
        <f>CONCATENATE('OPINI Rinci v1'!AL444,'OPINI Rinci v1'!AM444,'OPINI Rinci v1'!AO444,'OPINI Rinci v1'!AN444)</f>
        <v>WTP</v>
      </c>
      <c r="P442" s="427" t="s">
        <v>633</v>
      </c>
      <c r="Q442" s="418" t="str">
        <f>CONCATENATE('OPINI Rinci v1'!AQ444,'OPINI Rinci v1'!AR444,'OPINI Rinci v1'!AT444,'OPINI Rinci v1'!AS444)</f>
        <v>WTP</v>
      </c>
      <c r="R442" s="419" t="str">
        <f>CONCATENATE('OPINI Rinci v1'!AV444,'OPINI Rinci v1'!AW444,'OPINI Rinci v1'!AX444,'OPINI Rinci v1'!AY444)</f>
        <v>WTP</v>
      </c>
      <c r="S442" s="419" t="str">
        <f>CONCATENATE('OPINI Rinci v1'!BA444,'OPINI Rinci v1'!BB444,'OPINI Rinci v1'!BC444,'OPINI Rinci v1'!BD444)</f>
        <v>WDP</v>
      </c>
      <c r="T442" s="419" t="str">
        <f>CONCATENATE('OPINI Rinci v1'!BF444,'OPINI Rinci v1'!BG444,'OPINI Rinci v1'!BH444,'OPINI Rinci v1'!BI444)</f>
        <v>WDP</v>
      </c>
      <c r="U442" s="419" t="str">
        <f>CONCATENATE('OPINI Rinci v1'!BK444,'OPINI Rinci v1'!BL444,'OPINI Rinci v1'!BM444,'OPINI Rinci v1'!BN444)</f>
        <v>WDP</v>
      </c>
      <c r="V442" s="419" t="str">
        <f>CONCATENATE('OPINI Rinci v1'!BP444,'OPINI Rinci v1'!BQ444,'OPINI Rinci v1'!BR444,'OPINI Rinci v1'!BS444)</f>
        <v>WDP</v>
      </c>
      <c r="W442" s="419" t="str">
        <f>CONCATENATE('OPINI Rinci v1'!BU444,'OPINI Rinci v1'!BV444,'OPINI Rinci v1'!BW444,'OPINI Rinci v1'!BX444)</f>
        <v>WDP</v>
      </c>
      <c r="X442" s="419" t="str">
        <f>CONCATENATE('OPINI Rinci v1'!BZ444,'OPINI Rinci v1'!CA444,'OPINI Rinci v1'!CB444,'OPINI Rinci v1'!CC444)</f>
        <v>WDP</v>
      </c>
      <c r="Y442" s="420"/>
    </row>
    <row r="443" spans="1:25" s="91" customFormat="1" ht="14.1" customHeight="1" x14ac:dyDescent="0.2">
      <c r="A443" s="76">
        <f t="shared" si="24"/>
        <v>389</v>
      </c>
      <c r="B443" s="157" t="s">
        <v>84</v>
      </c>
      <c r="C443" s="470" t="s">
        <v>24</v>
      </c>
      <c r="D443" s="479"/>
      <c r="E443" s="472" t="s">
        <v>467</v>
      </c>
      <c r="F443" s="404" t="str">
        <f>CONCATENATE('OPINI Rinci v1'!H445,'OPINI Rinci v1'!I445,'OPINI Rinci v1'!J445,'OPINI Rinci v1'!K445)</f>
        <v>WDP</v>
      </c>
      <c r="G443" s="404" t="str">
        <f>CONCATENATE('OPINI Rinci v1'!M445,'OPINI Rinci v1'!N445,'OPINI Rinci v1'!O445,'OPINI Rinci v1'!P445)</f>
        <v>WDP</v>
      </c>
      <c r="H443" s="404" t="str">
        <f>CONCATENATE('OPINI Rinci v1'!R445,'OPINI Rinci v1'!S445,'OPINI Rinci v1'!T445,'OPINI Rinci v1'!U445)</f>
        <v>WDP</v>
      </c>
      <c r="I443" s="404" t="str">
        <f>CONCATENATE('OPINI Rinci v1'!W445,'OPINI Rinci v1'!X445,'OPINI Rinci v1'!Y445,'OPINI Rinci v1'!Z445)</f>
        <v>WTP</v>
      </c>
      <c r="J443" s="404" t="str">
        <f>CONCATENATE('OPINI Rinci v1'!AB445,'OPINI Rinci v1'!AC445,'OPINI Rinci v1'!AD445,'OPINI Rinci v1'!AE445)</f>
        <v>WDP</v>
      </c>
      <c r="K443" s="404" t="str">
        <f>CONCATENATE('OPINI Rinci v1'!AG445,'OPINI Rinci v1'!AH445,'OPINI Rinci v1'!AI445,'OPINI Rinci v1'!AJ445)</f>
        <v>TMP</v>
      </c>
      <c r="L443" s="405" t="s">
        <v>633</v>
      </c>
      <c r="M443" s="406"/>
      <c r="N443" s="406"/>
      <c r="O443" s="473" t="str">
        <f>CONCATENATE('OPINI Rinci v1'!AL445,'OPINI Rinci v1'!AM445,'OPINI Rinci v1'!AO445,'OPINI Rinci v1'!AN445)</f>
        <v>TMP</v>
      </c>
      <c r="P443" s="407" t="s">
        <v>632</v>
      </c>
      <c r="Q443" s="399" t="str">
        <f>CONCATENATE('OPINI Rinci v1'!AQ445,'OPINI Rinci v1'!AR445,'OPINI Rinci v1'!AT445,'OPINI Rinci v1'!AS445)</f>
        <v>TMP</v>
      </c>
      <c r="R443" s="163" t="str">
        <f>CONCATENATE('OPINI Rinci v1'!AV445,'OPINI Rinci v1'!AW445,'OPINI Rinci v1'!AX445,'OPINI Rinci v1'!AY445)</f>
        <v>TMP</v>
      </c>
      <c r="S443" s="163" t="str">
        <f>CONCATENATE('OPINI Rinci v1'!BA445,'OPINI Rinci v1'!BB445,'OPINI Rinci v1'!BC445,'OPINI Rinci v1'!BD445)</f>
        <v>WDP</v>
      </c>
      <c r="T443" s="163" t="str">
        <f>CONCATENATE('OPINI Rinci v1'!BF445,'OPINI Rinci v1'!BG445,'OPINI Rinci v1'!BH445,'OPINI Rinci v1'!BI445)</f>
        <v>WDP</v>
      </c>
      <c r="U443" s="163" t="str">
        <f>CONCATENATE('OPINI Rinci v1'!BK445,'OPINI Rinci v1'!BL445,'OPINI Rinci v1'!BM445,'OPINI Rinci v1'!BN445)</f>
        <v>TMP</v>
      </c>
      <c r="V443" s="163" t="str">
        <f>CONCATENATE('OPINI Rinci v1'!BP445,'OPINI Rinci v1'!BQ445,'OPINI Rinci v1'!BR445,'OPINI Rinci v1'!BS445)</f>
        <v>WDP</v>
      </c>
      <c r="W443" s="163" t="str">
        <f>CONCATENATE('OPINI Rinci v1'!BU445,'OPINI Rinci v1'!BV445,'OPINI Rinci v1'!BW445,'OPINI Rinci v1'!BX445)</f>
        <v>TMP</v>
      </c>
      <c r="X443" s="163" t="str">
        <f>CONCATENATE('OPINI Rinci v1'!BZ445,'OPINI Rinci v1'!CA445,'OPINI Rinci v1'!CB445,'OPINI Rinci v1'!CC445)</f>
        <v/>
      </c>
      <c r="Y443" s="397"/>
    </row>
    <row r="444" spans="1:25" s="91" customFormat="1" ht="14.1" customHeight="1" x14ac:dyDescent="0.2">
      <c r="A444" s="76">
        <f t="shared" si="24"/>
        <v>390</v>
      </c>
      <c r="B444" s="157" t="s">
        <v>84</v>
      </c>
      <c r="C444" s="470" t="s">
        <v>26</v>
      </c>
      <c r="D444" s="479"/>
      <c r="E444" s="472" t="s">
        <v>468</v>
      </c>
      <c r="F444" s="404" t="str">
        <f>CONCATENATE('OPINI Rinci v1'!H446,'OPINI Rinci v1'!I446,'OPINI Rinci v1'!J446,'OPINI Rinci v1'!K446)</f>
        <v>WTP</v>
      </c>
      <c r="G444" s="404" t="str">
        <f>CONCATENATE('OPINI Rinci v1'!M446,'OPINI Rinci v1'!N446,'OPINI Rinci v1'!O446,'OPINI Rinci v1'!P446)</f>
        <v>WTP</v>
      </c>
      <c r="H444" s="404" t="str">
        <f>CONCATENATE('OPINI Rinci v1'!R446,'OPINI Rinci v1'!S446,'OPINI Rinci v1'!T446,'OPINI Rinci v1'!U446)</f>
        <v>WTP</v>
      </c>
      <c r="I444" s="404" t="str">
        <f>CONCATENATE('OPINI Rinci v1'!W446,'OPINI Rinci v1'!X446,'OPINI Rinci v1'!Y446,'OPINI Rinci v1'!Z446)</f>
        <v>WTP</v>
      </c>
      <c r="J444" s="404" t="str">
        <f>CONCATENATE('OPINI Rinci v1'!AB446,'OPINI Rinci v1'!AC446,'OPINI Rinci v1'!AD446,'OPINI Rinci v1'!AE446)</f>
        <v>WTP</v>
      </c>
      <c r="K444" s="404" t="str">
        <f>CONCATENATE('OPINI Rinci v1'!AG446,'OPINI Rinci v1'!AH446,'OPINI Rinci v1'!AI446,'OPINI Rinci v1'!AJ446)</f>
        <v>WDP</v>
      </c>
      <c r="L444" s="405" t="s">
        <v>632</v>
      </c>
      <c r="M444" s="406"/>
      <c r="N444" s="406"/>
      <c r="O444" s="473" t="str">
        <f>CONCATENATE('OPINI Rinci v1'!AL446,'OPINI Rinci v1'!AM446,'OPINI Rinci v1'!AO446,'OPINI Rinci v1'!AN446)</f>
        <v>WDP</v>
      </c>
      <c r="P444" s="407" t="s">
        <v>632</v>
      </c>
      <c r="Q444" s="399" t="str">
        <f>CONCATENATE('OPINI Rinci v1'!AQ446,'OPINI Rinci v1'!AR446,'OPINI Rinci v1'!AT446,'OPINI Rinci v1'!AS446)</f>
        <v>TMP</v>
      </c>
      <c r="R444" s="163" t="str">
        <f>CONCATENATE('OPINI Rinci v1'!AV446,'OPINI Rinci v1'!AW446,'OPINI Rinci v1'!AX446,'OPINI Rinci v1'!AY446)</f>
        <v>WDP</v>
      </c>
      <c r="S444" s="163" t="str">
        <f>CONCATENATE('OPINI Rinci v1'!BA446,'OPINI Rinci v1'!BB446,'OPINI Rinci v1'!BC446,'OPINI Rinci v1'!BD446)</f>
        <v>WDP</v>
      </c>
      <c r="T444" s="163" t="str">
        <f>CONCATENATE('OPINI Rinci v1'!BF446,'OPINI Rinci v1'!BG446,'OPINI Rinci v1'!BH446,'OPINI Rinci v1'!BI446)</f>
        <v>WDP</v>
      </c>
      <c r="U444" s="163" t="str">
        <f>CONCATENATE('OPINI Rinci v1'!BK446,'OPINI Rinci v1'!BL446,'OPINI Rinci v1'!BM446,'OPINI Rinci v1'!BN446)</f>
        <v>WDP</v>
      </c>
      <c r="V444" s="163" t="str">
        <f>CONCATENATE('OPINI Rinci v1'!BP446,'OPINI Rinci v1'!BQ446,'OPINI Rinci v1'!BR446,'OPINI Rinci v1'!BS446)</f>
        <v>WDP</v>
      </c>
      <c r="W444" s="163" t="str">
        <f>CONCATENATE('OPINI Rinci v1'!BU446,'OPINI Rinci v1'!BV446,'OPINI Rinci v1'!BW446,'OPINI Rinci v1'!BX446)</f>
        <v>WDP</v>
      </c>
      <c r="X444" s="163" t="str">
        <f>CONCATENATE('OPINI Rinci v1'!BZ446,'OPINI Rinci v1'!CA446,'OPINI Rinci v1'!CB446,'OPINI Rinci v1'!CC446)</f>
        <v>WTP</v>
      </c>
      <c r="Y444" s="397"/>
    </row>
    <row r="445" spans="1:25" s="408" customFormat="1" ht="14.1" customHeight="1" x14ac:dyDescent="0.2">
      <c r="A445" s="409">
        <f t="shared" si="24"/>
        <v>391</v>
      </c>
      <c r="B445" s="410" t="s">
        <v>84</v>
      </c>
      <c r="C445" s="474" t="s">
        <v>28</v>
      </c>
      <c r="D445" s="475"/>
      <c r="E445" s="476" t="s">
        <v>469</v>
      </c>
      <c r="F445" s="404" t="str">
        <f>CONCATENATE('OPINI Rinci v1'!H447,'OPINI Rinci v1'!I447,'OPINI Rinci v1'!J447,'OPINI Rinci v1'!K447)</f>
        <v>WTP</v>
      </c>
      <c r="G445" s="404" t="str">
        <f>CONCATENATE('OPINI Rinci v1'!M447,'OPINI Rinci v1'!N447,'OPINI Rinci v1'!O447,'OPINI Rinci v1'!P447)</f>
        <v>WTP</v>
      </c>
      <c r="H445" s="404" t="str">
        <f>CONCATENATE('OPINI Rinci v1'!R447,'OPINI Rinci v1'!S447,'OPINI Rinci v1'!T447,'OPINI Rinci v1'!U447)</f>
        <v>WTP</v>
      </c>
      <c r="I445" s="404" t="str">
        <f>CONCATENATE('OPINI Rinci v1'!W447,'OPINI Rinci v1'!X447,'OPINI Rinci v1'!Y447,'OPINI Rinci v1'!Z447)</f>
        <v>WTP</v>
      </c>
      <c r="J445" s="404" t="str">
        <f>CONCATENATE('OPINI Rinci v1'!AB447,'OPINI Rinci v1'!AC447,'OPINI Rinci v1'!AD447,'OPINI Rinci v1'!AE447)</f>
        <v>WTP</v>
      </c>
      <c r="K445" s="414" t="str">
        <f>CONCATENATE('OPINI Rinci v1'!AG447,'OPINI Rinci v1'!AH447,'OPINI Rinci v1'!AI447,'OPINI Rinci v1'!AJ447)</f>
        <v>WTP</v>
      </c>
      <c r="L445" s="415" t="s">
        <v>634</v>
      </c>
      <c r="M445" s="416"/>
      <c r="N445" s="416"/>
      <c r="O445" s="477" t="str">
        <f>CONCATENATE('OPINI Rinci v1'!AL447,'OPINI Rinci v1'!AM447,'OPINI Rinci v1'!AO447,'OPINI Rinci v1'!AN447)</f>
        <v>WTP</v>
      </c>
      <c r="P445" s="417" t="s">
        <v>634</v>
      </c>
      <c r="Q445" s="418" t="str">
        <f>CONCATENATE('OPINI Rinci v1'!AQ447,'OPINI Rinci v1'!AR447,'OPINI Rinci v1'!AT447,'OPINI Rinci v1'!AS447)</f>
        <v>WDP</v>
      </c>
      <c r="R445" s="419" t="str">
        <f>CONCATENATE('OPINI Rinci v1'!AV447,'OPINI Rinci v1'!AW447,'OPINI Rinci v1'!AX447,'OPINI Rinci v1'!AY447)</f>
        <v>WDP</v>
      </c>
      <c r="S445" s="419" t="str">
        <f>CONCATENATE('OPINI Rinci v1'!BA447,'OPINI Rinci v1'!BB447,'OPINI Rinci v1'!BC447,'OPINI Rinci v1'!BD447)</f>
        <v>WTP</v>
      </c>
      <c r="T445" s="419" t="str">
        <f>CONCATENATE('OPINI Rinci v1'!BF447,'OPINI Rinci v1'!BG447,'OPINI Rinci v1'!BH447,'OPINI Rinci v1'!BI447)</f>
        <v>WDP</v>
      </c>
      <c r="U445" s="419" t="str">
        <f>CONCATENATE('OPINI Rinci v1'!BK447,'OPINI Rinci v1'!BL447,'OPINI Rinci v1'!BM447,'OPINI Rinci v1'!BN447)</f>
        <v>WDP</v>
      </c>
      <c r="V445" s="419" t="str">
        <f>CONCATENATE('OPINI Rinci v1'!BP447,'OPINI Rinci v1'!BQ447,'OPINI Rinci v1'!BR447,'OPINI Rinci v1'!BS447)</f>
        <v>WDP</v>
      </c>
      <c r="W445" s="419" t="str">
        <f>CONCATENATE('OPINI Rinci v1'!BU447,'OPINI Rinci v1'!BV447,'OPINI Rinci v1'!BW447,'OPINI Rinci v1'!BX447)</f>
        <v>WDP</v>
      </c>
      <c r="X445" s="419" t="str">
        <f>CONCATENATE('OPINI Rinci v1'!BZ447,'OPINI Rinci v1'!CA447,'OPINI Rinci v1'!CB447,'OPINI Rinci v1'!CC447)</f>
        <v/>
      </c>
      <c r="Y445" s="420"/>
    </row>
    <row r="446" spans="1:25" s="408" customFormat="1" ht="14.1" customHeight="1" x14ac:dyDescent="0.2">
      <c r="A446" s="409">
        <f t="shared" si="24"/>
        <v>392</v>
      </c>
      <c r="B446" s="410" t="s">
        <v>84</v>
      </c>
      <c r="C446" s="474" t="s">
        <v>30</v>
      </c>
      <c r="D446" s="475"/>
      <c r="E446" s="476" t="s">
        <v>470</v>
      </c>
      <c r="F446" s="404" t="str">
        <f>CONCATENATE('OPINI Rinci v1'!H448,'OPINI Rinci v1'!I448,'OPINI Rinci v1'!J448,'OPINI Rinci v1'!K448)</f>
        <v>WTP</v>
      </c>
      <c r="G446" s="404" t="str">
        <f>CONCATENATE('OPINI Rinci v1'!M448,'OPINI Rinci v1'!N448,'OPINI Rinci v1'!O448,'OPINI Rinci v1'!P448)</f>
        <v>WTP</v>
      </c>
      <c r="H446" s="404" t="str">
        <f>CONCATENATE('OPINI Rinci v1'!R448,'OPINI Rinci v1'!S448,'OPINI Rinci v1'!T448,'OPINI Rinci v1'!U448)</f>
        <v>WTP</v>
      </c>
      <c r="I446" s="404" t="str">
        <f>CONCATENATE('OPINI Rinci v1'!W448,'OPINI Rinci v1'!X448,'OPINI Rinci v1'!Y448,'OPINI Rinci v1'!Z448)</f>
        <v>WTP</v>
      </c>
      <c r="J446" s="404" t="str">
        <f>CONCATENATE('OPINI Rinci v1'!AB448,'OPINI Rinci v1'!AC448,'OPINI Rinci v1'!AD448,'OPINI Rinci v1'!AE448)</f>
        <v>WTP</v>
      </c>
      <c r="K446" s="414" t="str">
        <f>CONCATENATE('OPINI Rinci v1'!AG448,'OPINI Rinci v1'!AH448,'OPINI Rinci v1'!AI448,'OPINI Rinci v1'!AJ448)</f>
        <v>WTP</v>
      </c>
      <c r="L446" s="425" t="s">
        <v>632</v>
      </c>
      <c r="M446" s="426"/>
      <c r="N446" s="426"/>
      <c r="O446" s="477" t="str">
        <f>CONCATENATE('OPINI Rinci v1'!AL448,'OPINI Rinci v1'!AM448,'OPINI Rinci v1'!AO448,'OPINI Rinci v1'!AN448)</f>
        <v>WTP</v>
      </c>
      <c r="P446" s="427" t="s">
        <v>632</v>
      </c>
      <c r="Q446" s="418" t="str">
        <f>CONCATENATE('OPINI Rinci v1'!AQ448,'OPINI Rinci v1'!AR448,'OPINI Rinci v1'!AT448,'OPINI Rinci v1'!AS448)</f>
        <v>WDP</v>
      </c>
      <c r="R446" s="419" t="str">
        <f>CONCATENATE('OPINI Rinci v1'!AV448,'OPINI Rinci v1'!AW448,'OPINI Rinci v1'!AX448,'OPINI Rinci v1'!AY448)</f>
        <v>WDP</v>
      </c>
      <c r="S446" s="419" t="str">
        <f>CONCATENATE('OPINI Rinci v1'!BA448,'OPINI Rinci v1'!BB448,'OPINI Rinci v1'!BC448,'OPINI Rinci v1'!BD448)</f>
        <v>TMP</v>
      </c>
      <c r="T446" s="419" t="str">
        <f>CONCATENATE('OPINI Rinci v1'!BF448,'OPINI Rinci v1'!BG448,'OPINI Rinci v1'!BH448,'OPINI Rinci v1'!BI448)</f>
        <v>TMP</v>
      </c>
      <c r="U446" s="419" t="str">
        <f>CONCATENATE('OPINI Rinci v1'!BK448,'OPINI Rinci v1'!BL448,'OPINI Rinci v1'!BM448,'OPINI Rinci v1'!BN448)</f>
        <v>TMP</v>
      </c>
      <c r="V446" s="419" t="str">
        <f>CONCATENATE('OPINI Rinci v1'!BP448,'OPINI Rinci v1'!BQ448,'OPINI Rinci v1'!BR448,'OPINI Rinci v1'!BS448)</f>
        <v>TMP</v>
      </c>
      <c r="W446" s="419" t="str">
        <f>CONCATENATE('OPINI Rinci v1'!BU448,'OPINI Rinci v1'!BV448,'OPINI Rinci v1'!BW448,'OPINI Rinci v1'!BX448)</f>
        <v>TMP</v>
      </c>
      <c r="X446" s="419" t="str">
        <f>CONCATENATE('OPINI Rinci v1'!BZ448,'OPINI Rinci v1'!CA448,'OPINI Rinci v1'!CB448,'OPINI Rinci v1'!CC448)</f>
        <v>TMP</v>
      </c>
      <c r="Y446" s="420"/>
    </row>
    <row r="447" spans="1:25" s="408" customFormat="1" ht="14.1" customHeight="1" x14ac:dyDescent="0.2">
      <c r="A447" s="409">
        <f t="shared" si="24"/>
        <v>393</v>
      </c>
      <c r="B447" s="410" t="s">
        <v>84</v>
      </c>
      <c r="C447" s="474" t="s">
        <v>32</v>
      </c>
      <c r="D447" s="475"/>
      <c r="E447" s="476" t="s">
        <v>471</v>
      </c>
      <c r="F447" s="404" t="str">
        <f>CONCATENATE('OPINI Rinci v1'!H449,'OPINI Rinci v1'!I449,'OPINI Rinci v1'!J449,'OPINI Rinci v1'!K449)</f>
        <v>WTP</v>
      </c>
      <c r="G447" s="404" t="str">
        <f>CONCATENATE('OPINI Rinci v1'!M449,'OPINI Rinci v1'!N449,'OPINI Rinci v1'!O449,'OPINI Rinci v1'!P449)</f>
        <v>WTP</v>
      </c>
      <c r="H447" s="404" t="str">
        <f>CONCATENATE('OPINI Rinci v1'!R449,'OPINI Rinci v1'!S449,'OPINI Rinci v1'!T449,'OPINI Rinci v1'!U449)</f>
        <v>WTP</v>
      </c>
      <c r="I447" s="404" t="str">
        <f>CONCATENATE('OPINI Rinci v1'!W449,'OPINI Rinci v1'!X449,'OPINI Rinci v1'!Y449,'OPINI Rinci v1'!Z449)</f>
        <v>WTP</v>
      </c>
      <c r="J447" s="404" t="str">
        <f>CONCATENATE('OPINI Rinci v1'!AB449,'OPINI Rinci v1'!AC449,'OPINI Rinci v1'!AD449,'OPINI Rinci v1'!AE449)</f>
        <v>WTP</v>
      </c>
      <c r="K447" s="414" t="str">
        <f>CONCATENATE('OPINI Rinci v1'!AG449,'OPINI Rinci v1'!AH449,'OPINI Rinci v1'!AI449,'OPINI Rinci v1'!AJ449)</f>
        <v>WTP</v>
      </c>
      <c r="L447" s="415" t="s">
        <v>634</v>
      </c>
      <c r="M447" s="416"/>
      <c r="N447" s="416"/>
      <c r="O447" s="477" t="str">
        <f>CONCATENATE('OPINI Rinci v1'!AL449,'OPINI Rinci v1'!AM449,'OPINI Rinci v1'!AO449,'OPINI Rinci v1'!AN449)</f>
        <v>WTP</v>
      </c>
      <c r="P447" s="417" t="s">
        <v>634</v>
      </c>
      <c r="Q447" s="418" t="str">
        <f>CONCATENATE('OPINI Rinci v1'!AQ449,'OPINI Rinci v1'!AR449,'OPINI Rinci v1'!AT449,'OPINI Rinci v1'!AS449)</f>
        <v>WTP</v>
      </c>
      <c r="R447" s="419" t="str">
        <f>CONCATENATE('OPINI Rinci v1'!AV449,'OPINI Rinci v1'!AW449,'OPINI Rinci v1'!AX449,'OPINI Rinci v1'!AY449)</f>
        <v>WDP</v>
      </c>
      <c r="S447" s="419" t="str">
        <f>CONCATENATE('OPINI Rinci v1'!BA449,'OPINI Rinci v1'!BB449,'OPINI Rinci v1'!BC449,'OPINI Rinci v1'!BD449)</f>
        <v>WDP</v>
      </c>
      <c r="T447" s="419" t="str">
        <f>CONCATENATE('OPINI Rinci v1'!BF449,'OPINI Rinci v1'!BG449,'OPINI Rinci v1'!BH449,'OPINI Rinci v1'!BI449)</f>
        <v>WDP</v>
      </c>
      <c r="U447" s="419" t="str">
        <f>CONCATENATE('OPINI Rinci v1'!BK449,'OPINI Rinci v1'!BL449,'OPINI Rinci v1'!BM449,'OPINI Rinci v1'!BN449)</f>
        <v>WDP</v>
      </c>
      <c r="V447" s="419" t="str">
        <f>CONCATENATE('OPINI Rinci v1'!BP449,'OPINI Rinci v1'!BQ449,'OPINI Rinci v1'!BR449,'OPINI Rinci v1'!BS449)</f>
        <v>WDP</v>
      </c>
      <c r="W447" s="419" t="str">
        <f>CONCATENATE('OPINI Rinci v1'!BU449,'OPINI Rinci v1'!BV449,'OPINI Rinci v1'!BW449,'OPINI Rinci v1'!BX449)</f>
        <v>WDP</v>
      </c>
      <c r="X447" s="419" t="str">
        <f>CONCATENATE('OPINI Rinci v1'!BZ449,'OPINI Rinci v1'!CA449,'OPINI Rinci v1'!CB449,'OPINI Rinci v1'!CC449)</f>
        <v>WTP</v>
      </c>
      <c r="Y447" s="420"/>
    </row>
    <row r="448" spans="1:25" s="408" customFormat="1" ht="14.1" customHeight="1" x14ac:dyDescent="0.2">
      <c r="A448" s="409">
        <f t="shared" si="24"/>
        <v>394</v>
      </c>
      <c r="B448" s="410" t="s">
        <v>84</v>
      </c>
      <c r="C448" s="474" t="s">
        <v>34</v>
      </c>
      <c r="D448" s="475"/>
      <c r="E448" s="476" t="s">
        <v>472</v>
      </c>
      <c r="F448" s="404" t="str">
        <f>CONCATENATE('OPINI Rinci v1'!H450,'OPINI Rinci v1'!I450,'OPINI Rinci v1'!J450,'OPINI Rinci v1'!K450)</f>
        <v>WTP</v>
      </c>
      <c r="G448" s="404" t="str">
        <f>CONCATENATE('OPINI Rinci v1'!M450,'OPINI Rinci v1'!N450,'OPINI Rinci v1'!O450,'OPINI Rinci v1'!P450)</f>
        <v>WTP</v>
      </c>
      <c r="H448" s="404" t="str">
        <f>CONCATENATE('OPINI Rinci v1'!R450,'OPINI Rinci v1'!S450,'OPINI Rinci v1'!T450,'OPINI Rinci v1'!U450)</f>
        <v>WTP</v>
      </c>
      <c r="I448" s="404" t="str">
        <f>CONCATENATE('OPINI Rinci v1'!W450,'OPINI Rinci v1'!X450,'OPINI Rinci v1'!Y450,'OPINI Rinci v1'!Z450)</f>
        <v>WTP</v>
      </c>
      <c r="J448" s="404" t="str">
        <f>CONCATENATE('OPINI Rinci v1'!AB450,'OPINI Rinci v1'!AC450,'OPINI Rinci v1'!AD450,'OPINI Rinci v1'!AE450)</f>
        <v>WTP</v>
      </c>
      <c r="K448" s="414" t="str">
        <f>CONCATENATE('OPINI Rinci v1'!AG450,'OPINI Rinci v1'!AH450,'OPINI Rinci v1'!AI450,'OPINI Rinci v1'!AJ450)</f>
        <v>WTP</v>
      </c>
      <c r="L448" s="425" t="s">
        <v>633</v>
      </c>
      <c r="M448" s="426"/>
      <c r="N448" s="426"/>
      <c r="O448" s="477" t="str">
        <f>CONCATENATE('OPINI Rinci v1'!AL450,'OPINI Rinci v1'!AM450,'OPINI Rinci v1'!AO450,'OPINI Rinci v1'!AN450)</f>
        <v>WTP</v>
      </c>
      <c r="P448" s="427" t="s">
        <v>632</v>
      </c>
      <c r="Q448" s="418" t="str">
        <f>CONCATENATE('OPINI Rinci v1'!AQ450,'OPINI Rinci v1'!AR450,'OPINI Rinci v1'!AT450,'OPINI Rinci v1'!AS450)</f>
        <v>WTP</v>
      </c>
      <c r="R448" s="419" t="str">
        <f>CONCATENATE('OPINI Rinci v1'!AV450,'OPINI Rinci v1'!AW450,'OPINI Rinci v1'!AX450,'OPINI Rinci v1'!AY450)</f>
        <v>WDP</v>
      </c>
      <c r="S448" s="419" t="str">
        <f>CONCATENATE('OPINI Rinci v1'!BA450,'OPINI Rinci v1'!BB450,'OPINI Rinci v1'!BC450,'OPINI Rinci v1'!BD450)</f>
        <v>WDP</v>
      </c>
      <c r="T448" s="419" t="str">
        <f>CONCATENATE('OPINI Rinci v1'!BF450,'OPINI Rinci v1'!BG450,'OPINI Rinci v1'!BH450,'OPINI Rinci v1'!BI450)</f>
        <v>WDP</v>
      </c>
      <c r="U448" s="419" t="str">
        <f>CONCATENATE('OPINI Rinci v1'!BK450,'OPINI Rinci v1'!BL450,'OPINI Rinci v1'!BM450,'OPINI Rinci v1'!BN450)</f>
        <v>WDP</v>
      </c>
      <c r="V448" s="419" t="str">
        <f>CONCATENATE('OPINI Rinci v1'!BP450,'OPINI Rinci v1'!BQ450,'OPINI Rinci v1'!BR450,'OPINI Rinci v1'!BS450)</f>
        <v>WDP</v>
      </c>
      <c r="W448" s="419" t="str">
        <f>CONCATENATE('OPINI Rinci v1'!BU450,'OPINI Rinci v1'!BV450,'OPINI Rinci v1'!BW450,'OPINI Rinci v1'!BX450)</f>
        <v>WDP</v>
      </c>
      <c r="X448" s="419" t="str">
        <f>CONCATENATE('OPINI Rinci v1'!BZ450,'OPINI Rinci v1'!CA450,'OPINI Rinci v1'!CB450,'OPINI Rinci v1'!CC450)</f>
        <v>WDP</v>
      </c>
      <c r="Y448" s="420"/>
    </row>
    <row r="449" spans="1:25" s="91" customFormat="1" ht="14.1" customHeight="1" x14ac:dyDescent="0.2">
      <c r="A449" s="76">
        <f t="shared" si="24"/>
        <v>395</v>
      </c>
      <c r="B449" s="157" t="s">
        <v>84</v>
      </c>
      <c r="C449" s="470" t="s">
        <v>36</v>
      </c>
      <c r="D449" s="479"/>
      <c r="E449" s="472" t="s">
        <v>473</v>
      </c>
      <c r="F449" s="404" t="str">
        <f>CONCATENATE('OPINI Rinci v1'!H451,'OPINI Rinci v1'!I451,'OPINI Rinci v1'!J451,'OPINI Rinci v1'!K451)</f>
        <v>WTP</v>
      </c>
      <c r="G449" s="404" t="str">
        <f>CONCATENATE('OPINI Rinci v1'!M451,'OPINI Rinci v1'!N451,'OPINI Rinci v1'!O451,'OPINI Rinci v1'!P451)</f>
        <v>WTP</v>
      </c>
      <c r="H449" s="404" t="str">
        <f>CONCATENATE('OPINI Rinci v1'!R451,'OPINI Rinci v1'!S451,'OPINI Rinci v1'!T451,'OPINI Rinci v1'!U451)</f>
        <v>WTP</v>
      </c>
      <c r="I449" s="404" t="str">
        <f>CONCATENATE('OPINI Rinci v1'!W451,'OPINI Rinci v1'!X451,'OPINI Rinci v1'!Y451,'OPINI Rinci v1'!Z451)</f>
        <v>WTP</v>
      </c>
      <c r="J449" s="404" t="str">
        <f>CONCATENATE('OPINI Rinci v1'!AB451,'OPINI Rinci v1'!AC451,'OPINI Rinci v1'!AD451,'OPINI Rinci v1'!AE451)</f>
        <v>WDP</v>
      </c>
      <c r="K449" s="404" t="str">
        <f>CONCATENATE('OPINI Rinci v1'!AG451,'OPINI Rinci v1'!AH451,'OPINI Rinci v1'!AI451,'OPINI Rinci v1'!AJ451)</f>
        <v>TMP</v>
      </c>
      <c r="L449" s="422" t="s">
        <v>634</v>
      </c>
      <c r="M449" s="423"/>
      <c r="N449" s="423"/>
      <c r="O449" s="473" t="str">
        <f>CONCATENATE('OPINI Rinci v1'!AL451,'OPINI Rinci v1'!AM451,'OPINI Rinci v1'!AO451,'OPINI Rinci v1'!AN451)</f>
        <v>TMP</v>
      </c>
      <c r="P449" s="424" t="s">
        <v>634</v>
      </c>
      <c r="Q449" s="399" t="str">
        <f>CONCATENATE('OPINI Rinci v1'!AQ451,'OPINI Rinci v1'!AR451,'OPINI Rinci v1'!AT451,'OPINI Rinci v1'!AS451)</f>
        <v>TMP</v>
      </c>
      <c r="R449" s="163" t="str">
        <f>CONCATENATE('OPINI Rinci v1'!AV451,'OPINI Rinci v1'!AW451,'OPINI Rinci v1'!AX451,'OPINI Rinci v1'!AY451)</f>
        <v>TMP</v>
      </c>
      <c r="S449" s="163" t="str">
        <f>CONCATENATE('OPINI Rinci v1'!BA451,'OPINI Rinci v1'!BB451,'OPINI Rinci v1'!BC451,'OPINI Rinci v1'!BD451)</f>
        <v>TMP</v>
      </c>
      <c r="T449" s="163" t="str">
        <f>CONCATENATE('OPINI Rinci v1'!BF451,'OPINI Rinci v1'!BG451,'OPINI Rinci v1'!BH451,'OPINI Rinci v1'!BI451)</f>
        <v>WDP</v>
      </c>
      <c r="U449" s="163" t="str">
        <f>CONCATENATE('OPINI Rinci v1'!BK451,'OPINI Rinci v1'!BL451,'OPINI Rinci v1'!BM451,'OPINI Rinci v1'!BN451)</f>
        <v>TMP</v>
      </c>
      <c r="V449" s="163" t="str">
        <f>CONCATENATE('OPINI Rinci v1'!BP451,'OPINI Rinci v1'!BQ451,'OPINI Rinci v1'!BR451,'OPINI Rinci v1'!BS451)</f>
        <v>WDP</v>
      </c>
      <c r="W449" s="163" t="str">
        <f>CONCATENATE('OPINI Rinci v1'!BU451,'OPINI Rinci v1'!BV451,'OPINI Rinci v1'!BW451,'OPINI Rinci v1'!BX451)</f>
        <v>TMP</v>
      </c>
      <c r="X449" s="163" t="str">
        <f>CONCATENATE('OPINI Rinci v1'!BZ451,'OPINI Rinci v1'!CA451,'OPINI Rinci v1'!CB451,'OPINI Rinci v1'!CC451)</f>
        <v/>
      </c>
      <c r="Y449" s="397"/>
    </row>
    <row r="450" spans="1:25" s="91" customFormat="1" ht="14.1" customHeight="1" x14ac:dyDescent="0.2">
      <c r="A450" s="76">
        <f t="shared" si="24"/>
        <v>396</v>
      </c>
      <c r="B450" s="157" t="s">
        <v>84</v>
      </c>
      <c r="C450" s="470" t="s">
        <v>38</v>
      </c>
      <c r="D450" s="479"/>
      <c r="E450" s="472" t="s">
        <v>474</v>
      </c>
      <c r="F450" s="404" t="str">
        <f>CONCATENATE('OPINI Rinci v1'!H452,'OPINI Rinci v1'!I452,'OPINI Rinci v1'!J452,'OPINI Rinci v1'!K452)</f>
        <v>WTP</v>
      </c>
      <c r="G450" s="404" t="str">
        <f>CONCATENATE('OPINI Rinci v1'!M452,'OPINI Rinci v1'!N452,'OPINI Rinci v1'!O452,'OPINI Rinci v1'!P452)</f>
        <v>WTP</v>
      </c>
      <c r="H450" s="404" t="str">
        <f>CONCATENATE('OPINI Rinci v1'!R452,'OPINI Rinci v1'!S452,'OPINI Rinci v1'!T452,'OPINI Rinci v1'!U452)</f>
        <v>WTP</v>
      </c>
      <c r="I450" s="404" t="str">
        <f>CONCATENATE('OPINI Rinci v1'!W452,'OPINI Rinci v1'!X452,'OPINI Rinci v1'!Y452,'OPINI Rinci v1'!Z452)</f>
        <v>WTP</v>
      </c>
      <c r="J450" s="404" t="str">
        <f>CONCATENATE('OPINI Rinci v1'!AB452,'OPINI Rinci v1'!AC452,'OPINI Rinci v1'!AD452,'OPINI Rinci v1'!AE452)</f>
        <v xml:space="preserve"> WDP</v>
      </c>
      <c r="K450" s="404" t="str">
        <f>CONCATENATE('OPINI Rinci v1'!AG452,'OPINI Rinci v1'!AH452,'OPINI Rinci v1'!AI452,'OPINI Rinci v1'!AJ452)</f>
        <v>WDP</v>
      </c>
      <c r="L450" s="422" t="s">
        <v>634</v>
      </c>
      <c r="M450" s="423"/>
      <c r="N450" s="423"/>
      <c r="O450" s="473" t="str">
        <f>CONCATENATE('OPINI Rinci v1'!AL452,'OPINI Rinci v1'!AM452,'OPINI Rinci v1'!AO452,'OPINI Rinci v1'!AN452)</f>
        <v>WDP</v>
      </c>
      <c r="P450" s="424" t="s">
        <v>634</v>
      </c>
      <c r="Q450" s="399" t="str">
        <f>CONCATENATE('OPINI Rinci v1'!AQ452,'OPINI Rinci v1'!AR452,'OPINI Rinci v1'!AT452,'OPINI Rinci v1'!AS452)</f>
        <v>WDP</v>
      </c>
      <c r="R450" s="163" t="str">
        <f>CONCATENATE('OPINI Rinci v1'!AV452,'OPINI Rinci v1'!AW452,'OPINI Rinci v1'!AX452,'OPINI Rinci v1'!AY452)</f>
        <v>WDP</v>
      </c>
      <c r="S450" s="163" t="str">
        <f>CONCATENATE('OPINI Rinci v1'!BA452,'OPINI Rinci v1'!BB452,'OPINI Rinci v1'!BC452,'OPINI Rinci v1'!BD452)</f>
        <v>WDP</v>
      </c>
      <c r="T450" s="163" t="str">
        <f>CONCATENATE('OPINI Rinci v1'!BF452,'OPINI Rinci v1'!BG452,'OPINI Rinci v1'!BH452,'OPINI Rinci v1'!BI452)</f>
        <v>WDP</v>
      </c>
      <c r="U450" s="163" t="str">
        <f>CONCATENATE('OPINI Rinci v1'!BK452,'OPINI Rinci v1'!BL452,'OPINI Rinci v1'!BM452,'OPINI Rinci v1'!BN452)</f>
        <v>WDP</v>
      </c>
      <c r="V450" s="163" t="str">
        <f>CONCATENATE('OPINI Rinci v1'!BP452,'OPINI Rinci v1'!BQ452,'OPINI Rinci v1'!BR452,'OPINI Rinci v1'!BS452)</f>
        <v>WDP</v>
      </c>
      <c r="W450" s="163" t="str">
        <f>CONCATENATE('OPINI Rinci v1'!BU452,'OPINI Rinci v1'!BV452,'OPINI Rinci v1'!BW452,'OPINI Rinci v1'!BX452)</f>
        <v>WDP</v>
      </c>
      <c r="X450" s="163" t="str">
        <f>CONCATENATE('OPINI Rinci v1'!BZ452,'OPINI Rinci v1'!CA452,'OPINI Rinci v1'!CB452,'OPINI Rinci v1'!CC452)</f>
        <v>WDP</v>
      </c>
      <c r="Y450" s="397"/>
    </row>
    <row r="451" spans="1:25" s="91" customFormat="1" ht="14.1" customHeight="1" x14ac:dyDescent="0.2">
      <c r="A451" s="76">
        <f t="shared" si="24"/>
        <v>397</v>
      </c>
      <c r="B451" s="157" t="s">
        <v>84</v>
      </c>
      <c r="C451" s="470" t="s">
        <v>40</v>
      </c>
      <c r="D451" s="479"/>
      <c r="E451" s="472" t="s">
        <v>475</v>
      </c>
      <c r="F451" s="404" t="str">
        <f>CONCATENATE('OPINI Rinci v1'!H453,'OPINI Rinci v1'!I453,'OPINI Rinci v1'!J453,'OPINI Rinci v1'!K453)</f>
        <v>WTP</v>
      </c>
      <c r="G451" s="404" t="str">
        <f>CONCATENATE('OPINI Rinci v1'!M453,'OPINI Rinci v1'!N453,'OPINI Rinci v1'!O453,'OPINI Rinci v1'!P453)</f>
        <v>WTP</v>
      </c>
      <c r="H451" s="404" t="str">
        <f>CONCATENATE('OPINI Rinci v1'!R453,'OPINI Rinci v1'!S453,'OPINI Rinci v1'!T453,'OPINI Rinci v1'!U453)</f>
        <v>WTP</v>
      </c>
      <c r="I451" s="404" t="str">
        <f>CONCATENATE('OPINI Rinci v1'!W453,'OPINI Rinci v1'!X453,'OPINI Rinci v1'!Y453,'OPINI Rinci v1'!Z453)</f>
        <v>WTP</v>
      </c>
      <c r="J451" s="404" t="str">
        <f>CONCATENATE('OPINI Rinci v1'!AB453,'OPINI Rinci v1'!AC453,'OPINI Rinci v1'!AD453,'OPINI Rinci v1'!AE453)</f>
        <v xml:space="preserve"> WDP</v>
      </c>
      <c r="K451" s="404" t="str">
        <f>CONCATENATE('OPINI Rinci v1'!AG453,'OPINI Rinci v1'!AH453,'OPINI Rinci v1'!AI453,'OPINI Rinci v1'!AJ453)</f>
        <v>WDP</v>
      </c>
      <c r="L451" s="405" t="s">
        <v>633</v>
      </c>
      <c r="M451" s="406"/>
      <c r="N451" s="406"/>
      <c r="O451" s="473" t="str">
        <f>CONCATENATE('OPINI Rinci v1'!AL453,'OPINI Rinci v1'!AM453,'OPINI Rinci v1'!AO453,'OPINI Rinci v1'!AN453)</f>
        <v>WDP</v>
      </c>
      <c r="P451" s="407" t="s">
        <v>632</v>
      </c>
      <c r="Q451" s="399" t="str">
        <f>CONCATENATE('OPINI Rinci v1'!AQ453,'OPINI Rinci v1'!AR453,'OPINI Rinci v1'!AT453,'OPINI Rinci v1'!AS453)</f>
        <v>WDP</v>
      </c>
      <c r="R451" s="163" t="str">
        <f>CONCATENATE('OPINI Rinci v1'!AV453,'OPINI Rinci v1'!AW453,'OPINI Rinci v1'!AX453,'OPINI Rinci v1'!AY453)</f>
        <v>WDP</v>
      </c>
      <c r="S451" s="163" t="str">
        <f>CONCATENATE('OPINI Rinci v1'!BA453,'OPINI Rinci v1'!BB453,'OPINI Rinci v1'!BC453,'OPINI Rinci v1'!BD453)</f>
        <v>WDP</v>
      </c>
      <c r="T451" s="163" t="str">
        <f>CONCATENATE('OPINI Rinci v1'!BF453,'OPINI Rinci v1'!BG453,'OPINI Rinci v1'!BH453,'OPINI Rinci v1'!BI453)</f>
        <v>WDP</v>
      </c>
      <c r="U451" s="163" t="str">
        <f>CONCATENATE('OPINI Rinci v1'!BK453,'OPINI Rinci v1'!BL453,'OPINI Rinci v1'!BM453,'OPINI Rinci v1'!BN453)</f>
        <v>WDP</v>
      </c>
      <c r="V451" s="163" t="str">
        <f>CONCATENATE('OPINI Rinci v1'!BP453,'OPINI Rinci v1'!BQ453,'OPINI Rinci v1'!BR453,'OPINI Rinci v1'!BS453)</f>
        <v>WDP</v>
      </c>
      <c r="W451" s="163" t="str">
        <f>CONCATENATE('OPINI Rinci v1'!BU453,'OPINI Rinci v1'!BV453,'OPINI Rinci v1'!BW453,'OPINI Rinci v1'!BX453)</f>
        <v>WDP</v>
      </c>
      <c r="X451" s="163" t="str">
        <f>CONCATENATE('OPINI Rinci v1'!BZ453,'OPINI Rinci v1'!CA453,'OPINI Rinci v1'!CB453,'OPINI Rinci v1'!CC453)</f>
        <v>WDP</v>
      </c>
      <c r="Y451" s="397"/>
    </row>
    <row r="452" spans="1:25" s="408" customFormat="1" ht="14.1" customHeight="1" x14ac:dyDescent="0.2">
      <c r="A452" s="409">
        <f t="shared" si="24"/>
        <v>398</v>
      </c>
      <c r="B452" s="410" t="s">
        <v>84</v>
      </c>
      <c r="C452" s="474" t="s">
        <v>42</v>
      </c>
      <c r="D452" s="475"/>
      <c r="E452" s="476" t="s">
        <v>476</v>
      </c>
      <c r="F452" s="404" t="str">
        <f>CONCATENATE('OPINI Rinci v1'!H454,'OPINI Rinci v1'!I454,'OPINI Rinci v1'!J454,'OPINI Rinci v1'!K454)</f>
        <v>WTP</v>
      </c>
      <c r="G452" s="404" t="str">
        <f>CONCATENATE('OPINI Rinci v1'!M454,'OPINI Rinci v1'!N454,'OPINI Rinci v1'!O454,'OPINI Rinci v1'!P454)</f>
        <v>WTP</v>
      </c>
      <c r="H452" s="404" t="str">
        <f>CONCATENATE('OPINI Rinci v1'!R454,'OPINI Rinci v1'!S454,'OPINI Rinci v1'!T454,'OPINI Rinci v1'!U454)</f>
        <v>WTP</v>
      </c>
      <c r="I452" s="404" t="str">
        <f>CONCATENATE('OPINI Rinci v1'!W454,'OPINI Rinci v1'!X454,'OPINI Rinci v1'!Y454,'OPINI Rinci v1'!Z454)</f>
        <v>WTP</v>
      </c>
      <c r="J452" s="404" t="str">
        <f>CONCATENATE('OPINI Rinci v1'!AB454,'OPINI Rinci v1'!AC454,'OPINI Rinci v1'!AD454,'OPINI Rinci v1'!AE454)</f>
        <v>WTP</v>
      </c>
      <c r="K452" s="414" t="str">
        <f>CONCATENATE('OPINI Rinci v1'!AG454,'OPINI Rinci v1'!AH454,'OPINI Rinci v1'!AI454,'OPINI Rinci v1'!AJ454)</f>
        <v>WTP</v>
      </c>
      <c r="L452" s="425" t="s">
        <v>632</v>
      </c>
      <c r="M452" s="426"/>
      <c r="N452" s="426"/>
      <c r="O452" s="477" t="str">
        <f>CONCATENATE('OPINI Rinci v1'!AL454,'OPINI Rinci v1'!AM454,'OPINI Rinci v1'!AO454,'OPINI Rinci v1'!AN454)</f>
        <v>WDP</v>
      </c>
      <c r="P452" s="427" t="s">
        <v>632</v>
      </c>
      <c r="Q452" s="418" t="str">
        <f>CONCATENATE('OPINI Rinci v1'!AQ454,'OPINI Rinci v1'!AR454,'OPINI Rinci v1'!AT454,'OPINI Rinci v1'!AS454)</f>
        <v>TMP</v>
      </c>
      <c r="R452" s="419" t="str">
        <f>CONCATENATE('OPINI Rinci v1'!AV454,'OPINI Rinci v1'!AW454,'OPINI Rinci v1'!AX454,'OPINI Rinci v1'!AY454)</f>
        <v>WDP</v>
      </c>
      <c r="S452" s="419" t="str">
        <f>CONCATENATE('OPINI Rinci v1'!BA454,'OPINI Rinci v1'!BB454,'OPINI Rinci v1'!BC454,'OPINI Rinci v1'!BD454)</f>
        <v>WDP</v>
      </c>
      <c r="T452" s="419" t="str">
        <f>CONCATENATE('OPINI Rinci v1'!BF454,'OPINI Rinci v1'!BG454,'OPINI Rinci v1'!BH454,'OPINI Rinci v1'!BI454)</f>
        <v>WDP</v>
      </c>
      <c r="U452" s="419" t="str">
        <f>CONCATENATE('OPINI Rinci v1'!BK454,'OPINI Rinci v1'!BL454,'OPINI Rinci v1'!BM454,'OPINI Rinci v1'!BN454)</f>
        <v>WDP</v>
      </c>
      <c r="V452" s="419" t="str">
        <f>CONCATENATE('OPINI Rinci v1'!BP454,'OPINI Rinci v1'!BQ454,'OPINI Rinci v1'!BR454,'OPINI Rinci v1'!BS454)</f>
        <v>WDP</v>
      </c>
      <c r="W452" s="419" t="str">
        <f>CONCATENATE('OPINI Rinci v1'!BU454,'OPINI Rinci v1'!BV454,'OPINI Rinci v1'!BW454,'OPINI Rinci v1'!BX454)</f>
        <v>WDP</v>
      </c>
      <c r="X452" s="419" t="str">
        <f>CONCATENATE('OPINI Rinci v1'!BZ454,'OPINI Rinci v1'!CA454,'OPINI Rinci v1'!CB454,'OPINI Rinci v1'!CC454)</f>
        <v>WDP</v>
      </c>
      <c r="Y452" s="420"/>
    </row>
    <row r="453" spans="1:25" s="91" customFormat="1" ht="14.1" customHeight="1" x14ac:dyDescent="0.2">
      <c r="A453" s="76">
        <f t="shared" si="24"/>
        <v>399</v>
      </c>
      <c r="B453" s="157" t="s">
        <v>84</v>
      </c>
      <c r="C453" s="470" t="s">
        <v>44</v>
      </c>
      <c r="D453" s="479"/>
      <c r="E453" s="472" t="s">
        <v>477</v>
      </c>
      <c r="F453" s="404" t="str">
        <f>CONCATENATE('OPINI Rinci v1'!H455,'OPINI Rinci v1'!I455,'OPINI Rinci v1'!J455,'OPINI Rinci v1'!K455)</f>
        <v>WDP</v>
      </c>
      <c r="G453" s="404" t="str">
        <f>CONCATENATE('OPINI Rinci v1'!M455,'OPINI Rinci v1'!N455,'OPINI Rinci v1'!O455,'OPINI Rinci v1'!P455)</f>
        <v>WDP</v>
      </c>
      <c r="H453" s="404" t="str">
        <f>CONCATENATE('OPINI Rinci v1'!R455,'OPINI Rinci v1'!S455,'OPINI Rinci v1'!T455,'OPINI Rinci v1'!U455)</f>
        <v>WDP</v>
      </c>
      <c r="I453" s="404" t="str">
        <f>CONCATENATE('OPINI Rinci v1'!W455,'OPINI Rinci v1'!X455,'OPINI Rinci v1'!Y455,'OPINI Rinci v1'!Z455)</f>
        <v>WDP</v>
      </c>
      <c r="J453" s="404" t="str">
        <f>CONCATENATE('OPINI Rinci v1'!AB455,'OPINI Rinci v1'!AC455,'OPINI Rinci v1'!AD455,'OPINI Rinci v1'!AE455)</f>
        <v>WDP</v>
      </c>
      <c r="K453" s="404" t="str">
        <f>CONCATENATE('OPINI Rinci v1'!AG455,'OPINI Rinci v1'!AH455,'OPINI Rinci v1'!AI455,'OPINI Rinci v1'!AJ455)</f>
        <v>WDP</v>
      </c>
      <c r="L453" s="422" t="s">
        <v>634</v>
      </c>
      <c r="M453" s="423"/>
      <c r="N453" s="423"/>
      <c r="O453" s="473" t="str">
        <f>CONCATENATE('OPINI Rinci v1'!AL455,'OPINI Rinci v1'!AM455,'OPINI Rinci v1'!AO455,'OPINI Rinci v1'!AN455)</f>
        <v>TMP</v>
      </c>
      <c r="P453" s="424" t="s">
        <v>634</v>
      </c>
      <c r="Q453" s="399" t="str">
        <f>CONCATENATE('OPINI Rinci v1'!AQ455,'OPINI Rinci v1'!AR455,'OPINI Rinci v1'!AT455,'OPINI Rinci v1'!AS455)</f>
        <v>TMP</v>
      </c>
      <c r="R453" s="163" t="str">
        <f>CONCATENATE('OPINI Rinci v1'!AV455,'OPINI Rinci v1'!AW455,'OPINI Rinci v1'!AX455,'OPINI Rinci v1'!AY455)</f>
        <v>TMP</v>
      </c>
      <c r="S453" s="163" t="str">
        <f>CONCATENATE('OPINI Rinci v1'!BA455,'OPINI Rinci v1'!BB455,'OPINI Rinci v1'!BC455,'OPINI Rinci v1'!BD455)</f>
        <v>TMP</v>
      </c>
      <c r="T453" s="163" t="str">
        <f>CONCATENATE('OPINI Rinci v1'!BF455,'OPINI Rinci v1'!BG455,'OPINI Rinci v1'!BH455,'OPINI Rinci v1'!BI455)</f>
        <v>WDP</v>
      </c>
      <c r="U453" s="163" t="str">
        <f>CONCATENATE('OPINI Rinci v1'!BK455,'OPINI Rinci v1'!BL455,'OPINI Rinci v1'!BM455,'OPINI Rinci v1'!BN455)</f>
        <v>WDP</v>
      </c>
      <c r="V453" s="163" t="str">
        <f>CONCATENATE('OPINI Rinci v1'!BP455,'OPINI Rinci v1'!BQ455,'OPINI Rinci v1'!BR455,'OPINI Rinci v1'!BS455)</f>
        <v>WDP</v>
      </c>
      <c r="W453" s="163" t="str">
        <f>CONCATENATE('OPINI Rinci v1'!BU455,'OPINI Rinci v1'!BV455,'OPINI Rinci v1'!BW455,'OPINI Rinci v1'!BX455)</f>
        <v>WDP</v>
      </c>
      <c r="X453" s="163" t="str">
        <f>CONCATENATE('OPINI Rinci v1'!BZ455,'OPINI Rinci v1'!CA455,'OPINI Rinci v1'!CB455,'OPINI Rinci v1'!CC455)</f>
        <v>WDP</v>
      </c>
      <c r="Y453" s="397"/>
    </row>
    <row r="454" spans="1:25" s="91" customFormat="1" ht="14.1" customHeight="1" x14ac:dyDescent="0.2">
      <c r="A454" s="76">
        <f t="shared" si="24"/>
        <v>400</v>
      </c>
      <c r="B454" s="157" t="s">
        <v>84</v>
      </c>
      <c r="C454" s="470" t="s">
        <v>46</v>
      </c>
      <c r="D454" s="479"/>
      <c r="E454" s="472" t="s">
        <v>478</v>
      </c>
      <c r="F454" s="404" t="str">
        <f>CONCATENATE('OPINI Rinci v1'!H456,'OPINI Rinci v1'!I456,'OPINI Rinci v1'!J456,'OPINI Rinci v1'!K456)</f>
        <v>WDP</v>
      </c>
      <c r="G454" s="404" t="str">
        <f>CONCATENATE('OPINI Rinci v1'!M456,'OPINI Rinci v1'!N456,'OPINI Rinci v1'!O456,'OPINI Rinci v1'!P456)</f>
        <v>WDP</v>
      </c>
      <c r="H454" s="404" t="str">
        <f>CONCATENATE('OPINI Rinci v1'!R456,'OPINI Rinci v1'!S456,'OPINI Rinci v1'!T456,'OPINI Rinci v1'!U456)</f>
        <v>WDP</v>
      </c>
      <c r="I454" s="404" t="str">
        <f>CONCATENATE('OPINI Rinci v1'!W456,'OPINI Rinci v1'!X456,'OPINI Rinci v1'!Y456,'OPINI Rinci v1'!Z456)</f>
        <v>WDP</v>
      </c>
      <c r="J454" s="404" t="str">
        <f>CONCATENATE('OPINI Rinci v1'!AB456,'OPINI Rinci v1'!AC456,'OPINI Rinci v1'!AD456,'OPINI Rinci v1'!AE456)</f>
        <v>TW</v>
      </c>
      <c r="K454" s="404" t="str">
        <f>CONCATENATE('OPINI Rinci v1'!AG456,'OPINI Rinci v1'!AH456,'OPINI Rinci v1'!AI456,'OPINI Rinci v1'!AJ456)</f>
        <v>WDP</v>
      </c>
      <c r="L454" s="422" t="s">
        <v>634</v>
      </c>
      <c r="M454" s="423"/>
      <c r="N454" s="423"/>
      <c r="O454" s="473" t="str">
        <f>CONCATENATE('OPINI Rinci v1'!AL456,'OPINI Rinci v1'!AM456,'OPINI Rinci v1'!AO456,'OPINI Rinci v1'!AN456)</f>
        <v>WDP</v>
      </c>
      <c r="P454" s="407" t="s">
        <v>632</v>
      </c>
      <c r="Q454" s="399" t="str">
        <f>CONCATENATE('OPINI Rinci v1'!AQ456,'OPINI Rinci v1'!AR456,'OPINI Rinci v1'!AT456,'OPINI Rinci v1'!AS456)</f>
        <v>WDP</v>
      </c>
      <c r="R454" s="163" t="str">
        <f>CONCATENATE('OPINI Rinci v1'!AV456,'OPINI Rinci v1'!AW456,'OPINI Rinci v1'!AX456,'OPINI Rinci v1'!AY456)</f>
        <v>TMP</v>
      </c>
      <c r="S454" s="163" t="str">
        <f>CONCATENATE('OPINI Rinci v1'!BA456,'OPINI Rinci v1'!BB456,'OPINI Rinci v1'!BC456,'OPINI Rinci v1'!BD456)</f>
        <v>WDP</v>
      </c>
      <c r="T454" s="163" t="str">
        <f>CONCATENATE('OPINI Rinci v1'!BF456,'OPINI Rinci v1'!BG456,'OPINI Rinci v1'!BH456,'OPINI Rinci v1'!BI456)</f>
        <v>WDP</v>
      </c>
      <c r="U454" s="163" t="str">
        <f>CONCATENATE('OPINI Rinci v1'!BK456,'OPINI Rinci v1'!BL456,'OPINI Rinci v1'!BM456,'OPINI Rinci v1'!BN456)</f>
        <v>WDP</v>
      </c>
      <c r="V454" s="163" t="str">
        <f>CONCATENATE('OPINI Rinci v1'!BP456,'OPINI Rinci v1'!BQ456,'OPINI Rinci v1'!BR456,'OPINI Rinci v1'!BS456)</f>
        <v>WDP</v>
      </c>
      <c r="W454" s="163" t="str">
        <f>CONCATENATE('OPINI Rinci v1'!BU456,'OPINI Rinci v1'!BV456,'OPINI Rinci v1'!BW456,'OPINI Rinci v1'!BX456)</f>
        <v>WDP</v>
      </c>
      <c r="X454" s="163" t="str">
        <f>CONCATENATE('OPINI Rinci v1'!BZ456,'OPINI Rinci v1'!CA456,'OPINI Rinci v1'!CB456,'OPINI Rinci v1'!CC456)</f>
        <v>WDP</v>
      </c>
      <c r="Y454" s="397"/>
    </row>
    <row r="455" spans="1:25" s="91" customFormat="1" ht="14.1" customHeight="1" x14ac:dyDescent="0.2">
      <c r="A455" s="76">
        <f t="shared" si="24"/>
        <v>401</v>
      </c>
      <c r="B455" s="157" t="s">
        <v>84</v>
      </c>
      <c r="C455" s="470" t="s">
        <v>48</v>
      </c>
      <c r="D455" s="479"/>
      <c r="E455" s="472" t="s">
        <v>479</v>
      </c>
      <c r="F455" s="404" t="str">
        <f>CONCATENATE('OPINI Rinci v1'!H457,'OPINI Rinci v1'!I457,'OPINI Rinci v1'!J457,'OPINI Rinci v1'!K457)</f>
        <v>WTP</v>
      </c>
      <c r="G455" s="404" t="str">
        <f>CONCATENATE('OPINI Rinci v1'!M457,'OPINI Rinci v1'!N457,'OPINI Rinci v1'!O457,'OPINI Rinci v1'!P457)</f>
        <v>WTP</v>
      </c>
      <c r="H455" s="404" t="str">
        <f>CONCATENATE('OPINI Rinci v1'!R457,'OPINI Rinci v1'!S457,'OPINI Rinci v1'!T457,'OPINI Rinci v1'!U457)</f>
        <v>WTP</v>
      </c>
      <c r="I455" s="404" t="str">
        <f>CONCATENATE('OPINI Rinci v1'!W457,'OPINI Rinci v1'!X457,'OPINI Rinci v1'!Y457,'OPINI Rinci v1'!Z457)</f>
        <v>WTP</v>
      </c>
      <c r="J455" s="404" t="str">
        <f>CONCATENATE('OPINI Rinci v1'!AB457,'OPINI Rinci v1'!AC457,'OPINI Rinci v1'!AD457,'OPINI Rinci v1'!AE457)</f>
        <v>WTP</v>
      </c>
      <c r="K455" s="404" t="str">
        <f>CONCATENATE('OPINI Rinci v1'!AG457,'OPINI Rinci v1'!AH457,'OPINI Rinci v1'!AI457,'OPINI Rinci v1'!AJ457)</f>
        <v>WDP</v>
      </c>
      <c r="L455" s="422" t="s">
        <v>634</v>
      </c>
      <c r="M455" s="423"/>
      <c r="N455" s="423"/>
      <c r="O455" s="473" t="str">
        <f>CONCATENATE('OPINI Rinci v1'!AL457,'OPINI Rinci v1'!AM457,'OPINI Rinci v1'!AO457,'OPINI Rinci v1'!AN457)</f>
        <v>WDP</v>
      </c>
      <c r="P455" s="424" t="s">
        <v>634</v>
      </c>
      <c r="Q455" s="399" t="str">
        <f>CONCATENATE('OPINI Rinci v1'!AQ457,'OPINI Rinci v1'!AR457,'OPINI Rinci v1'!AT457,'OPINI Rinci v1'!AS457)</f>
        <v>WTP</v>
      </c>
      <c r="R455" s="163" t="str">
        <f>CONCATENATE('OPINI Rinci v1'!AV457,'OPINI Rinci v1'!AW457,'OPINI Rinci v1'!AX457,'OPINI Rinci v1'!AY457)</f>
        <v>WDP</v>
      </c>
      <c r="S455" s="163" t="str">
        <f>CONCATENATE('OPINI Rinci v1'!BA457,'OPINI Rinci v1'!BB457,'OPINI Rinci v1'!BC457,'OPINI Rinci v1'!BD457)</f>
        <v>WDP</v>
      </c>
      <c r="T455" s="163" t="str">
        <f>CONCATENATE('OPINI Rinci v1'!BF457,'OPINI Rinci v1'!BG457,'OPINI Rinci v1'!BH457,'OPINI Rinci v1'!BI457)</f>
        <v>WDP</v>
      </c>
      <c r="U455" s="163" t="str">
        <f>CONCATENATE('OPINI Rinci v1'!BK457,'OPINI Rinci v1'!BL457,'OPINI Rinci v1'!BM457,'OPINI Rinci v1'!BN457)</f>
        <v>WDP</v>
      </c>
      <c r="V455" s="163" t="str">
        <f>CONCATENATE('OPINI Rinci v1'!BP457,'OPINI Rinci v1'!BQ457,'OPINI Rinci v1'!BR457,'OPINI Rinci v1'!BS457)</f>
        <v>WDP</v>
      </c>
      <c r="W455" s="163" t="str">
        <f>CONCATENATE('OPINI Rinci v1'!BU457,'OPINI Rinci v1'!BV457,'OPINI Rinci v1'!BW457,'OPINI Rinci v1'!BX457)</f>
        <v>WDP</v>
      </c>
      <c r="X455" s="163" t="str">
        <f>CONCATENATE('OPINI Rinci v1'!BZ457,'OPINI Rinci v1'!CA457,'OPINI Rinci v1'!CB457,'OPINI Rinci v1'!CC457)</f>
        <v>WTP</v>
      </c>
      <c r="Y455" s="397"/>
    </row>
    <row r="456" spans="1:25" s="91" customFormat="1" ht="14.1" customHeight="1" x14ac:dyDescent="0.2">
      <c r="A456" s="76">
        <f t="shared" si="24"/>
        <v>402</v>
      </c>
      <c r="B456" s="157" t="s">
        <v>84</v>
      </c>
      <c r="C456" s="470" t="s">
        <v>50</v>
      </c>
      <c r="D456" s="479"/>
      <c r="E456" s="472" t="s">
        <v>480</v>
      </c>
      <c r="F456" s="404" t="str">
        <f>CONCATENATE('OPINI Rinci v1'!H458,'OPINI Rinci v1'!I458,'OPINI Rinci v1'!J458,'OPINI Rinci v1'!K458)</f>
        <v>WTP</v>
      </c>
      <c r="G456" s="404" t="str">
        <f>CONCATENATE('OPINI Rinci v1'!M458,'OPINI Rinci v1'!N458,'OPINI Rinci v1'!O458,'OPINI Rinci v1'!P458)</f>
        <v>WDP</v>
      </c>
      <c r="H456" s="404" t="str">
        <f>CONCATENATE('OPINI Rinci v1'!R458,'OPINI Rinci v1'!S458,'OPINI Rinci v1'!T458,'OPINI Rinci v1'!U458)</f>
        <v>WTP</v>
      </c>
      <c r="I456" s="404" t="str">
        <f>CONCATENATE('OPINI Rinci v1'!W458,'OPINI Rinci v1'!X458,'OPINI Rinci v1'!Y458,'OPINI Rinci v1'!Z458)</f>
        <v>WTP</v>
      </c>
      <c r="J456" s="404" t="str">
        <f>CONCATENATE('OPINI Rinci v1'!AB458,'OPINI Rinci v1'!AC458,'OPINI Rinci v1'!AD458,'OPINI Rinci v1'!AE458)</f>
        <v>WTP</v>
      </c>
      <c r="K456" s="404" t="str">
        <f>CONCATENATE('OPINI Rinci v1'!AG458,'OPINI Rinci v1'!AH458,'OPINI Rinci v1'!AI458,'OPINI Rinci v1'!AJ458)</f>
        <v>WDP</v>
      </c>
      <c r="L456" s="405" t="s">
        <v>632</v>
      </c>
      <c r="M456" s="406"/>
      <c r="N456" s="406"/>
      <c r="O456" s="473" t="str">
        <f>CONCATENATE('OPINI Rinci v1'!AL458,'OPINI Rinci v1'!AM458,'OPINI Rinci v1'!AO458,'OPINI Rinci v1'!AN458)</f>
        <v>WDP</v>
      </c>
      <c r="P456" s="407" t="s">
        <v>632</v>
      </c>
      <c r="Q456" s="399" t="str">
        <f>CONCATENATE('OPINI Rinci v1'!AQ458,'OPINI Rinci v1'!AR458,'OPINI Rinci v1'!AT458,'OPINI Rinci v1'!AS458)</f>
        <v>TMP</v>
      </c>
      <c r="R456" s="163" t="str">
        <f>CONCATENATE('OPINI Rinci v1'!AV458,'OPINI Rinci v1'!AW458,'OPINI Rinci v1'!AX458,'OPINI Rinci v1'!AY458)</f>
        <v>TMP</v>
      </c>
      <c r="S456" s="163" t="str">
        <f>CONCATENATE('OPINI Rinci v1'!BA458,'OPINI Rinci v1'!BB458,'OPINI Rinci v1'!BC458,'OPINI Rinci v1'!BD458)</f>
        <v>WDP</v>
      </c>
      <c r="T456" s="163" t="str">
        <f>CONCATENATE('OPINI Rinci v1'!BF458,'OPINI Rinci v1'!BG458,'OPINI Rinci v1'!BH458,'OPINI Rinci v1'!BI458)</f>
        <v>WDP</v>
      </c>
      <c r="U456" s="163" t="str">
        <f>CONCATENATE('OPINI Rinci v1'!BK458,'OPINI Rinci v1'!BL458,'OPINI Rinci v1'!BM458,'OPINI Rinci v1'!BN458)</f>
        <v>WDP</v>
      </c>
      <c r="V456" s="163" t="str">
        <f>CONCATENATE('OPINI Rinci v1'!BP458,'OPINI Rinci v1'!BQ458,'OPINI Rinci v1'!BR458,'OPINI Rinci v1'!BS458)</f>
        <v>WDP</v>
      </c>
      <c r="W456" s="163" t="str">
        <f>CONCATENATE('OPINI Rinci v1'!BU458,'OPINI Rinci v1'!BV458,'OPINI Rinci v1'!BW458,'OPINI Rinci v1'!BX458)</f>
        <v>WDP</v>
      </c>
      <c r="X456" s="163" t="str">
        <f>CONCATENATE('OPINI Rinci v1'!BZ458,'OPINI Rinci v1'!CA458,'OPINI Rinci v1'!CB458,'OPINI Rinci v1'!CC458)</f>
        <v>WDP</v>
      </c>
      <c r="Y456" s="397"/>
    </row>
    <row r="457" spans="1:25" s="91" customFormat="1" ht="14.1" customHeight="1" x14ac:dyDescent="0.2">
      <c r="A457" s="76">
        <f t="shared" si="24"/>
        <v>403</v>
      </c>
      <c r="B457" s="157" t="s">
        <v>84</v>
      </c>
      <c r="C457" s="470" t="s">
        <v>52</v>
      </c>
      <c r="D457" s="479"/>
      <c r="E457" s="472" t="s">
        <v>481</v>
      </c>
      <c r="F457" s="404" t="str">
        <f>CONCATENATE('OPINI Rinci v1'!H459,'OPINI Rinci v1'!I459,'OPINI Rinci v1'!J459,'OPINI Rinci v1'!K459)</f>
        <v>WTP</v>
      </c>
      <c r="G457" s="404" t="str">
        <f>CONCATENATE('OPINI Rinci v1'!M459,'OPINI Rinci v1'!N459,'OPINI Rinci v1'!O459,'OPINI Rinci v1'!P459)</f>
        <v>WTP</v>
      </c>
      <c r="H457" s="404" t="str">
        <f>CONCATENATE('OPINI Rinci v1'!R459,'OPINI Rinci v1'!S459,'OPINI Rinci v1'!T459,'OPINI Rinci v1'!U459)</f>
        <v>WTP</v>
      </c>
      <c r="I457" s="404" t="str">
        <f>CONCATENATE('OPINI Rinci v1'!W459,'OPINI Rinci v1'!X459,'OPINI Rinci v1'!Y459,'OPINI Rinci v1'!Z459)</f>
        <v>WTP</v>
      </c>
      <c r="J457" s="404" t="str">
        <f>CONCATENATE('OPINI Rinci v1'!AB459,'OPINI Rinci v1'!AC459,'OPINI Rinci v1'!AD459,'OPINI Rinci v1'!AE459)</f>
        <v>WTP</v>
      </c>
      <c r="K457" s="404" t="str">
        <f>CONCATENATE('OPINI Rinci v1'!AG459,'OPINI Rinci v1'!AH459,'OPINI Rinci v1'!AI459,'OPINI Rinci v1'!AJ459)</f>
        <v>WDP</v>
      </c>
      <c r="L457" s="422" t="s">
        <v>634</v>
      </c>
      <c r="M457" s="423"/>
      <c r="N457" s="423"/>
      <c r="O457" s="473" t="str">
        <f>CONCATENATE('OPINI Rinci v1'!AL459,'OPINI Rinci v1'!AM459,'OPINI Rinci v1'!AO459,'OPINI Rinci v1'!AN459)</f>
        <v>WDP</v>
      </c>
      <c r="P457" s="424" t="s">
        <v>634</v>
      </c>
      <c r="Q457" s="399" t="str">
        <f>CONCATENATE('OPINI Rinci v1'!AQ459,'OPINI Rinci v1'!AR459,'OPINI Rinci v1'!AT459,'OPINI Rinci v1'!AS459)</f>
        <v>WDP</v>
      </c>
      <c r="R457" s="163" t="str">
        <f>CONCATENATE('OPINI Rinci v1'!AV459,'OPINI Rinci v1'!AW459,'OPINI Rinci v1'!AX459,'OPINI Rinci v1'!AY459)</f>
        <v>WDP</v>
      </c>
      <c r="S457" s="163" t="str">
        <f>CONCATENATE('OPINI Rinci v1'!BA459,'OPINI Rinci v1'!BB459,'OPINI Rinci v1'!BC459,'OPINI Rinci v1'!BD459)</f>
        <v>WDP</v>
      </c>
      <c r="T457" s="163" t="str">
        <f>CONCATENATE('OPINI Rinci v1'!BF459,'OPINI Rinci v1'!BG459,'OPINI Rinci v1'!BH459,'OPINI Rinci v1'!BI459)</f>
        <v>WDP</v>
      </c>
      <c r="U457" s="163" t="str">
        <f>CONCATENATE('OPINI Rinci v1'!BK459,'OPINI Rinci v1'!BL459,'OPINI Rinci v1'!BM459,'OPINI Rinci v1'!BN459)</f>
        <v>WDP</v>
      </c>
      <c r="V457" s="163" t="str">
        <f>CONCATENATE('OPINI Rinci v1'!BP459,'OPINI Rinci v1'!BQ459,'OPINI Rinci v1'!BR459,'OPINI Rinci v1'!BS459)</f>
        <v>WDP</v>
      </c>
      <c r="W457" s="163" t="str">
        <f>CONCATENATE('OPINI Rinci v1'!BU459,'OPINI Rinci v1'!BV459,'OPINI Rinci v1'!BW459,'OPINI Rinci v1'!BX459)</f>
        <v>WDP</v>
      </c>
      <c r="X457" s="163" t="str">
        <f>CONCATENATE('OPINI Rinci v1'!BZ459,'OPINI Rinci v1'!CA459,'OPINI Rinci v1'!CB459,'OPINI Rinci v1'!CC459)</f>
        <v>WDP</v>
      </c>
      <c r="Y457" s="397"/>
    </row>
    <row r="458" spans="1:25" s="91" customFormat="1" ht="14.1" customHeight="1" x14ac:dyDescent="0.2">
      <c r="A458" s="76">
        <f t="shared" si="24"/>
        <v>404</v>
      </c>
      <c r="B458" s="157" t="s">
        <v>84</v>
      </c>
      <c r="C458" s="470" t="s">
        <v>54</v>
      </c>
      <c r="D458" s="479"/>
      <c r="E458" s="472" t="s">
        <v>482</v>
      </c>
      <c r="F458" s="404" t="str">
        <f>CONCATENATE('OPINI Rinci v1'!H460,'OPINI Rinci v1'!I460,'OPINI Rinci v1'!J460,'OPINI Rinci v1'!K460)</f>
        <v>WTP</v>
      </c>
      <c r="G458" s="404" t="str">
        <f>CONCATENATE('OPINI Rinci v1'!M460,'OPINI Rinci v1'!N460,'OPINI Rinci v1'!O460,'OPINI Rinci v1'!P460)</f>
        <v>WTP</v>
      </c>
      <c r="H458" s="404" t="str">
        <f>CONCATENATE('OPINI Rinci v1'!R460,'OPINI Rinci v1'!S460,'OPINI Rinci v1'!T460,'OPINI Rinci v1'!U460)</f>
        <v>WTP</v>
      </c>
      <c r="I458" s="404" t="str">
        <f>CONCATENATE('OPINI Rinci v1'!W460,'OPINI Rinci v1'!X460,'OPINI Rinci v1'!Y460,'OPINI Rinci v1'!Z460)</f>
        <v>WTP</v>
      </c>
      <c r="J458" s="404" t="str">
        <f>CONCATENATE('OPINI Rinci v1'!AB460,'OPINI Rinci v1'!AC460,'OPINI Rinci v1'!AD460,'OPINI Rinci v1'!AE460)</f>
        <v>WTP</v>
      </c>
      <c r="K458" s="404" t="str">
        <f>CONCATENATE('OPINI Rinci v1'!AG460,'OPINI Rinci v1'!AH460,'OPINI Rinci v1'!AI460,'OPINI Rinci v1'!AJ460)</f>
        <v>WDP</v>
      </c>
      <c r="L458" s="422" t="s">
        <v>634</v>
      </c>
      <c r="M458" s="423"/>
      <c r="N458" s="423"/>
      <c r="O458" s="473" t="str">
        <f>CONCATENATE('OPINI Rinci v1'!AL460,'OPINI Rinci v1'!AM460,'OPINI Rinci v1'!AO460,'OPINI Rinci v1'!AN460)</f>
        <v>TMP</v>
      </c>
      <c r="P458" s="424" t="s">
        <v>634</v>
      </c>
      <c r="Q458" s="399" t="str">
        <f>CONCATENATE('OPINI Rinci v1'!AQ460,'OPINI Rinci v1'!AR460,'OPINI Rinci v1'!AT460,'OPINI Rinci v1'!AS460)</f>
        <v>WDP</v>
      </c>
      <c r="R458" s="163" t="str">
        <f>CONCATENATE('OPINI Rinci v1'!AV460,'OPINI Rinci v1'!AW460,'OPINI Rinci v1'!AX460,'OPINI Rinci v1'!AY460)</f>
        <v>TMP</v>
      </c>
      <c r="S458" s="163" t="str">
        <f>CONCATENATE('OPINI Rinci v1'!BA460,'OPINI Rinci v1'!BB460,'OPINI Rinci v1'!BC460,'OPINI Rinci v1'!BD460)</f>
        <v>TMP</v>
      </c>
      <c r="T458" s="163" t="str">
        <f>CONCATENATE('OPINI Rinci v1'!BF460,'OPINI Rinci v1'!BG460,'OPINI Rinci v1'!BH460,'OPINI Rinci v1'!BI460)</f>
        <v>TMP</v>
      </c>
      <c r="U458" s="163" t="str">
        <f>CONCATENATE('OPINI Rinci v1'!BK460,'OPINI Rinci v1'!BL460,'OPINI Rinci v1'!BM460,'OPINI Rinci v1'!BN460)</f>
        <v>WDP</v>
      </c>
      <c r="V458" s="163" t="str">
        <f>CONCATENATE('OPINI Rinci v1'!BP460,'OPINI Rinci v1'!BQ460,'OPINI Rinci v1'!BR460,'OPINI Rinci v1'!BS460)</f>
        <v>WDP</v>
      </c>
      <c r="W458" s="163" t="str">
        <f>CONCATENATE('OPINI Rinci v1'!BU460,'OPINI Rinci v1'!BV460,'OPINI Rinci v1'!BW460,'OPINI Rinci v1'!BX460)</f>
        <v>WDP</v>
      </c>
      <c r="X458" s="163" t="str">
        <f>CONCATENATE('OPINI Rinci v1'!BZ460,'OPINI Rinci v1'!CA460,'OPINI Rinci v1'!CB460,'OPINI Rinci v1'!CC460)</f>
        <v>WDP</v>
      </c>
      <c r="Y458" s="397"/>
    </row>
    <row r="459" spans="1:25" s="477" customFormat="1" ht="14.1" customHeight="1" x14ac:dyDescent="0.2">
      <c r="A459" s="477">
        <f t="shared" si="24"/>
        <v>405</v>
      </c>
      <c r="B459" s="477" t="s">
        <v>84</v>
      </c>
      <c r="C459" s="477" t="s">
        <v>56</v>
      </c>
      <c r="D459" s="480"/>
      <c r="E459" s="481" t="s">
        <v>483</v>
      </c>
      <c r="F459" s="404" t="str">
        <f>CONCATENATE('OPINI Rinci v1'!H461,'OPINI Rinci v1'!I461,'OPINI Rinci v1'!J461,'OPINI Rinci v1'!K461)</f>
        <v>WTP</v>
      </c>
      <c r="G459" s="404" t="str">
        <f>CONCATENATE('OPINI Rinci v1'!M461,'OPINI Rinci v1'!N461,'OPINI Rinci v1'!O461,'OPINI Rinci v1'!P461)</f>
        <v>WTP</v>
      </c>
      <c r="H459" s="404" t="str">
        <f>CONCATENATE('OPINI Rinci v1'!R461,'OPINI Rinci v1'!S461,'OPINI Rinci v1'!T461,'OPINI Rinci v1'!U461)</f>
        <v>WTP</v>
      </c>
      <c r="I459" s="404" t="str">
        <f>CONCATENATE('OPINI Rinci v1'!W461,'OPINI Rinci v1'!X461,'OPINI Rinci v1'!Y461,'OPINI Rinci v1'!Z461)</f>
        <v>WTP</v>
      </c>
      <c r="J459" s="404" t="str">
        <f>CONCATENATE('OPINI Rinci v1'!AB461,'OPINI Rinci v1'!AC461,'OPINI Rinci v1'!AD461,'OPINI Rinci v1'!AE461)</f>
        <v>WTP</v>
      </c>
      <c r="K459" s="477" t="str">
        <f>CONCATENATE('OPINI Rinci v1'!AG461,'OPINI Rinci v1'!AH461,'OPINI Rinci v1'!AI461,'OPINI Rinci v1'!AJ461)</f>
        <v>WTP</v>
      </c>
      <c r="L459" s="477" t="s">
        <v>634</v>
      </c>
      <c r="O459" s="477" t="str">
        <f>CONCATENATE('OPINI Rinci v1'!AL461,'OPINI Rinci v1'!AM461,'OPINI Rinci v1'!AO461,'OPINI Rinci v1'!AN461)</f>
        <v>WDP</v>
      </c>
      <c r="P459" s="477" t="s">
        <v>634</v>
      </c>
      <c r="Q459" s="477" t="str">
        <f>CONCATENATE('OPINI Rinci v1'!AQ461,'OPINI Rinci v1'!AR461,'OPINI Rinci v1'!AT461,'OPINI Rinci v1'!AS461)</f>
        <v>WTP</v>
      </c>
      <c r="R459" s="477" t="str">
        <f>CONCATENATE('OPINI Rinci v1'!AV461,'OPINI Rinci v1'!AW461,'OPINI Rinci v1'!AX461,'OPINI Rinci v1'!AY461)</f>
        <v>WTP</v>
      </c>
      <c r="S459" s="477" t="str">
        <f>CONCATENATE('OPINI Rinci v1'!BA461,'OPINI Rinci v1'!BB461,'OPINI Rinci v1'!BC461,'OPINI Rinci v1'!BD461)</f>
        <v>WDP</v>
      </c>
      <c r="T459" s="477" t="str">
        <f>CONCATENATE('OPINI Rinci v1'!BF461,'OPINI Rinci v1'!BG461,'OPINI Rinci v1'!BH461,'OPINI Rinci v1'!BI461)</f>
        <v>WDP</v>
      </c>
      <c r="U459" s="477" t="str">
        <f>CONCATENATE('OPINI Rinci v1'!BK461,'OPINI Rinci v1'!BL461,'OPINI Rinci v1'!BM461,'OPINI Rinci v1'!BN461)</f>
        <v>WDP</v>
      </c>
      <c r="V459" s="477" t="str">
        <f>CONCATENATE('OPINI Rinci v1'!BP461,'OPINI Rinci v1'!BQ461,'OPINI Rinci v1'!BR461,'OPINI Rinci v1'!BS461)</f>
        <v>TMP</v>
      </c>
      <c r="W459" s="477" t="str">
        <f>CONCATENATE('OPINI Rinci v1'!BU461,'OPINI Rinci v1'!BV461,'OPINI Rinci v1'!BW461,'OPINI Rinci v1'!BX461)</f>
        <v>WDP</v>
      </c>
      <c r="X459" s="477" t="str">
        <f>CONCATENATE('OPINI Rinci v1'!BZ461,'OPINI Rinci v1'!CA461,'OPINI Rinci v1'!CB461,'OPINI Rinci v1'!CC461)</f>
        <v>WDP</v>
      </c>
    </row>
    <row r="460" spans="1:25" s="91" customFormat="1" ht="14.1" customHeight="1" x14ac:dyDescent="0.2">
      <c r="A460" s="76">
        <f t="shared" si="24"/>
        <v>406</v>
      </c>
      <c r="B460" s="157" t="s">
        <v>84</v>
      </c>
      <c r="C460" s="470" t="s">
        <v>84</v>
      </c>
      <c r="D460" s="479"/>
      <c r="E460" s="472" t="s">
        <v>484</v>
      </c>
      <c r="F460" s="404" t="str">
        <f>CONCATENATE('OPINI Rinci v1'!H462,'OPINI Rinci v1'!I462,'OPINI Rinci v1'!J462,'OPINI Rinci v1'!K462)</f>
        <v>WTP</v>
      </c>
      <c r="G460" s="404" t="str">
        <f>CONCATENATE('OPINI Rinci v1'!M462,'OPINI Rinci v1'!N462,'OPINI Rinci v1'!O462,'OPINI Rinci v1'!P462)</f>
        <v>WTP</v>
      </c>
      <c r="H460" s="404" t="str">
        <f>CONCATENATE('OPINI Rinci v1'!R462,'OPINI Rinci v1'!S462,'OPINI Rinci v1'!T462,'OPINI Rinci v1'!U462)</f>
        <v>WTP</v>
      </c>
      <c r="I460" s="404" t="str">
        <f>CONCATENATE('OPINI Rinci v1'!W462,'OPINI Rinci v1'!X462,'OPINI Rinci v1'!Y462,'OPINI Rinci v1'!Z462)</f>
        <v>WTP</v>
      </c>
      <c r="J460" s="404" t="str">
        <f>CONCATENATE('OPINI Rinci v1'!AB462,'OPINI Rinci v1'!AC462,'OPINI Rinci v1'!AD462,'OPINI Rinci v1'!AE462)</f>
        <v>WTP</v>
      </c>
      <c r="K460" s="404" t="str">
        <f>CONCATENATE('OPINI Rinci v1'!AG462,'OPINI Rinci v1'!AH462,'OPINI Rinci v1'!AI462,'OPINI Rinci v1'!AJ462)</f>
        <v>WDP</v>
      </c>
      <c r="L460" s="422" t="s">
        <v>634</v>
      </c>
      <c r="M460" s="423"/>
      <c r="N460" s="423"/>
      <c r="O460" s="473" t="str">
        <f>CONCATENATE('OPINI Rinci v1'!AL462,'OPINI Rinci v1'!AM462,'OPINI Rinci v1'!AO462,'OPINI Rinci v1'!AN462)</f>
        <v>WDP</v>
      </c>
      <c r="P460" s="424" t="s">
        <v>634</v>
      </c>
      <c r="Q460" s="399" t="str">
        <f>CONCATENATE('OPINI Rinci v1'!AQ462,'OPINI Rinci v1'!AR462,'OPINI Rinci v1'!AT462,'OPINI Rinci v1'!AS462)</f>
        <v>WDP</v>
      </c>
      <c r="R460" s="163" t="str">
        <f>CONCATENATE('OPINI Rinci v1'!AV462,'OPINI Rinci v1'!AW462,'OPINI Rinci v1'!AX462,'OPINI Rinci v1'!AY462)</f>
        <v>WDP</v>
      </c>
      <c r="S460" s="163" t="str">
        <f>CONCATENATE('OPINI Rinci v1'!BA462,'OPINI Rinci v1'!BB462,'OPINI Rinci v1'!BC462,'OPINI Rinci v1'!BD462)</f>
        <v>WDP</v>
      </c>
      <c r="T460" s="163" t="str">
        <f>CONCATENATE('OPINI Rinci v1'!BF462,'OPINI Rinci v1'!BG462,'OPINI Rinci v1'!BH462,'OPINI Rinci v1'!BI462)</f>
        <v>WDP</v>
      </c>
      <c r="U460" s="163" t="str">
        <f>CONCATENATE('OPINI Rinci v1'!BK462,'OPINI Rinci v1'!BL462,'OPINI Rinci v1'!BM462,'OPINI Rinci v1'!BN462)</f>
        <v/>
      </c>
      <c r="V460" s="163" t="str">
        <f>CONCATENATE('OPINI Rinci v1'!BP462,'OPINI Rinci v1'!BQ462,'OPINI Rinci v1'!BR462,'OPINI Rinci v1'!BS462)</f>
        <v/>
      </c>
      <c r="W460" s="163" t="str">
        <f>CONCATENATE('OPINI Rinci v1'!BU462,'OPINI Rinci v1'!BV462,'OPINI Rinci v1'!BW462,'OPINI Rinci v1'!BX462)</f>
        <v/>
      </c>
      <c r="X460" s="163" t="str">
        <f>CONCATENATE('OPINI Rinci v1'!BZ462,'OPINI Rinci v1'!CA462,'OPINI Rinci v1'!CB462,'OPINI Rinci v1'!CC462)</f>
        <v/>
      </c>
      <c r="Y460" s="397"/>
    </row>
    <row r="461" spans="1:25" s="91" customFormat="1" ht="14.1" customHeight="1" x14ac:dyDescent="0.2">
      <c r="A461" s="76"/>
      <c r="B461" s="157"/>
      <c r="C461" s="470"/>
      <c r="D461" s="479"/>
      <c r="E461" s="472"/>
      <c r="F461" s="472"/>
      <c r="G461" s="404" t="str">
        <f>CONCATENATE('OPINI Rinci v1'!M463,'OPINI Rinci v1'!N463,'OPINI Rinci v1'!O463,'OPINI Rinci v1'!P463)</f>
        <v/>
      </c>
      <c r="H461" s="472"/>
      <c r="I461" s="472"/>
      <c r="J461" s="472"/>
      <c r="K461" s="472"/>
      <c r="L461" s="482"/>
      <c r="M461" s="482"/>
      <c r="N461" s="482"/>
      <c r="O461" s="473"/>
      <c r="P461" s="472"/>
      <c r="Q461" s="399" t="str">
        <f>CONCATENATE('OPINI Rinci v1'!AQ463,'OPINI Rinci v1'!AR463,'OPINI Rinci v1'!AT463,'OPINI Rinci v1'!AS463)</f>
        <v/>
      </c>
      <c r="R461" s="439"/>
      <c r="S461" s="163"/>
      <c r="T461" s="163"/>
      <c r="U461" s="163"/>
      <c r="V461" s="163"/>
      <c r="W461" s="163"/>
      <c r="X461" s="163"/>
      <c r="Y461" s="397"/>
    </row>
    <row r="462" spans="1:25" s="59" customFormat="1" ht="14.1" customHeight="1" x14ac:dyDescent="0.2">
      <c r="A462" s="76" t="str">
        <f>IF(C462="","",A460+1)</f>
        <v/>
      </c>
      <c r="B462" s="79" t="s">
        <v>86</v>
      </c>
      <c r="C462" s="398"/>
      <c r="D462" s="62" t="s">
        <v>485</v>
      </c>
      <c r="E462" s="63"/>
      <c r="F462" s="63"/>
      <c r="G462" s="404" t="s">
        <v>657</v>
      </c>
      <c r="H462" s="63"/>
      <c r="I462" s="63"/>
      <c r="J462" s="63"/>
      <c r="K462" s="63"/>
      <c r="L462" s="428"/>
      <c r="M462" s="428"/>
      <c r="N462" s="428"/>
      <c r="O462" s="398"/>
      <c r="P462" s="63"/>
      <c r="Q462" s="399"/>
      <c r="R462" s="147"/>
      <c r="S462" s="163"/>
      <c r="T462" s="163"/>
      <c r="U462" s="163"/>
      <c r="V462" s="163"/>
      <c r="W462" s="163"/>
      <c r="X462" s="163"/>
      <c r="Y462" s="400"/>
    </row>
    <row r="463" spans="1:25" s="91" customFormat="1" ht="14.1" customHeight="1" x14ac:dyDescent="0.2">
      <c r="A463" s="76">
        <f>IF(C463="","",A460+1)</f>
        <v>407</v>
      </c>
      <c r="B463" s="157" t="s">
        <v>86</v>
      </c>
      <c r="C463" s="470" t="s">
        <v>8</v>
      </c>
      <c r="D463" s="471"/>
      <c r="E463" s="472" t="s">
        <v>486</v>
      </c>
      <c r="F463" s="404" t="str">
        <f>CONCATENATE('OPINI Rinci v1'!H465,'OPINI Rinci v1'!I465,'OPINI Rinci v1'!J465,'OPINI Rinci v1'!K465)</f>
        <v>WTP</v>
      </c>
      <c r="G463" s="404" t="str">
        <f>CONCATENATE('OPINI Rinci v1'!M465,'OPINI Rinci v1'!N465,'OPINI Rinci v1'!O465,'OPINI Rinci v1'!P465)</f>
        <v>WTP</v>
      </c>
      <c r="H463" s="404" t="str">
        <f>CONCATENATE('OPINI Rinci v1'!R465,'OPINI Rinci v1'!S465,'OPINI Rinci v1'!T465,'OPINI Rinci v1'!U465)</f>
        <v>WTP</v>
      </c>
      <c r="I463" s="404" t="str">
        <f>CONCATENATE('OPINI Rinci v1'!W465,'OPINI Rinci v1'!X465,'OPINI Rinci v1'!Y465,'OPINI Rinci v1'!Z465)</f>
        <v>WTP</v>
      </c>
      <c r="J463" s="404" t="str">
        <f>CONCATENATE('OPINI Rinci v1'!AB465,'OPINI Rinci v1'!AC465,'OPINI Rinci v1'!AD465,'OPINI Rinci v1'!AE465)</f>
        <v xml:space="preserve">WTP </v>
      </c>
      <c r="K463" s="404" t="str">
        <f>CONCATENATE('OPINI Rinci v1'!AG465,'OPINI Rinci v1'!AH465,'OPINI Rinci v1'!AI465,'OPINI Rinci v1'!AJ465)</f>
        <v>WTP</v>
      </c>
      <c r="L463" s="422" t="s">
        <v>634</v>
      </c>
      <c r="M463" s="423"/>
      <c r="N463" s="423"/>
      <c r="O463" s="473" t="str">
        <f>CONCATENATE('OPINI Rinci v1'!AL465,'OPINI Rinci v1'!AM465,'OPINI Rinci v1'!AO465,'OPINI Rinci v1'!AN465)</f>
        <v>WDP</v>
      </c>
      <c r="P463" s="424" t="s">
        <v>634</v>
      </c>
      <c r="Q463" s="399" t="str">
        <f>CONCATENATE('OPINI Rinci v1'!AQ465,'OPINI Rinci v1'!AR465,'OPINI Rinci v1'!AT465,'OPINI Rinci v1'!AS465)</f>
        <v>WDP</v>
      </c>
      <c r="R463" s="163" t="str">
        <f>CONCATENATE('OPINI Rinci v1'!AV465,'OPINI Rinci v1'!AW465,'OPINI Rinci v1'!AX465,'OPINI Rinci v1'!AY465)</f>
        <v>WDP</v>
      </c>
      <c r="S463" s="163" t="str">
        <f>CONCATENATE('OPINI Rinci v1'!BA465,'OPINI Rinci v1'!BB465,'OPINI Rinci v1'!BC465,'OPINI Rinci v1'!BD465)</f>
        <v>WDP</v>
      </c>
      <c r="T463" s="163" t="str">
        <f>CONCATENATE('OPINI Rinci v1'!BF465,'OPINI Rinci v1'!BG465,'OPINI Rinci v1'!BH465,'OPINI Rinci v1'!BI465)</f>
        <v>WDP</v>
      </c>
      <c r="U463" s="163" t="str">
        <f>CONCATENATE('OPINI Rinci v1'!BK465,'OPINI Rinci v1'!BL465,'OPINI Rinci v1'!BM465,'OPINI Rinci v1'!BN465)</f>
        <v>WDP</v>
      </c>
      <c r="V463" s="163" t="str">
        <f>CONCATENATE('OPINI Rinci v1'!BP465,'OPINI Rinci v1'!BQ465,'OPINI Rinci v1'!BR465,'OPINI Rinci v1'!BS465)</f>
        <v>WDP</v>
      </c>
      <c r="W463" s="163" t="str">
        <f>CONCATENATE('OPINI Rinci v1'!BU465,'OPINI Rinci v1'!BV465,'OPINI Rinci v1'!BW465,'OPINI Rinci v1'!BX465)</f>
        <v>WDP</v>
      </c>
      <c r="X463" s="163" t="str">
        <f>CONCATENATE('OPINI Rinci v1'!BZ465,'OPINI Rinci v1'!CA465,'OPINI Rinci v1'!CB465,'OPINI Rinci v1'!CC465)</f>
        <v>WDP</v>
      </c>
      <c r="Y463" s="397"/>
    </row>
    <row r="464" spans="1:25" s="91" customFormat="1" ht="14.1" customHeight="1" x14ac:dyDescent="0.2">
      <c r="A464" s="76">
        <f t="shared" ref="A464:A469" si="25">IF(C464="","",A463+1)</f>
        <v>408</v>
      </c>
      <c r="B464" s="157" t="s">
        <v>86</v>
      </c>
      <c r="C464" s="470" t="s">
        <v>12</v>
      </c>
      <c r="D464" s="479"/>
      <c r="E464" s="472" t="s">
        <v>487</v>
      </c>
      <c r="F464" s="404" t="str">
        <f>CONCATENATE('OPINI Rinci v1'!H466,'OPINI Rinci v1'!I466,'OPINI Rinci v1'!J466,'OPINI Rinci v1'!K466)</f>
        <v>WTP</v>
      </c>
      <c r="G464" s="404" t="str">
        <f>CONCATENATE('OPINI Rinci v1'!M466,'OPINI Rinci v1'!N466,'OPINI Rinci v1'!O466,'OPINI Rinci v1'!P466)</f>
        <v>WTP</v>
      </c>
      <c r="H464" s="404" t="str">
        <f>CONCATENATE('OPINI Rinci v1'!R466,'OPINI Rinci v1'!S466,'OPINI Rinci v1'!T466,'OPINI Rinci v1'!U466)</f>
        <v>WTP</v>
      </c>
      <c r="I464" s="404" t="str">
        <f>CONCATENATE('OPINI Rinci v1'!W466,'OPINI Rinci v1'!X466,'OPINI Rinci v1'!Y466,'OPINI Rinci v1'!Z466)</f>
        <v>WTP</v>
      </c>
      <c r="J464" s="404" t="str">
        <f>CONCATENATE('OPINI Rinci v1'!AB466,'OPINI Rinci v1'!AC466,'OPINI Rinci v1'!AD466,'OPINI Rinci v1'!AE466)</f>
        <v xml:space="preserve">WTP </v>
      </c>
      <c r="K464" s="404" t="str">
        <f>CONCATENATE('OPINI Rinci v1'!AG466,'OPINI Rinci v1'!AH466,'OPINI Rinci v1'!AI466,'OPINI Rinci v1'!AJ466)</f>
        <v>WDP</v>
      </c>
      <c r="L464" s="422" t="s">
        <v>634</v>
      </c>
      <c r="M464" s="423"/>
      <c r="N464" s="423"/>
      <c r="O464" s="473" t="str">
        <f>CONCATENATE('OPINI Rinci v1'!AL466,'OPINI Rinci v1'!AM466,'OPINI Rinci v1'!AO466,'OPINI Rinci v1'!AN466)</f>
        <v>WDP</v>
      </c>
      <c r="P464" s="424" t="s">
        <v>634</v>
      </c>
      <c r="Q464" s="399" t="str">
        <f>CONCATENATE('OPINI Rinci v1'!AQ466,'OPINI Rinci v1'!AR466,'OPINI Rinci v1'!AT466,'OPINI Rinci v1'!AS466)</f>
        <v>WDP</v>
      </c>
      <c r="R464" s="163" t="str">
        <f>CONCATENATE('OPINI Rinci v1'!AV466,'OPINI Rinci v1'!AW466,'OPINI Rinci v1'!AX466,'OPINI Rinci v1'!AY466)</f>
        <v>WDP</v>
      </c>
      <c r="S464" s="163" t="str">
        <f>CONCATENATE('OPINI Rinci v1'!BA466,'OPINI Rinci v1'!BB466,'OPINI Rinci v1'!BC466,'OPINI Rinci v1'!BD466)</f>
        <v>WDP</v>
      </c>
      <c r="T464" s="163" t="str">
        <f>CONCATENATE('OPINI Rinci v1'!BF466,'OPINI Rinci v1'!BG466,'OPINI Rinci v1'!BH466,'OPINI Rinci v1'!BI466)</f>
        <v>WDP</v>
      </c>
      <c r="U464" s="163" t="str">
        <f>CONCATENATE('OPINI Rinci v1'!BK466,'OPINI Rinci v1'!BL466,'OPINI Rinci v1'!BM466,'OPINI Rinci v1'!BN466)</f>
        <v>WDP</v>
      </c>
      <c r="V464" s="163" t="str">
        <f>CONCATENATE('OPINI Rinci v1'!BP466,'OPINI Rinci v1'!BQ466,'OPINI Rinci v1'!BR466,'OPINI Rinci v1'!BS466)</f>
        <v>WDP</v>
      </c>
      <c r="W464" s="163" t="str">
        <f>CONCATENATE('OPINI Rinci v1'!BU466,'OPINI Rinci v1'!BV466,'OPINI Rinci v1'!BW466,'OPINI Rinci v1'!BX466)</f>
        <v>WDP</v>
      </c>
      <c r="X464" s="163" t="str">
        <f>CONCATENATE('OPINI Rinci v1'!BZ466,'OPINI Rinci v1'!CA466,'OPINI Rinci v1'!CB466,'OPINI Rinci v1'!CC466)</f>
        <v>WDP</v>
      </c>
      <c r="Y464" s="397"/>
    </row>
    <row r="465" spans="1:25" s="408" customFormat="1" ht="14.1" customHeight="1" x14ac:dyDescent="0.2">
      <c r="A465" s="409">
        <f t="shared" si="25"/>
        <v>409</v>
      </c>
      <c r="B465" s="410" t="s">
        <v>86</v>
      </c>
      <c r="C465" s="474" t="s">
        <v>14</v>
      </c>
      <c r="D465" s="475"/>
      <c r="E465" s="476" t="s">
        <v>488</v>
      </c>
      <c r="F465" s="404" t="str">
        <f>CONCATENATE('OPINI Rinci v1'!H467,'OPINI Rinci v1'!I467,'OPINI Rinci v1'!J467,'OPINI Rinci v1'!K467)</f>
        <v/>
      </c>
      <c r="G465" s="404" t="str">
        <f>CONCATENATE('OPINI Rinci v1'!M467,'OPINI Rinci v1'!N467,'OPINI Rinci v1'!O467,'OPINI Rinci v1'!P467)</f>
        <v>WTP</v>
      </c>
      <c r="H465" s="404" t="str">
        <f>CONCATENATE('OPINI Rinci v1'!R467,'OPINI Rinci v1'!S467,'OPINI Rinci v1'!T467,'OPINI Rinci v1'!U467)</f>
        <v>WTP</v>
      </c>
      <c r="I465" s="404" t="str">
        <f>CONCATENATE('OPINI Rinci v1'!W467,'OPINI Rinci v1'!X467,'OPINI Rinci v1'!Y467,'OPINI Rinci v1'!Z467)</f>
        <v>WDP</v>
      </c>
      <c r="J465" s="404" t="str">
        <f>CONCATENATE('OPINI Rinci v1'!AB467,'OPINI Rinci v1'!AC467,'OPINI Rinci v1'!AD467,'OPINI Rinci v1'!AE467)</f>
        <v xml:space="preserve">WTP </v>
      </c>
      <c r="K465" s="414" t="str">
        <f>CONCATENATE('OPINI Rinci v1'!AG467,'OPINI Rinci v1'!AH467,'OPINI Rinci v1'!AI467,'OPINI Rinci v1'!AJ467)</f>
        <v>WTP</v>
      </c>
      <c r="L465" s="415" t="s">
        <v>634</v>
      </c>
      <c r="M465" s="416"/>
      <c r="N465" s="416"/>
      <c r="O465" s="477" t="str">
        <f>CONCATENATE('OPINI Rinci v1'!AL467,'OPINI Rinci v1'!AM467,'OPINI Rinci v1'!AO467,'OPINI Rinci v1'!AN467)</f>
        <v>WTP</v>
      </c>
      <c r="P465" s="417" t="s">
        <v>634</v>
      </c>
      <c r="Q465" s="418" t="str">
        <f>CONCATENATE('OPINI Rinci v1'!AQ467,'OPINI Rinci v1'!AR467,'OPINI Rinci v1'!AT467,'OPINI Rinci v1'!AS467)</f>
        <v>WTP</v>
      </c>
      <c r="R465" s="419" t="str">
        <f>CONCATENATE('OPINI Rinci v1'!AV467,'OPINI Rinci v1'!AW467,'OPINI Rinci v1'!AX467,'OPINI Rinci v1'!AY467)</f>
        <v>WDP</v>
      </c>
      <c r="S465" s="419" t="str">
        <f>CONCATENATE('OPINI Rinci v1'!BA467,'OPINI Rinci v1'!BB467,'OPINI Rinci v1'!BC467,'OPINI Rinci v1'!BD467)</f>
        <v>WDP</v>
      </c>
      <c r="T465" s="419" t="str">
        <f>CONCATENATE('OPINI Rinci v1'!BF467,'OPINI Rinci v1'!BG467,'OPINI Rinci v1'!BH467,'OPINI Rinci v1'!BI467)</f>
        <v>WDP</v>
      </c>
      <c r="U465" s="419" t="str">
        <f>CONCATENATE('OPINI Rinci v1'!BK467,'OPINI Rinci v1'!BL467,'OPINI Rinci v1'!BM467,'OPINI Rinci v1'!BN467)</f>
        <v>WDP</v>
      </c>
      <c r="V465" s="419" t="str">
        <f>CONCATENATE('OPINI Rinci v1'!BP467,'OPINI Rinci v1'!BQ467,'OPINI Rinci v1'!BR467,'OPINI Rinci v1'!BS467)</f>
        <v>WDP</v>
      </c>
      <c r="W465" s="419" t="str">
        <f>CONCATENATE('OPINI Rinci v1'!BU467,'OPINI Rinci v1'!BV467,'OPINI Rinci v1'!BW467,'OPINI Rinci v1'!BX467)</f>
        <v>TMP</v>
      </c>
      <c r="X465" s="419" t="str">
        <f>CONCATENATE('OPINI Rinci v1'!BZ467,'OPINI Rinci v1'!CA467,'OPINI Rinci v1'!CB467,'OPINI Rinci v1'!CC467)</f>
        <v>WDP</v>
      </c>
      <c r="Y465" s="420"/>
    </row>
    <row r="466" spans="1:25" s="91" customFormat="1" ht="14.1" customHeight="1" x14ac:dyDescent="0.2">
      <c r="A466" s="76">
        <f t="shared" si="25"/>
        <v>410</v>
      </c>
      <c r="B466" s="157" t="s">
        <v>86</v>
      </c>
      <c r="C466" s="470" t="s">
        <v>16</v>
      </c>
      <c r="D466" s="479"/>
      <c r="E466" s="472" t="s">
        <v>489</v>
      </c>
      <c r="F466" s="404" t="str">
        <f>CONCATENATE('OPINI Rinci v1'!H468,'OPINI Rinci v1'!I468,'OPINI Rinci v1'!J468,'OPINI Rinci v1'!K468)</f>
        <v>WTP</v>
      </c>
      <c r="G466" s="404" t="str">
        <f>CONCATENATE('OPINI Rinci v1'!M468,'OPINI Rinci v1'!N468,'OPINI Rinci v1'!O468,'OPINI Rinci v1'!P468)</f>
        <v>WTP</v>
      </c>
      <c r="H466" s="404" t="str">
        <f>CONCATENATE('OPINI Rinci v1'!R468,'OPINI Rinci v1'!S468,'OPINI Rinci v1'!T468,'OPINI Rinci v1'!U468)</f>
        <v>WTP</v>
      </c>
      <c r="I466" s="404" t="str">
        <f>CONCATENATE('OPINI Rinci v1'!W468,'OPINI Rinci v1'!X468,'OPINI Rinci v1'!Y468,'OPINI Rinci v1'!Z468)</f>
        <v>WTP</v>
      </c>
      <c r="J466" s="404" t="str">
        <f>CONCATENATE('OPINI Rinci v1'!AB468,'OPINI Rinci v1'!AC468,'OPINI Rinci v1'!AD468,'OPINI Rinci v1'!AE468)</f>
        <v>WDP</v>
      </c>
      <c r="K466" s="404" t="str">
        <f>CONCATENATE('OPINI Rinci v1'!AG468,'OPINI Rinci v1'!AH468,'OPINI Rinci v1'!AI468,'OPINI Rinci v1'!AJ468)</f>
        <v>WDP</v>
      </c>
      <c r="L466" s="422" t="s">
        <v>634</v>
      </c>
      <c r="M466" s="423"/>
      <c r="N466" s="423"/>
      <c r="O466" s="473" t="str">
        <f>CONCATENATE('OPINI Rinci v1'!AL468,'OPINI Rinci v1'!AM468,'OPINI Rinci v1'!AO468,'OPINI Rinci v1'!AN468)</f>
        <v>WDP</v>
      </c>
      <c r="P466" s="407" t="s">
        <v>633</v>
      </c>
      <c r="Q466" s="399" t="str">
        <f>CONCATENATE('OPINI Rinci v1'!AQ468,'OPINI Rinci v1'!AR468,'OPINI Rinci v1'!AT468,'OPINI Rinci v1'!AS468)</f>
        <v>WDP</v>
      </c>
      <c r="R466" s="163" t="str">
        <f>CONCATENATE('OPINI Rinci v1'!AV468,'OPINI Rinci v1'!AW468,'OPINI Rinci v1'!AX468,'OPINI Rinci v1'!AY468)</f>
        <v>WDP</v>
      </c>
      <c r="S466" s="163" t="str">
        <f>CONCATENATE('OPINI Rinci v1'!BA468,'OPINI Rinci v1'!BB468,'OPINI Rinci v1'!BC468,'OPINI Rinci v1'!BD468)</f>
        <v>WDP</v>
      </c>
      <c r="T466" s="163" t="str">
        <f>CONCATENATE('OPINI Rinci v1'!BF468,'OPINI Rinci v1'!BG468,'OPINI Rinci v1'!BH468,'OPINI Rinci v1'!BI468)</f>
        <v>WDP</v>
      </c>
      <c r="U466" s="163" t="str">
        <f>CONCATENATE('OPINI Rinci v1'!BK468,'OPINI Rinci v1'!BL468,'OPINI Rinci v1'!BM468,'OPINI Rinci v1'!BN468)</f>
        <v>WDP</v>
      </c>
      <c r="V466" s="163" t="str">
        <f>CONCATENATE('OPINI Rinci v1'!BP468,'OPINI Rinci v1'!BQ468,'OPINI Rinci v1'!BR468,'OPINI Rinci v1'!BS468)</f>
        <v>WDP</v>
      </c>
      <c r="W466" s="163" t="str">
        <f>CONCATENATE('OPINI Rinci v1'!BU468,'OPINI Rinci v1'!BV468,'OPINI Rinci v1'!BW468,'OPINI Rinci v1'!BX468)</f>
        <v>TMP</v>
      </c>
      <c r="X466" s="163" t="str">
        <f>CONCATENATE('OPINI Rinci v1'!BZ468,'OPINI Rinci v1'!CA468,'OPINI Rinci v1'!CB468,'OPINI Rinci v1'!CC468)</f>
        <v/>
      </c>
      <c r="Y466" s="397"/>
    </row>
    <row r="467" spans="1:25" s="91" customFormat="1" ht="14.1" customHeight="1" x14ac:dyDescent="0.2">
      <c r="A467" s="76">
        <f t="shared" si="25"/>
        <v>411</v>
      </c>
      <c r="B467" s="157" t="s">
        <v>86</v>
      </c>
      <c r="C467" s="470" t="s">
        <v>18</v>
      </c>
      <c r="D467" s="479"/>
      <c r="E467" s="472" t="s">
        <v>490</v>
      </c>
      <c r="F467" s="404" t="str">
        <f>CONCATENATE('OPINI Rinci v1'!H469,'OPINI Rinci v1'!I469,'OPINI Rinci v1'!J469,'OPINI Rinci v1'!K469)</f>
        <v>WTP</v>
      </c>
      <c r="G467" s="404" t="str">
        <f>CONCATENATE('OPINI Rinci v1'!M469,'OPINI Rinci v1'!N469,'OPINI Rinci v1'!O469,'OPINI Rinci v1'!P469)</f>
        <v>WTP</v>
      </c>
      <c r="H467" s="404" t="str">
        <f>CONCATENATE('OPINI Rinci v1'!R469,'OPINI Rinci v1'!S469,'OPINI Rinci v1'!T469,'OPINI Rinci v1'!U469)</f>
        <v>WTP</v>
      </c>
      <c r="I467" s="404" t="str">
        <f>CONCATENATE('OPINI Rinci v1'!W469,'OPINI Rinci v1'!X469,'OPINI Rinci v1'!Y469,'OPINI Rinci v1'!Z469)</f>
        <v>WTP</v>
      </c>
      <c r="J467" s="404" t="str">
        <f>CONCATENATE('OPINI Rinci v1'!AB469,'OPINI Rinci v1'!AC469,'OPINI Rinci v1'!AD469,'OPINI Rinci v1'!AE469)</f>
        <v>WTP</v>
      </c>
      <c r="K467" s="404" t="str">
        <f>CONCATENATE('OPINI Rinci v1'!AG469,'OPINI Rinci v1'!AH469,'OPINI Rinci v1'!AI469,'OPINI Rinci v1'!AJ469)</f>
        <v>WDP</v>
      </c>
      <c r="L467" s="405" t="s">
        <v>632</v>
      </c>
      <c r="M467" s="406"/>
      <c r="N467" s="406"/>
      <c r="O467" s="473" t="str">
        <f>CONCATENATE('OPINI Rinci v1'!AL469,'OPINI Rinci v1'!AM469,'OPINI Rinci v1'!AO469,'OPINI Rinci v1'!AN469)</f>
        <v>TMP</v>
      </c>
      <c r="P467" s="407" t="s">
        <v>633</v>
      </c>
      <c r="Q467" s="399" t="str">
        <f>CONCATENATE('OPINI Rinci v1'!AQ469,'OPINI Rinci v1'!AR469,'OPINI Rinci v1'!AT469,'OPINI Rinci v1'!AS469)</f>
        <v>TMP</v>
      </c>
      <c r="R467" s="163" t="str">
        <f>CONCATENATE('OPINI Rinci v1'!AV469,'OPINI Rinci v1'!AW469,'OPINI Rinci v1'!AX469,'OPINI Rinci v1'!AY469)</f>
        <v>WDP</v>
      </c>
      <c r="S467" s="163" t="str">
        <f>CONCATENATE('OPINI Rinci v1'!BA469,'OPINI Rinci v1'!BB469,'OPINI Rinci v1'!BC469,'OPINI Rinci v1'!BD469)</f>
        <v>WDP</v>
      </c>
      <c r="T467" s="163" t="str">
        <f>CONCATENATE('OPINI Rinci v1'!BF469,'OPINI Rinci v1'!BG469,'OPINI Rinci v1'!BH469,'OPINI Rinci v1'!BI469)</f>
        <v>WDP</v>
      </c>
      <c r="U467" s="163" t="str">
        <f>CONCATENATE('OPINI Rinci v1'!BK469,'OPINI Rinci v1'!BL469,'OPINI Rinci v1'!BM469,'OPINI Rinci v1'!BN469)</f>
        <v>TMP</v>
      </c>
      <c r="V467" s="163" t="str">
        <f>CONCATENATE('OPINI Rinci v1'!BP469,'OPINI Rinci v1'!BQ469,'OPINI Rinci v1'!BR469,'OPINI Rinci v1'!BS469)</f>
        <v>TMP</v>
      </c>
      <c r="W467" s="163" t="str">
        <f>CONCATENATE('OPINI Rinci v1'!BU469,'OPINI Rinci v1'!BV469,'OPINI Rinci v1'!BW469,'OPINI Rinci v1'!BX469)</f>
        <v>WDP</v>
      </c>
      <c r="X467" s="163" t="str">
        <f>CONCATENATE('OPINI Rinci v1'!BZ469,'OPINI Rinci v1'!CA469,'OPINI Rinci v1'!CB469,'OPINI Rinci v1'!CC469)</f>
        <v/>
      </c>
      <c r="Y467" s="397"/>
    </row>
    <row r="468" spans="1:25" s="91" customFormat="1" ht="14.1" customHeight="1" x14ac:dyDescent="0.2">
      <c r="A468" s="76">
        <f t="shared" si="25"/>
        <v>412</v>
      </c>
      <c r="B468" s="157" t="s">
        <v>86</v>
      </c>
      <c r="C468" s="470" t="s">
        <v>20</v>
      </c>
      <c r="D468" s="479"/>
      <c r="E468" s="472" t="s">
        <v>491</v>
      </c>
      <c r="F468" s="404" t="str">
        <f>CONCATENATE('OPINI Rinci v1'!H470,'OPINI Rinci v1'!I470,'OPINI Rinci v1'!J470,'OPINI Rinci v1'!K470)</f>
        <v>WTP</v>
      </c>
      <c r="G468" s="404" t="str">
        <f>CONCATENATE('OPINI Rinci v1'!M470,'OPINI Rinci v1'!N470,'OPINI Rinci v1'!O470,'OPINI Rinci v1'!P470)</f>
        <v>WTP</v>
      </c>
      <c r="H468" s="404" t="str">
        <f>CONCATENATE('OPINI Rinci v1'!R470,'OPINI Rinci v1'!S470,'OPINI Rinci v1'!T470,'OPINI Rinci v1'!U470)</f>
        <v>WTP</v>
      </c>
      <c r="I468" s="404" t="str">
        <f>CONCATENATE('OPINI Rinci v1'!W470,'OPINI Rinci v1'!X470,'OPINI Rinci v1'!Y470,'OPINI Rinci v1'!Z470)</f>
        <v>WTP</v>
      </c>
      <c r="J468" s="404" t="str">
        <f>CONCATENATE('OPINI Rinci v1'!AB470,'OPINI Rinci v1'!AC470,'OPINI Rinci v1'!AD470,'OPINI Rinci v1'!AE470)</f>
        <v>WTP</v>
      </c>
      <c r="K468" s="404" t="str">
        <f>CONCATENATE('OPINI Rinci v1'!AG470,'OPINI Rinci v1'!AH470,'OPINI Rinci v1'!AI470,'OPINI Rinci v1'!AJ470)</f>
        <v>WDP</v>
      </c>
      <c r="L468" s="405" t="s">
        <v>632</v>
      </c>
      <c r="M468" s="406"/>
      <c r="N468" s="406"/>
      <c r="O468" s="473" t="str">
        <f>CONCATENATE('OPINI Rinci v1'!AL470,'OPINI Rinci v1'!AM470,'OPINI Rinci v1'!AO470,'OPINI Rinci v1'!AN470)</f>
        <v>WDP</v>
      </c>
      <c r="P468" s="407" t="s">
        <v>632</v>
      </c>
      <c r="Q468" s="399" t="str">
        <f>CONCATENATE('OPINI Rinci v1'!AQ470,'OPINI Rinci v1'!AR470,'OPINI Rinci v1'!AT470,'OPINI Rinci v1'!AS470)</f>
        <v>WDP</v>
      </c>
      <c r="R468" s="163" t="str">
        <f>CONCATENATE('OPINI Rinci v1'!AV470,'OPINI Rinci v1'!AW470,'OPINI Rinci v1'!AX470,'OPINI Rinci v1'!AY470)</f>
        <v>WDP</v>
      </c>
      <c r="S468" s="163" t="str">
        <f>CONCATENATE('OPINI Rinci v1'!BA470,'OPINI Rinci v1'!BB470,'OPINI Rinci v1'!BC470,'OPINI Rinci v1'!BD470)</f>
        <v>WDP</v>
      </c>
      <c r="T468" s="163" t="str">
        <f>CONCATENATE('OPINI Rinci v1'!BF470,'OPINI Rinci v1'!BG470,'OPINI Rinci v1'!BH470,'OPINI Rinci v1'!BI470)</f>
        <v>WDP</v>
      </c>
      <c r="U468" s="163" t="str">
        <f>CONCATENATE('OPINI Rinci v1'!BK470,'OPINI Rinci v1'!BL470,'OPINI Rinci v1'!BM470,'OPINI Rinci v1'!BN470)</f>
        <v>TMP</v>
      </c>
      <c r="V468" s="163" t="str">
        <f>CONCATENATE('OPINI Rinci v1'!BP470,'OPINI Rinci v1'!BQ470,'OPINI Rinci v1'!BR470,'OPINI Rinci v1'!BS470)</f>
        <v>WDP</v>
      </c>
      <c r="W468" s="163" t="str">
        <f>CONCATENATE('OPINI Rinci v1'!BU470,'OPINI Rinci v1'!BV470,'OPINI Rinci v1'!BW470,'OPINI Rinci v1'!BX470)</f>
        <v>WDP</v>
      </c>
      <c r="X468" s="163" t="str">
        <f>CONCATENATE('OPINI Rinci v1'!BZ470,'OPINI Rinci v1'!CA470,'OPINI Rinci v1'!CB470,'OPINI Rinci v1'!CC470)</f>
        <v>WDP</v>
      </c>
      <c r="Y468" s="397"/>
    </row>
    <row r="469" spans="1:25" s="91" customFormat="1" ht="14.1" customHeight="1" x14ac:dyDescent="0.2">
      <c r="A469" s="76">
        <f t="shared" si="25"/>
        <v>413</v>
      </c>
      <c r="B469" s="157" t="s">
        <v>86</v>
      </c>
      <c r="C469" s="470" t="s">
        <v>22</v>
      </c>
      <c r="D469" s="479"/>
      <c r="E469" s="472" t="s">
        <v>678</v>
      </c>
      <c r="F469" s="404" t="str">
        <f>CONCATENATE('OPINI Rinci v1'!H471,'OPINI Rinci v1'!I471,'OPINI Rinci v1'!J471,'OPINI Rinci v1'!K471)</f>
        <v>WTP</v>
      </c>
      <c r="G469" s="404" t="str">
        <f>CONCATENATE('OPINI Rinci v1'!M471,'OPINI Rinci v1'!N471,'OPINI Rinci v1'!O471,'OPINI Rinci v1'!P471)</f>
        <v>WTP</v>
      </c>
      <c r="H469" s="404" t="str">
        <f>CONCATENATE('OPINI Rinci v1'!R471,'OPINI Rinci v1'!S471,'OPINI Rinci v1'!T471,'OPINI Rinci v1'!U471)</f>
        <v>WTP</v>
      </c>
      <c r="I469" s="404" t="str">
        <f>CONCATENATE('OPINI Rinci v1'!W471,'OPINI Rinci v1'!X471,'OPINI Rinci v1'!Y471,'OPINI Rinci v1'!Z471)</f>
        <v>WTP</v>
      </c>
      <c r="J469" s="404" t="str">
        <f>CONCATENATE('OPINI Rinci v1'!AB471,'OPINI Rinci v1'!AC471,'OPINI Rinci v1'!AD471,'OPINI Rinci v1'!AE471)</f>
        <v>WTP</v>
      </c>
      <c r="K469" s="404" t="str">
        <f>CONCATENATE('OPINI Rinci v1'!AG471,'OPINI Rinci v1'!AH471,'OPINI Rinci v1'!AI471,'OPINI Rinci v1'!AJ471)</f>
        <v>WDP</v>
      </c>
      <c r="L469" s="405" t="s">
        <v>633</v>
      </c>
      <c r="M469" s="406"/>
      <c r="N469" s="406"/>
      <c r="O469" s="473" t="str">
        <f>CONCATENATE('OPINI Rinci v1'!AL471,'OPINI Rinci v1'!AM471,'OPINI Rinci v1'!AO471,'OPINI Rinci v1'!AN471)</f>
        <v/>
      </c>
      <c r="P469" s="441"/>
      <c r="Q469" s="399" t="str">
        <f>CONCATENATE('OPINI Rinci v1'!AQ471,'OPINI Rinci v1'!AR471,'OPINI Rinci v1'!AT471,'OPINI Rinci v1'!AS471)</f>
        <v/>
      </c>
      <c r="R469" s="163" t="str">
        <f>CONCATENATE('OPINI Rinci v1'!AV471,'OPINI Rinci v1'!AW471,'OPINI Rinci v1'!AX471,'OPINI Rinci v1'!AY471)</f>
        <v/>
      </c>
      <c r="S469" s="163" t="str">
        <f>CONCATENATE('OPINI Rinci v1'!BA471,'OPINI Rinci v1'!BB471,'OPINI Rinci v1'!BC471,'OPINI Rinci v1'!BD471)</f>
        <v/>
      </c>
      <c r="T469" s="163" t="str">
        <f>CONCATENATE('OPINI Rinci v1'!BF471,'OPINI Rinci v1'!BG471,'OPINI Rinci v1'!BH471,'OPINI Rinci v1'!BI471)</f>
        <v/>
      </c>
      <c r="U469" s="163" t="str">
        <f>CONCATENATE('OPINI Rinci v1'!BK471,'OPINI Rinci v1'!BL471,'OPINI Rinci v1'!BM471,'OPINI Rinci v1'!BN471)</f>
        <v/>
      </c>
      <c r="V469" s="163" t="str">
        <f>CONCATENATE('OPINI Rinci v1'!BP471,'OPINI Rinci v1'!BQ471,'OPINI Rinci v1'!BR471,'OPINI Rinci v1'!BS471)</f>
        <v/>
      </c>
      <c r="W469" s="163" t="str">
        <f>CONCATENATE('OPINI Rinci v1'!BU471,'OPINI Rinci v1'!BV471,'OPINI Rinci v1'!BW471,'OPINI Rinci v1'!BX471)</f>
        <v/>
      </c>
      <c r="X469" s="163" t="str">
        <f>CONCATENATE('OPINI Rinci v1'!BZ471,'OPINI Rinci v1'!CA471,'OPINI Rinci v1'!CB471,'OPINI Rinci v1'!CC471)</f>
        <v/>
      </c>
      <c r="Y469" s="397"/>
    </row>
    <row r="470" spans="1:25" s="59" customFormat="1" ht="14.1" customHeight="1" x14ac:dyDescent="0.2">
      <c r="A470" s="76" t="str">
        <f>IF(C470="","",A468+1)</f>
        <v/>
      </c>
      <c r="B470" s="180"/>
      <c r="C470" s="398"/>
      <c r="D470" s="62"/>
      <c r="E470" s="63"/>
      <c r="F470" s="63"/>
      <c r="G470" s="404" t="str">
        <f>CONCATENATE('OPINI Rinci v1'!M472,'OPINI Rinci v1'!N472,'OPINI Rinci v1'!O472,'OPINI Rinci v1'!P472)</f>
        <v/>
      </c>
      <c r="H470" s="63"/>
      <c r="I470" s="63"/>
      <c r="J470" s="63"/>
      <c r="K470" s="63"/>
      <c r="L470" s="428"/>
      <c r="M470" s="428"/>
      <c r="N470" s="428"/>
      <c r="O470" s="398"/>
      <c r="P470" s="63"/>
      <c r="Q470" s="399" t="str">
        <f>CONCATENATE('OPINI Rinci v1'!AQ472,'OPINI Rinci v1'!AR472,'OPINI Rinci v1'!AT472,'OPINI Rinci v1'!AS472)</f>
        <v/>
      </c>
      <c r="R470" s="147"/>
      <c r="S470" s="163"/>
      <c r="T470" s="163"/>
      <c r="U470" s="163"/>
      <c r="V470" s="163"/>
      <c r="W470" s="163"/>
      <c r="X470" s="163"/>
      <c r="Y470" s="400"/>
    </row>
    <row r="471" spans="1:25" s="59" customFormat="1" ht="14.1" customHeight="1" x14ac:dyDescent="0.2">
      <c r="A471" s="76" t="str">
        <f>IF(C471="","",A470+1)</f>
        <v/>
      </c>
      <c r="B471" s="79" t="s">
        <v>88</v>
      </c>
      <c r="C471" s="398"/>
      <c r="D471" s="62" t="s">
        <v>493</v>
      </c>
      <c r="E471" s="63"/>
      <c r="F471" s="63"/>
      <c r="G471" s="404" t="s">
        <v>657</v>
      </c>
      <c r="H471" s="63"/>
      <c r="I471" s="63"/>
      <c r="J471" s="63"/>
      <c r="K471" s="63"/>
      <c r="L471" s="428"/>
      <c r="M471" s="428"/>
      <c r="N471" s="428"/>
      <c r="O471" s="398"/>
      <c r="P471" s="63"/>
      <c r="Q471" s="399"/>
      <c r="R471" s="147"/>
      <c r="S471" s="163"/>
      <c r="T471" s="163"/>
      <c r="U471" s="163"/>
      <c r="V471" s="163"/>
      <c r="W471" s="163"/>
      <c r="X471" s="163"/>
      <c r="Y471" s="400"/>
    </row>
    <row r="472" spans="1:25" s="91" customFormat="1" ht="14.1" customHeight="1" x14ac:dyDescent="0.2">
      <c r="A472" s="76">
        <f>IF(C472="","",A469+1)</f>
        <v>414</v>
      </c>
      <c r="B472" s="157" t="s">
        <v>88</v>
      </c>
      <c r="C472" s="470" t="s">
        <v>8</v>
      </c>
      <c r="D472" s="471"/>
      <c r="E472" s="472" t="s">
        <v>494</v>
      </c>
      <c r="F472" s="404" t="str">
        <f>CONCATENATE('OPINI Rinci v1'!H474,'OPINI Rinci v1'!I474,'OPINI Rinci v1'!J474,'OPINI Rinci v1'!K474)</f>
        <v>WTP</v>
      </c>
      <c r="G472" s="404" t="str">
        <f>CONCATENATE('OPINI Rinci v1'!M474,'OPINI Rinci v1'!N474,'OPINI Rinci v1'!O474,'OPINI Rinci v1'!P474)</f>
        <v>WTP</v>
      </c>
      <c r="H472" s="404" t="str">
        <f>CONCATENATE('OPINI Rinci v1'!R474,'OPINI Rinci v1'!S474,'OPINI Rinci v1'!T474,'OPINI Rinci v1'!U474)</f>
        <v>WTP</v>
      </c>
      <c r="I472" s="404" t="str">
        <f>CONCATENATE('OPINI Rinci v1'!W474,'OPINI Rinci v1'!X474,'OPINI Rinci v1'!Y474,'OPINI Rinci v1'!Z474)</f>
        <v>WTP</v>
      </c>
      <c r="J472" s="404" t="str">
        <f>CONCATENATE('OPINI Rinci v1'!AB474,'OPINI Rinci v1'!AC474,'OPINI Rinci v1'!AD474,'OPINI Rinci v1'!AE474)</f>
        <v>WTP</v>
      </c>
      <c r="K472" s="404" t="str">
        <f>CONCATENATE('OPINI Rinci v1'!AG474,'OPINI Rinci v1'!AH474,'OPINI Rinci v1'!AI474,'OPINI Rinci v1'!AJ474)</f>
        <v>WTP</v>
      </c>
      <c r="L472" s="422" t="s">
        <v>634</v>
      </c>
      <c r="M472" s="423"/>
      <c r="N472" s="423"/>
      <c r="O472" s="473" t="str">
        <f>CONCATENATE('OPINI Rinci v1'!AL474,'OPINI Rinci v1'!AM474,'OPINI Rinci v1'!AO474,'OPINI Rinci v1'!AN474)</f>
        <v>WTP</v>
      </c>
      <c r="P472" s="424" t="s">
        <v>634</v>
      </c>
      <c r="Q472" s="399" t="str">
        <f>CONCATENATE('OPINI Rinci v1'!AQ474,'OPINI Rinci v1'!AR474,'OPINI Rinci v1'!AT474,'OPINI Rinci v1'!AS474)</f>
        <v>WDP</v>
      </c>
      <c r="R472" s="163" t="str">
        <f>CONCATENATE('OPINI Rinci v1'!AV474,'OPINI Rinci v1'!AW474,'OPINI Rinci v1'!AX474,'OPINI Rinci v1'!AY474)</f>
        <v>WDP</v>
      </c>
      <c r="S472" s="163" t="str">
        <f>CONCATENATE('OPINI Rinci v1'!BA474,'OPINI Rinci v1'!BB474,'OPINI Rinci v1'!BC474,'OPINI Rinci v1'!BD474)</f>
        <v>WDP</v>
      </c>
      <c r="T472" s="163" t="str">
        <f>CONCATENATE('OPINI Rinci v1'!BF474,'OPINI Rinci v1'!BG474,'OPINI Rinci v1'!BH474,'OPINI Rinci v1'!BI474)</f>
        <v>TMP</v>
      </c>
      <c r="U472" s="163" t="str">
        <f>CONCATENATE('OPINI Rinci v1'!BK474,'OPINI Rinci v1'!BL474,'OPINI Rinci v1'!BM474,'OPINI Rinci v1'!BN474)</f>
        <v>TMP</v>
      </c>
      <c r="V472" s="163" t="str">
        <f>CONCATENATE('OPINI Rinci v1'!BP474,'OPINI Rinci v1'!BQ474,'OPINI Rinci v1'!BR474,'OPINI Rinci v1'!BS474)</f>
        <v>WDP</v>
      </c>
      <c r="W472" s="163" t="str">
        <f>CONCATENATE('OPINI Rinci v1'!BU474,'OPINI Rinci v1'!BV474,'OPINI Rinci v1'!BW474,'OPINI Rinci v1'!BX474)</f>
        <v>WDP</v>
      </c>
      <c r="X472" s="163" t="str">
        <f>CONCATENATE('OPINI Rinci v1'!BZ474,'OPINI Rinci v1'!CA474,'OPINI Rinci v1'!CB474,'OPINI Rinci v1'!CC474)</f>
        <v>WTP</v>
      </c>
      <c r="Y472" s="397"/>
    </row>
    <row r="473" spans="1:25" s="408" customFormat="1" ht="14.1" customHeight="1" x14ac:dyDescent="0.2">
      <c r="A473" s="409">
        <f t="shared" ref="A473:A489" si="26">IF(C473="","",A472+1)</f>
        <v>415</v>
      </c>
      <c r="B473" s="410" t="s">
        <v>88</v>
      </c>
      <c r="C473" s="474" t="s">
        <v>12</v>
      </c>
      <c r="D473" s="475"/>
      <c r="E473" s="476" t="s">
        <v>495</v>
      </c>
      <c r="F473" s="404" t="str">
        <f>CONCATENATE('OPINI Rinci v1'!H475,'OPINI Rinci v1'!I475,'OPINI Rinci v1'!J475,'OPINI Rinci v1'!K475)</f>
        <v>WTP</v>
      </c>
      <c r="G473" s="404" t="str">
        <f>CONCATENATE('OPINI Rinci v1'!M475,'OPINI Rinci v1'!N475,'OPINI Rinci v1'!O475,'OPINI Rinci v1'!P475)</f>
        <v>WTP</v>
      </c>
      <c r="H473" s="404" t="str">
        <f>CONCATENATE('OPINI Rinci v1'!R475,'OPINI Rinci v1'!S475,'OPINI Rinci v1'!T475,'OPINI Rinci v1'!U475)</f>
        <v>WTP</v>
      </c>
      <c r="I473" s="404" t="str">
        <f>CONCATENATE('OPINI Rinci v1'!W475,'OPINI Rinci v1'!X475,'OPINI Rinci v1'!Y475,'OPINI Rinci v1'!Z475)</f>
        <v>WTP</v>
      </c>
      <c r="J473" s="404" t="str">
        <f>CONCATENATE('OPINI Rinci v1'!AB475,'OPINI Rinci v1'!AC475,'OPINI Rinci v1'!AD475,'OPINI Rinci v1'!AE475)</f>
        <v>WTP</v>
      </c>
      <c r="K473" s="414" t="str">
        <f>CONCATENATE('OPINI Rinci v1'!AG475,'OPINI Rinci v1'!AH475,'OPINI Rinci v1'!AI475,'OPINI Rinci v1'!AJ475)</f>
        <v>WTP</v>
      </c>
      <c r="L473" s="415" t="s">
        <v>634</v>
      </c>
      <c r="M473" s="416"/>
      <c r="N473" s="416"/>
      <c r="O473" s="477" t="str">
        <f>CONCATENATE('OPINI Rinci v1'!AL475,'OPINI Rinci v1'!AM475,'OPINI Rinci v1'!AO475,'OPINI Rinci v1'!AN475)</f>
        <v>WTP</v>
      </c>
      <c r="P473" s="417" t="s">
        <v>634</v>
      </c>
      <c r="Q473" s="418" t="str">
        <f>CONCATENATE('OPINI Rinci v1'!AQ475,'OPINI Rinci v1'!AR475,'OPINI Rinci v1'!AT475,'OPINI Rinci v1'!AS475)</f>
        <v>WDP</v>
      </c>
      <c r="R473" s="419" t="str">
        <f>CONCATENATE('OPINI Rinci v1'!AV475,'OPINI Rinci v1'!AW475,'OPINI Rinci v1'!AX475,'OPINI Rinci v1'!AY475)</f>
        <v>WDP</v>
      </c>
      <c r="S473" s="419" t="str">
        <f>CONCATENATE('OPINI Rinci v1'!BA475,'OPINI Rinci v1'!BB475,'OPINI Rinci v1'!BC475,'OPINI Rinci v1'!BD475)</f>
        <v>WTP</v>
      </c>
      <c r="T473" s="419" t="str">
        <f>CONCATENATE('OPINI Rinci v1'!BF475,'OPINI Rinci v1'!BG475,'OPINI Rinci v1'!BH475,'OPINI Rinci v1'!BI475)</f>
        <v>WDP</v>
      </c>
      <c r="U473" s="419" t="str">
        <f>CONCATENATE('OPINI Rinci v1'!BK475,'OPINI Rinci v1'!BL475,'OPINI Rinci v1'!BM475,'OPINI Rinci v1'!BN475)</f>
        <v>WDP</v>
      </c>
      <c r="V473" s="419" t="str">
        <f>CONCATENATE('OPINI Rinci v1'!BP475,'OPINI Rinci v1'!BQ475,'OPINI Rinci v1'!BR475,'OPINI Rinci v1'!BS475)</f>
        <v>WDP</v>
      </c>
      <c r="W473" s="419" t="str">
        <f>CONCATENATE('OPINI Rinci v1'!BU475,'OPINI Rinci v1'!BV475,'OPINI Rinci v1'!BW475,'OPINI Rinci v1'!BX475)</f>
        <v>WDP</v>
      </c>
      <c r="X473" s="419" t="str">
        <f>CONCATENATE('OPINI Rinci v1'!BZ475,'OPINI Rinci v1'!CA475,'OPINI Rinci v1'!CB475,'OPINI Rinci v1'!CC475)</f>
        <v>WTP</v>
      </c>
      <c r="Y473" s="420"/>
    </row>
    <row r="474" spans="1:25" s="91" customFormat="1" ht="14.1" customHeight="1" x14ac:dyDescent="0.2">
      <c r="A474" s="76">
        <f t="shared" si="26"/>
        <v>416</v>
      </c>
      <c r="B474" s="157" t="s">
        <v>88</v>
      </c>
      <c r="C474" s="470" t="s">
        <v>14</v>
      </c>
      <c r="D474" s="479"/>
      <c r="E474" s="472" t="s">
        <v>496</v>
      </c>
      <c r="F474" s="404" t="str">
        <f>CONCATENATE('OPINI Rinci v1'!H476,'OPINI Rinci v1'!I476,'OPINI Rinci v1'!J476,'OPINI Rinci v1'!K476)</f>
        <v/>
      </c>
      <c r="G474" s="404" t="str">
        <f>CONCATENATE('OPINI Rinci v1'!M476,'OPINI Rinci v1'!N476,'OPINI Rinci v1'!O476,'OPINI Rinci v1'!P476)</f>
        <v>WTP</v>
      </c>
      <c r="H474" s="404" t="str">
        <f>CONCATENATE('OPINI Rinci v1'!R476,'OPINI Rinci v1'!S476,'OPINI Rinci v1'!T476,'OPINI Rinci v1'!U476)</f>
        <v>WTP</v>
      </c>
      <c r="I474" s="404" t="str">
        <f>CONCATENATE('OPINI Rinci v1'!W476,'OPINI Rinci v1'!X476,'OPINI Rinci v1'!Y476,'OPINI Rinci v1'!Z476)</f>
        <v>WTP</v>
      </c>
      <c r="J474" s="404" t="str">
        <f>CONCATENATE('OPINI Rinci v1'!AB476,'OPINI Rinci v1'!AC476,'OPINI Rinci v1'!AD476,'OPINI Rinci v1'!AE476)</f>
        <v>WTP</v>
      </c>
      <c r="K474" s="404" t="str">
        <f>CONCATENATE('OPINI Rinci v1'!AG476,'OPINI Rinci v1'!AH476,'OPINI Rinci v1'!AI476,'OPINI Rinci v1'!AJ476)</f>
        <v>WDP</v>
      </c>
      <c r="L474" s="422" t="s">
        <v>634</v>
      </c>
      <c r="M474" s="423"/>
      <c r="N474" s="423"/>
      <c r="O474" s="473" t="str">
        <f>CONCATENATE('OPINI Rinci v1'!AL476,'OPINI Rinci v1'!AM476,'OPINI Rinci v1'!AO476,'OPINI Rinci v1'!AN476)</f>
        <v>WDP</v>
      </c>
      <c r="P474" s="424" t="s">
        <v>634</v>
      </c>
      <c r="Q474" s="399" t="str">
        <f>CONCATENATE('OPINI Rinci v1'!AQ476,'OPINI Rinci v1'!AR476,'OPINI Rinci v1'!AT476,'OPINI Rinci v1'!AS476)</f>
        <v>WDP</v>
      </c>
      <c r="R474" s="163" t="str">
        <f>CONCATENATE('OPINI Rinci v1'!AV476,'OPINI Rinci v1'!AW476,'OPINI Rinci v1'!AX476,'OPINI Rinci v1'!AY476)</f>
        <v>WDP</v>
      </c>
      <c r="S474" s="163" t="str">
        <f>CONCATENATE('OPINI Rinci v1'!BA476,'OPINI Rinci v1'!BB476,'OPINI Rinci v1'!BC476,'OPINI Rinci v1'!BD476)</f>
        <v>TMP</v>
      </c>
      <c r="T474" s="163" t="str">
        <f>CONCATENATE('OPINI Rinci v1'!BF476,'OPINI Rinci v1'!BG476,'OPINI Rinci v1'!BH476,'OPINI Rinci v1'!BI476)</f>
        <v>TMP</v>
      </c>
      <c r="U474" s="163" t="str">
        <f>CONCATENATE('OPINI Rinci v1'!BK476,'OPINI Rinci v1'!BL476,'OPINI Rinci v1'!BM476,'OPINI Rinci v1'!BN476)</f>
        <v>TMP</v>
      </c>
      <c r="V474" s="163" t="str">
        <f>CONCATENATE('OPINI Rinci v1'!BP476,'OPINI Rinci v1'!BQ476,'OPINI Rinci v1'!BR476,'OPINI Rinci v1'!BS476)</f>
        <v>TMP</v>
      </c>
      <c r="W474" s="163" t="str">
        <f>CONCATENATE('OPINI Rinci v1'!BU476,'OPINI Rinci v1'!BV476,'OPINI Rinci v1'!BW476,'OPINI Rinci v1'!BX476)</f>
        <v>WDP</v>
      </c>
      <c r="X474" s="163" t="str">
        <f>CONCATENATE('OPINI Rinci v1'!BZ476,'OPINI Rinci v1'!CA476,'OPINI Rinci v1'!CB476,'OPINI Rinci v1'!CC476)</f>
        <v>WDP</v>
      </c>
      <c r="Y474" s="397"/>
    </row>
    <row r="475" spans="1:25" s="91" customFormat="1" ht="14.1" customHeight="1" x14ac:dyDescent="0.2">
      <c r="A475" s="76">
        <f t="shared" si="26"/>
        <v>417</v>
      </c>
      <c r="B475" s="157" t="s">
        <v>88</v>
      </c>
      <c r="C475" s="470" t="s">
        <v>16</v>
      </c>
      <c r="D475" s="479"/>
      <c r="E475" s="472" t="s">
        <v>497</v>
      </c>
      <c r="F475" s="404" t="str">
        <f>CONCATENATE('OPINI Rinci v1'!H477,'OPINI Rinci v1'!I477,'OPINI Rinci v1'!J477,'OPINI Rinci v1'!K477)</f>
        <v>WTP</v>
      </c>
      <c r="G475" s="404" t="str">
        <f>CONCATENATE('OPINI Rinci v1'!M477,'OPINI Rinci v1'!N477,'OPINI Rinci v1'!O477,'OPINI Rinci v1'!P477)</f>
        <v>WTP</v>
      </c>
      <c r="H475" s="404" t="str">
        <f>CONCATENATE('OPINI Rinci v1'!R477,'OPINI Rinci v1'!S477,'OPINI Rinci v1'!T477,'OPINI Rinci v1'!U477)</f>
        <v>WTP</v>
      </c>
      <c r="I475" s="404" t="str">
        <f>CONCATENATE('OPINI Rinci v1'!W477,'OPINI Rinci v1'!X477,'OPINI Rinci v1'!Y477,'OPINI Rinci v1'!Z477)</f>
        <v>WTP</v>
      </c>
      <c r="J475" s="404" t="str">
        <f>CONCATENATE('OPINI Rinci v1'!AB477,'OPINI Rinci v1'!AC477,'OPINI Rinci v1'!AD477,'OPINI Rinci v1'!AE477)</f>
        <v>WDP</v>
      </c>
      <c r="K475" s="404" t="str">
        <f>CONCATENATE('OPINI Rinci v1'!AG477,'OPINI Rinci v1'!AH477,'OPINI Rinci v1'!AI477,'OPINI Rinci v1'!AJ477)</f>
        <v>WDP</v>
      </c>
      <c r="L475" s="422" t="s">
        <v>634</v>
      </c>
      <c r="M475" s="423"/>
      <c r="N475" s="423"/>
      <c r="O475" s="473" t="str">
        <f>CONCATENATE('OPINI Rinci v1'!AL477,'OPINI Rinci v1'!AM477,'OPINI Rinci v1'!AO477,'OPINI Rinci v1'!AN477)</f>
        <v>WDP</v>
      </c>
      <c r="P475" s="424" t="s">
        <v>634</v>
      </c>
      <c r="Q475" s="399" t="str">
        <f>CONCATENATE('OPINI Rinci v1'!AQ477,'OPINI Rinci v1'!AR477,'OPINI Rinci v1'!AT477,'OPINI Rinci v1'!AS477)</f>
        <v>WDP</v>
      </c>
      <c r="R475" s="163" t="str">
        <f>CONCATENATE('OPINI Rinci v1'!AV477,'OPINI Rinci v1'!AW477,'OPINI Rinci v1'!AX477,'OPINI Rinci v1'!AY477)</f>
        <v>WDP</v>
      </c>
      <c r="S475" s="163" t="str">
        <f>CONCATENATE('OPINI Rinci v1'!BA477,'OPINI Rinci v1'!BB477,'OPINI Rinci v1'!BC477,'OPINI Rinci v1'!BD477)</f>
        <v>WDP</v>
      </c>
      <c r="T475" s="163" t="str">
        <f>CONCATENATE('OPINI Rinci v1'!BF477,'OPINI Rinci v1'!BG477,'OPINI Rinci v1'!BH477,'OPINI Rinci v1'!BI477)</f>
        <v>TW</v>
      </c>
      <c r="U475" s="163" t="str">
        <f>CONCATENATE('OPINI Rinci v1'!BK477,'OPINI Rinci v1'!BL477,'OPINI Rinci v1'!BM477,'OPINI Rinci v1'!BN477)</f>
        <v>TW</v>
      </c>
      <c r="V475" s="163" t="str">
        <f>CONCATENATE('OPINI Rinci v1'!BP477,'OPINI Rinci v1'!BQ477,'OPINI Rinci v1'!BR477,'OPINI Rinci v1'!BS477)</f>
        <v>TMP</v>
      </c>
      <c r="W475" s="163" t="str">
        <f>CONCATENATE('OPINI Rinci v1'!BU477,'OPINI Rinci v1'!BV477,'OPINI Rinci v1'!BW477,'OPINI Rinci v1'!BX477)</f>
        <v>WDP</v>
      </c>
      <c r="X475" s="163" t="str">
        <f>CONCATENATE('OPINI Rinci v1'!BZ477,'OPINI Rinci v1'!CA477,'OPINI Rinci v1'!CB477,'OPINI Rinci v1'!CC477)</f>
        <v>WDP</v>
      </c>
      <c r="Y475" s="397"/>
    </row>
    <row r="476" spans="1:25" s="91" customFormat="1" ht="14.1" customHeight="1" x14ac:dyDescent="0.2">
      <c r="A476" s="76">
        <f t="shared" si="26"/>
        <v>418</v>
      </c>
      <c r="B476" s="157" t="s">
        <v>88</v>
      </c>
      <c r="C476" s="470" t="s">
        <v>18</v>
      </c>
      <c r="D476" s="479"/>
      <c r="E476" s="472" t="s">
        <v>498</v>
      </c>
      <c r="F476" s="404" t="str">
        <f>CONCATENATE('OPINI Rinci v1'!H478,'OPINI Rinci v1'!I478,'OPINI Rinci v1'!J478,'OPINI Rinci v1'!K478)</f>
        <v xml:space="preserve"> </v>
      </c>
      <c r="G476" s="404" t="str">
        <f>CONCATENATE('OPINI Rinci v1'!M478,'OPINI Rinci v1'!N478,'OPINI Rinci v1'!O478,'OPINI Rinci v1'!P478)</f>
        <v>WTP</v>
      </c>
      <c r="H476" s="404" t="str">
        <f>CONCATENATE('OPINI Rinci v1'!R478,'OPINI Rinci v1'!S478,'OPINI Rinci v1'!T478,'OPINI Rinci v1'!U478)</f>
        <v>WTP</v>
      </c>
      <c r="I476" s="404" t="str">
        <f>CONCATENATE('OPINI Rinci v1'!W478,'OPINI Rinci v1'!X478,'OPINI Rinci v1'!Y478,'OPINI Rinci v1'!Z478)</f>
        <v>WTP</v>
      </c>
      <c r="J476" s="404" t="str">
        <f>CONCATENATE('OPINI Rinci v1'!AB478,'OPINI Rinci v1'!AC478,'OPINI Rinci v1'!AD478,'OPINI Rinci v1'!AE478)</f>
        <v>WDP</v>
      </c>
      <c r="K476" s="404" t="str">
        <f>CONCATENATE('OPINI Rinci v1'!AG478,'OPINI Rinci v1'!AH478,'OPINI Rinci v1'!AI478,'OPINI Rinci v1'!AJ478)</f>
        <v>WDP</v>
      </c>
      <c r="L476" s="422" t="s">
        <v>634</v>
      </c>
      <c r="M476" s="423"/>
      <c r="N476" s="423"/>
      <c r="O476" s="473" t="str">
        <f>CONCATENATE('OPINI Rinci v1'!AL478,'OPINI Rinci v1'!AM478,'OPINI Rinci v1'!AO478,'OPINI Rinci v1'!AN478)</f>
        <v>WDP</v>
      </c>
      <c r="P476" s="424" t="s">
        <v>634</v>
      </c>
      <c r="Q476" s="399" t="str">
        <f>CONCATENATE('OPINI Rinci v1'!AQ478,'OPINI Rinci v1'!AR478,'OPINI Rinci v1'!AT478,'OPINI Rinci v1'!AS478)</f>
        <v>WDP</v>
      </c>
      <c r="R476" s="163" t="str">
        <f>CONCATENATE('OPINI Rinci v1'!AV478,'OPINI Rinci v1'!AW478,'OPINI Rinci v1'!AX478,'OPINI Rinci v1'!AY478)</f>
        <v>WDP</v>
      </c>
      <c r="S476" s="163" t="str">
        <f>CONCATENATE('OPINI Rinci v1'!BA478,'OPINI Rinci v1'!BB478,'OPINI Rinci v1'!BC478,'OPINI Rinci v1'!BD478)</f>
        <v>TMP</v>
      </c>
      <c r="T476" s="163" t="str">
        <f>CONCATENATE('OPINI Rinci v1'!BF478,'OPINI Rinci v1'!BG478,'OPINI Rinci v1'!BH478,'OPINI Rinci v1'!BI478)</f>
        <v>TMP</v>
      </c>
      <c r="U476" s="163" t="str">
        <f>CONCATENATE('OPINI Rinci v1'!BK478,'OPINI Rinci v1'!BL478,'OPINI Rinci v1'!BM478,'OPINI Rinci v1'!BN478)</f>
        <v>TMP</v>
      </c>
      <c r="V476" s="163" t="str">
        <f>CONCATENATE('OPINI Rinci v1'!BP478,'OPINI Rinci v1'!BQ478,'OPINI Rinci v1'!BR478,'OPINI Rinci v1'!BS478)</f>
        <v>WDP</v>
      </c>
      <c r="W476" s="163" t="str">
        <f>CONCATENATE('OPINI Rinci v1'!BU478,'OPINI Rinci v1'!BV478,'OPINI Rinci v1'!BW478,'OPINI Rinci v1'!BX478)</f>
        <v>WDP</v>
      </c>
      <c r="X476" s="163" t="str">
        <f>CONCATENATE('OPINI Rinci v1'!BZ478,'OPINI Rinci v1'!CA478,'OPINI Rinci v1'!CB478,'OPINI Rinci v1'!CC478)</f>
        <v>WDP</v>
      </c>
      <c r="Y476" s="397"/>
    </row>
    <row r="477" spans="1:25" s="408" customFormat="1" ht="14.1" customHeight="1" x14ac:dyDescent="0.2">
      <c r="A477" s="409">
        <f t="shared" si="26"/>
        <v>419</v>
      </c>
      <c r="B477" s="410" t="s">
        <v>88</v>
      </c>
      <c r="C477" s="474" t="s">
        <v>20</v>
      </c>
      <c r="D477" s="475"/>
      <c r="E477" s="476" t="s">
        <v>499</v>
      </c>
      <c r="F477" s="404" t="str">
        <f>CONCATENATE('OPINI Rinci v1'!H479,'OPINI Rinci v1'!I479,'OPINI Rinci v1'!J479,'OPINI Rinci v1'!K479)</f>
        <v>WTP</v>
      </c>
      <c r="G477" s="404" t="str">
        <f>CONCATENATE('OPINI Rinci v1'!M479,'OPINI Rinci v1'!N479,'OPINI Rinci v1'!O479,'OPINI Rinci v1'!P479)</f>
        <v>WTP</v>
      </c>
      <c r="H477" s="404" t="str">
        <f>CONCATENATE('OPINI Rinci v1'!R479,'OPINI Rinci v1'!S479,'OPINI Rinci v1'!T479,'OPINI Rinci v1'!U479)</f>
        <v>WTP</v>
      </c>
      <c r="I477" s="404" t="str">
        <f>CONCATENATE('OPINI Rinci v1'!W479,'OPINI Rinci v1'!X479,'OPINI Rinci v1'!Y479,'OPINI Rinci v1'!Z479)</f>
        <v>WTP</v>
      </c>
      <c r="J477" s="404" t="str">
        <f>CONCATENATE('OPINI Rinci v1'!AB479,'OPINI Rinci v1'!AC479,'OPINI Rinci v1'!AD479,'OPINI Rinci v1'!AE479)</f>
        <v>WTP</v>
      </c>
      <c r="K477" s="414" t="str">
        <f>CONCATENATE('OPINI Rinci v1'!AG479,'OPINI Rinci v1'!AH479,'OPINI Rinci v1'!AI479,'OPINI Rinci v1'!AJ479)</f>
        <v>WTP</v>
      </c>
      <c r="L477" s="415" t="s">
        <v>634</v>
      </c>
      <c r="M477" s="416"/>
      <c r="N477" s="416"/>
      <c r="O477" s="477" t="str">
        <f>CONCATENATE('OPINI Rinci v1'!AL479,'OPINI Rinci v1'!AM479,'OPINI Rinci v1'!AO479,'OPINI Rinci v1'!AN479)</f>
        <v>WTP</v>
      </c>
      <c r="P477" s="417" t="s">
        <v>634</v>
      </c>
      <c r="Q477" s="418" t="str">
        <f>CONCATENATE('OPINI Rinci v1'!AQ479,'OPINI Rinci v1'!AR479,'OPINI Rinci v1'!AT479,'OPINI Rinci v1'!AS479)</f>
        <v>WDP</v>
      </c>
      <c r="R477" s="419" t="str">
        <f>CONCATENATE('OPINI Rinci v1'!AV479,'OPINI Rinci v1'!AW479,'OPINI Rinci v1'!AX479,'OPINI Rinci v1'!AY479)</f>
        <v>WDP</v>
      </c>
      <c r="S477" s="419" t="str">
        <f>CONCATENATE('OPINI Rinci v1'!BA479,'OPINI Rinci v1'!BB479,'OPINI Rinci v1'!BC479,'OPINI Rinci v1'!BD479)</f>
        <v>WDP</v>
      </c>
      <c r="T477" s="419" t="str">
        <f>CONCATENATE('OPINI Rinci v1'!BF479,'OPINI Rinci v1'!BG479,'OPINI Rinci v1'!BH479,'OPINI Rinci v1'!BI479)</f>
        <v>WDP</v>
      </c>
      <c r="U477" s="419" t="str">
        <f>CONCATENATE('OPINI Rinci v1'!BK479,'OPINI Rinci v1'!BL479,'OPINI Rinci v1'!BM479,'OPINI Rinci v1'!BN479)</f>
        <v>TW</v>
      </c>
      <c r="V477" s="419" t="str">
        <f>CONCATENATE('OPINI Rinci v1'!BP479,'OPINI Rinci v1'!BQ479,'OPINI Rinci v1'!BR479,'OPINI Rinci v1'!BS479)</f>
        <v>TMP</v>
      </c>
      <c r="W477" s="419" t="str">
        <f>CONCATENATE('OPINI Rinci v1'!BU479,'OPINI Rinci v1'!BV479,'OPINI Rinci v1'!BW479,'OPINI Rinci v1'!BX479)</f>
        <v>WDP</v>
      </c>
      <c r="X477" s="419" t="str">
        <f>CONCATENATE('OPINI Rinci v1'!BZ479,'OPINI Rinci v1'!CA479,'OPINI Rinci v1'!CB479,'OPINI Rinci v1'!CC479)</f>
        <v>WDP</v>
      </c>
      <c r="Y477" s="420"/>
    </row>
    <row r="478" spans="1:25" s="91" customFormat="1" ht="14.1" customHeight="1" x14ac:dyDescent="0.2">
      <c r="A478" s="76">
        <f t="shared" si="26"/>
        <v>420</v>
      </c>
      <c r="B478" s="157" t="s">
        <v>88</v>
      </c>
      <c r="C478" s="470" t="s">
        <v>22</v>
      </c>
      <c r="D478" s="479"/>
      <c r="E478" s="472" t="s">
        <v>500</v>
      </c>
      <c r="F478" s="404" t="str">
        <f>CONCATENATE('OPINI Rinci v1'!H480,'OPINI Rinci v1'!I480,'OPINI Rinci v1'!J480,'OPINI Rinci v1'!K480)</f>
        <v>WTP</v>
      </c>
      <c r="G478" s="404" t="str">
        <f>CONCATENATE('OPINI Rinci v1'!M480,'OPINI Rinci v1'!N480,'OPINI Rinci v1'!O480,'OPINI Rinci v1'!P480)</f>
        <v>WTP</v>
      </c>
      <c r="H478" s="404" t="str">
        <f>CONCATENATE('OPINI Rinci v1'!R480,'OPINI Rinci v1'!S480,'OPINI Rinci v1'!T480,'OPINI Rinci v1'!U480)</f>
        <v>WTP</v>
      </c>
      <c r="I478" s="404" t="str">
        <f>CONCATENATE('OPINI Rinci v1'!W480,'OPINI Rinci v1'!X480,'OPINI Rinci v1'!Y480,'OPINI Rinci v1'!Z480)</f>
        <v>WTP</v>
      </c>
      <c r="J478" s="404" t="str">
        <f>CONCATENATE('OPINI Rinci v1'!AB480,'OPINI Rinci v1'!AC480,'OPINI Rinci v1'!AD480,'OPINI Rinci v1'!AE480)</f>
        <v>WTP</v>
      </c>
      <c r="K478" s="404" t="str">
        <f>CONCATENATE('OPINI Rinci v1'!AG480,'OPINI Rinci v1'!AH480,'OPINI Rinci v1'!AI480,'OPINI Rinci v1'!AJ480)</f>
        <v>WDP</v>
      </c>
      <c r="L478" s="422" t="s">
        <v>634</v>
      </c>
      <c r="M478" s="423"/>
      <c r="N478" s="423"/>
      <c r="O478" s="473" t="str">
        <f>CONCATENATE('OPINI Rinci v1'!AL480,'OPINI Rinci v1'!AM480,'OPINI Rinci v1'!AO480,'OPINI Rinci v1'!AN480)</f>
        <v>WDP</v>
      </c>
      <c r="P478" s="424" t="s">
        <v>634</v>
      </c>
      <c r="Q478" s="399" t="str">
        <f>CONCATENATE('OPINI Rinci v1'!AQ480,'OPINI Rinci v1'!AR480,'OPINI Rinci v1'!AT480,'OPINI Rinci v1'!AS480)</f>
        <v>WDP</v>
      </c>
      <c r="R478" s="163" t="str">
        <f>CONCATENATE('OPINI Rinci v1'!AV480,'OPINI Rinci v1'!AW480,'OPINI Rinci v1'!AX480,'OPINI Rinci v1'!AY480)</f>
        <v>WDP</v>
      </c>
      <c r="S478" s="163" t="str">
        <f>CONCATENATE('OPINI Rinci v1'!BA480,'OPINI Rinci v1'!BB480,'OPINI Rinci v1'!BC480,'OPINI Rinci v1'!BD480)</f>
        <v>TMP</v>
      </c>
      <c r="T478" s="163" t="str">
        <f>CONCATENATE('OPINI Rinci v1'!BF480,'OPINI Rinci v1'!BG480,'OPINI Rinci v1'!BH480,'OPINI Rinci v1'!BI480)</f>
        <v>TMP</v>
      </c>
      <c r="U478" s="163" t="str">
        <f>CONCATENATE('OPINI Rinci v1'!BK480,'OPINI Rinci v1'!BL480,'OPINI Rinci v1'!BM480,'OPINI Rinci v1'!BN480)</f>
        <v>TW</v>
      </c>
      <c r="V478" s="163" t="str">
        <f>CONCATENATE('OPINI Rinci v1'!BP480,'OPINI Rinci v1'!BQ480,'OPINI Rinci v1'!BR480,'OPINI Rinci v1'!BS480)</f>
        <v>WDP</v>
      </c>
      <c r="W478" s="163" t="str">
        <f>CONCATENATE('OPINI Rinci v1'!BU480,'OPINI Rinci v1'!BV480,'OPINI Rinci v1'!BW480,'OPINI Rinci v1'!BX480)</f>
        <v>WDP</v>
      </c>
      <c r="X478" s="163" t="str">
        <f>CONCATENATE('OPINI Rinci v1'!BZ480,'OPINI Rinci v1'!CA480,'OPINI Rinci v1'!CB480,'OPINI Rinci v1'!CC480)</f>
        <v>WDP</v>
      </c>
      <c r="Y478" s="397"/>
    </row>
    <row r="479" spans="1:25" s="91" customFormat="1" ht="14.1" customHeight="1" x14ac:dyDescent="0.2">
      <c r="A479" s="76">
        <f t="shared" si="26"/>
        <v>421</v>
      </c>
      <c r="B479" s="157" t="s">
        <v>88</v>
      </c>
      <c r="C479" s="470" t="s">
        <v>24</v>
      </c>
      <c r="D479" s="479"/>
      <c r="E479" s="472" t="s">
        <v>501</v>
      </c>
      <c r="F479" s="404" t="str">
        <f>CONCATENATE('OPINI Rinci v1'!H481,'OPINI Rinci v1'!I481,'OPINI Rinci v1'!J481,'OPINI Rinci v1'!K481)</f>
        <v/>
      </c>
      <c r="G479" s="404" t="str">
        <f>CONCATENATE('OPINI Rinci v1'!M481,'OPINI Rinci v1'!N481,'OPINI Rinci v1'!O481,'OPINI Rinci v1'!P481)</f>
        <v>WTP</v>
      </c>
      <c r="H479" s="404" t="str">
        <f>CONCATENATE('OPINI Rinci v1'!R481,'OPINI Rinci v1'!S481,'OPINI Rinci v1'!T481,'OPINI Rinci v1'!U481)</f>
        <v>WTP</v>
      </c>
      <c r="I479" s="404" t="str">
        <f>CONCATENATE('OPINI Rinci v1'!W481,'OPINI Rinci v1'!X481,'OPINI Rinci v1'!Y481,'OPINI Rinci v1'!Z481)</f>
        <v>WTP</v>
      </c>
      <c r="J479" s="404" t="str">
        <f>CONCATENATE('OPINI Rinci v1'!AB481,'OPINI Rinci v1'!AC481,'OPINI Rinci v1'!AD481,'OPINI Rinci v1'!AE481)</f>
        <v>WDP</v>
      </c>
      <c r="K479" s="404" t="str">
        <f>CONCATENATE('OPINI Rinci v1'!AG481,'OPINI Rinci v1'!AH481,'OPINI Rinci v1'!AI481,'OPINI Rinci v1'!AJ481)</f>
        <v>WDP</v>
      </c>
      <c r="L479" s="422" t="s">
        <v>634</v>
      </c>
      <c r="M479" s="423"/>
      <c r="N479" s="423"/>
      <c r="O479" s="473" t="str">
        <f>CONCATENATE('OPINI Rinci v1'!AL481,'OPINI Rinci v1'!AM481,'OPINI Rinci v1'!AO481,'OPINI Rinci v1'!AN481)</f>
        <v>WDP</v>
      </c>
      <c r="P479" s="424" t="s">
        <v>634</v>
      </c>
      <c r="Q479" s="399" t="str">
        <f>CONCATENATE('OPINI Rinci v1'!AQ481,'OPINI Rinci v1'!AR481,'OPINI Rinci v1'!AT481,'OPINI Rinci v1'!AS481)</f>
        <v>WDP</v>
      </c>
      <c r="R479" s="163" t="str">
        <f>CONCATENATE('OPINI Rinci v1'!AV481,'OPINI Rinci v1'!AW481,'OPINI Rinci v1'!AX481,'OPINI Rinci v1'!AY481)</f>
        <v>WDP</v>
      </c>
      <c r="S479" s="163" t="str">
        <f>CONCATENATE('OPINI Rinci v1'!BA481,'OPINI Rinci v1'!BB481,'OPINI Rinci v1'!BC481,'OPINI Rinci v1'!BD481)</f>
        <v>TMP</v>
      </c>
      <c r="T479" s="163" t="str">
        <f>CONCATENATE('OPINI Rinci v1'!BF481,'OPINI Rinci v1'!BG481,'OPINI Rinci v1'!BH481,'OPINI Rinci v1'!BI481)</f>
        <v>TMP</v>
      </c>
      <c r="U479" s="163" t="str">
        <f>CONCATENATE('OPINI Rinci v1'!BK481,'OPINI Rinci v1'!BL481,'OPINI Rinci v1'!BM481,'OPINI Rinci v1'!BN481)</f>
        <v>TMP</v>
      </c>
      <c r="V479" s="163" t="str">
        <f>CONCATENATE('OPINI Rinci v1'!BP481,'OPINI Rinci v1'!BQ481,'OPINI Rinci v1'!BR481,'OPINI Rinci v1'!BS481)</f>
        <v/>
      </c>
      <c r="W479" s="163" t="str">
        <f>CONCATENATE('OPINI Rinci v1'!BU481,'OPINI Rinci v1'!BV481,'OPINI Rinci v1'!BW481,'OPINI Rinci v1'!BX481)</f>
        <v>WDP</v>
      </c>
      <c r="X479" s="163" t="str">
        <f>CONCATENATE('OPINI Rinci v1'!BZ481,'OPINI Rinci v1'!CA481,'OPINI Rinci v1'!CB481,'OPINI Rinci v1'!CC481)</f>
        <v>WDP</v>
      </c>
      <c r="Y479" s="397"/>
    </row>
    <row r="480" spans="1:25" s="408" customFormat="1" ht="14.1" customHeight="1" x14ac:dyDescent="0.2">
      <c r="A480" s="409">
        <f t="shared" si="26"/>
        <v>422</v>
      </c>
      <c r="B480" s="410" t="s">
        <v>88</v>
      </c>
      <c r="C480" s="474" t="s">
        <v>26</v>
      </c>
      <c r="D480" s="475"/>
      <c r="E480" s="476" t="s">
        <v>502</v>
      </c>
      <c r="F480" s="404" t="str">
        <f>CONCATENATE('OPINI Rinci v1'!H482,'OPINI Rinci v1'!I482,'OPINI Rinci v1'!J482,'OPINI Rinci v1'!K482)</f>
        <v>WTP</v>
      </c>
      <c r="G480" s="404" t="str">
        <f>CONCATENATE('OPINI Rinci v1'!M482,'OPINI Rinci v1'!N482,'OPINI Rinci v1'!O482,'OPINI Rinci v1'!P482)</f>
        <v>WTP</v>
      </c>
      <c r="H480" s="404" t="str">
        <f>CONCATENATE('OPINI Rinci v1'!R482,'OPINI Rinci v1'!S482,'OPINI Rinci v1'!T482,'OPINI Rinci v1'!U482)</f>
        <v>WTP</v>
      </c>
      <c r="I480" s="404" t="str">
        <f>CONCATENATE('OPINI Rinci v1'!W482,'OPINI Rinci v1'!X482,'OPINI Rinci v1'!Y482,'OPINI Rinci v1'!Z482)</f>
        <v>WTP</v>
      </c>
      <c r="J480" s="404" t="str">
        <f>CONCATENATE('OPINI Rinci v1'!AB482,'OPINI Rinci v1'!AC482,'OPINI Rinci v1'!AD482,'OPINI Rinci v1'!AE482)</f>
        <v>WTP</v>
      </c>
      <c r="K480" s="414" t="str">
        <f>CONCATENATE('OPINI Rinci v1'!AG482,'OPINI Rinci v1'!AH482,'OPINI Rinci v1'!AI482,'OPINI Rinci v1'!AJ482)</f>
        <v>WTP</v>
      </c>
      <c r="L480" s="415" t="s">
        <v>634</v>
      </c>
      <c r="M480" s="416"/>
      <c r="N480" s="416"/>
      <c r="O480" s="477" t="str">
        <f>CONCATENATE('OPINI Rinci v1'!AL482,'OPINI Rinci v1'!AM482,'OPINI Rinci v1'!AO482,'OPINI Rinci v1'!AN482)</f>
        <v>WTP</v>
      </c>
      <c r="P480" s="417" t="s">
        <v>634</v>
      </c>
      <c r="Q480" s="418" t="str">
        <f>CONCATENATE('OPINI Rinci v1'!AQ482,'OPINI Rinci v1'!AR482,'OPINI Rinci v1'!AT482,'OPINI Rinci v1'!AS482)</f>
        <v>WDP</v>
      </c>
      <c r="R480" s="419" t="str">
        <f>CONCATENATE('OPINI Rinci v1'!AV482,'OPINI Rinci v1'!AW482,'OPINI Rinci v1'!AX482,'OPINI Rinci v1'!AY482)</f>
        <v>TMP</v>
      </c>
      <c r="S480" s="419" t="str">
        <f>CONCATENATE('OPINI Rinci v1'!BA482,'OPINI Rinci v1'!BB482,'OPINI Rinci v1'!BC482,'OPINI Rinci v1'!BD482)</f>
        <v>TMP</v>
      </c>
      <c r="T480" s="419" t="str">
        <f>CONCATENATE('OPINI Rinci v1'!BF482,'OPINI Rinci v1'!BG482,'OPINI Rinci v1'!BH482,'OPINI Rinci v1'!BI482)</f>
        <v>TMP</v>
      </c>
      <c r="U480" s="419" t="str">
        <f>CONCATENATE('OPINI Rinci v1'!BK482,'OPINI Rinci v1'!BL482,'OPINI Rinci v1'!BM482,'OPINI Rinci v1'!BN482)</f>
        <v>TMP</v>
      </c>
      <c r="V480" s="419" t="str">
        <f>CONCATENATE('OPINI Rinci v1'!BP482,'OPINI Rinci v1'!BQ482,'OPINI Rinci v1'!BR482,'OPINI Rinci v1'!BS482)</f>
        <v>TMP</v>
      </c>
      <c r="W480" s="419" t="str">
        <f>CONCATENATE('OPINI Rinci v1'!BU482,'OPINI Rinci v1'!BV482,'OPINI Rinci v1'!BW482,'OPINI Rinci v1'!BX482)</f>
        <v>TMP</v>
      </c>
      <c r="X480" s="419" t="str">
        <f>CONCATENATE('OPINI Rinci v1'!BZ482,'OPINI Rinci v1'!CA482,'OPINI Rinci v1'!CB482,'OPINI Rinci v1'!CC482)</f>
        <v/>
      </c>
      <c r="Y480" s="420"/>
    </row>
    <row r="481" spans="1:25" s="408" customFormat="1" ht="14.1" customHeight="1" x14ac:dyDescent="0.2">
      <c r="A481" s="409">
        <f t="shared" si="26"/>
        <v>423</v>
      </c>
      <c r="B481" s="410" t="s">
        <v>88</v>
      </c>
      <c r="C481" s="474" t="s">
        <v>28</v>
      </c>
      <c r="D481" s="475"/>
      <c r="E481" s="476" t="s">
        <v>503</v>
      </c>
      <c r="F481" s="404" t="str">
        <f>CONCATENATE('OPINI Rinci v1'!H483,'OPINI Rinci v1'!I483,'OPINI Rinci v1'!J483,'OPINI Rinci v1'!K483)</f>
        <v>WTP</v>
      </c>
      <c r="G481" s="404" t="str">
        <f>CONCATENATE('OPINI Rinci v1'!M483,'OPINI Rinci v1'!N483,'OPINI Rinci v1'!O483,'OPINI Rinci v1'!P483)</f>
        <v>WTP</v>
      </c>
      <c r="H481" s="404" t="str">
        <f>CONCATENATE('OPINI Rinci v1'!R483,'OPINI Rinci v1'!S483,'OPINI Rinci v1'!T483,'OPINI Rinci v1'!U483)</f>
        <v>WTP</v>
      </c>
      <c r="I481" s="404" t="str">
        <f>CONCATENATE('OPINI Rinci v1'!W483,'OPINI Rinci v1'!X483,'OPINI Rinci v1'!Y483,'OPINI Rinci v1'!Z483)</f>
        <v>WTP</v>
      </c>
      <c r="J481" s="404" t="str">
        <f>CONCATENATE('OPINI Rinci v1'!AB483,'OPINI Rinci v1'!AC483,'OPINI Rinci v1'!AD483,'OPINI Rinci v1'!AE483)</f>
        <v>WTP</v>
      </c>
      <c r="K481" s="414" t="str">
        <f>CONCATENATE('OPINI Rinci v1'!AG483,'OPINI Rinci v1'!AH483,'OPINI Rinci v1'!AI483,'OPINI Rinci v1'!AJ483)</f>
        <v>WTP</v>
      </c>
      <c r="L481" s="415" t="s">
        <v>634</v>
      </c>
      <c r="M481" s="416"/>
      <c r="N481" s="416"/>
      <c r="O481" s="477" t="str">
        <f>CONCATENATE('OPINI Rinci v1'!AL483,'OPINI Rinci v1'!AM483,'OPINI Rinci v1'!AO483,'OPINI Rinci v1'!AN483)</f>
        <v>WDP</v>
      </c>
      <c r="P481" s="417" t="s">
        <v>634</v>
      </c>
      <c r="Q481" s="418" t="str">
        <f>CONCATENATE('OPINI Rinci v1'!AQ483,'OPINI Rinci v1'!AR483,'OPINI Rinci v1'!AT483,'OPINI Rinci v1'!AS483)</f>
        <v>WDP</v>
      </c>
      <c r="R481" s="419" t="str">
        <f>CONCATENATE('OPINI Rinci v1'!AV483,'OPINI Rinci v1'!AW483,'OPINI Rinci v1'!AX483,'OPINI Rinci v1'!AY483)</f>
        <v>WDP</v>
      </c>
      <c r="S481" s="419" t="str">
        <f>CONCATENATE('OPINI Rinci v1'!BA483,'OPINI Rinci v1'!BB483,'OPINI Rinci v1'!BC483,'OPINI Rinci v1'!BD483)</f>
        <v>WDP</v>
      </c>
      <c r="T481" s="419" t="str">
        <f>CONCATENATE('OPINI Rinci v1'!BF483,'OPINI Rinci v1'!BG483,'OPINI Rinci v1'!BH483,'OPINI Rinci v1'!BI483)</f>
        <v>TW</v>
      </c>
      <c r="U481" s="419" t="str">
        <f>CONCATENATE('OPINI Rinci v1'!BK483,'OPINI Rinci v1'!BL483,'OPINI Rinci v1'!BM483,'OPINI Rinci v1'!BN483)</f>
        <v>TMP</v>
      </c>
      <c r="V481" s="419" t="str">
        <f>CONCATENATE('OPINI Rinci v1'!BP483,'OPINI Rinci v1'!BQ483,'OPINI Rinci v1'!BR483,'OPINI Rinci v1'!BS483)</f>
        <v>TMP</v>
      </c>
      <c r="W481" s="419" t="str">
        <f>CONCATENATE('OPINI Rinci v1'!BU483,'OPINI Rinci v1'!BV483,'OPINI Rinci v1'!BW483,'OPINI Rinci v1'!BX483)</f>
        <v>WDP</v>
      </c>
      <c r="X481" s="419" t="str">
        <f>CONCATENATE('OPINI Rinci v1'!BZ483,'OPINI Rinci v1'!CA483,'OPINI Rinci v1'!CB483,'OPINI Rinci v1'!CC483)</f>
        <v/>
      </c>
      <c r="Y481" s="420"/>
    </row>
    <row r="482" spans="1:25" s="408" customFormat="1" ht="14.1" customHeight="1" x14ac:dyDescent="0.2">
      <c r="A482" s="409">
        <f t="shared" si="26"/>
        <v>424</v>
      </c>
      <c r="B482" s="410" t="s">
        <v>88</v>
      </c>
      <c r="C482" s="474" t="s">
        <v>30</v>
      </c>
      <c r="D482" s="475"/>
      <c r="E482" s="476" t="s">
        <v>504</v>
      </c>
      <c r="F482" s="404" t="str">
        <f>CONCATENATE('OPINI Rinci v1'!H484,'OPINI Rinci v1'!I484,'OPINI Rinci v1'!J484,'OPINI Rinci v1'!K484)</f>
        <v>WTP</v>
      </c>
      <c r="G482" s="404" t="str">
        <f>CONCATENATE('OPINI Rinci v1'!M484,'OPINI Rinci v1'!N484,'OPINI Rinci v1'!O484,'OPINI Rinci v1'!P484)</f>
        <v>WTP</v>
      </c>
      <c r="H482" s="404" t="str">
        <f>CONCATENATE('OPINI Rinci v1'!R484,'OPINI Rinci v1'!S484,'OPINI Rinci v1'!T484,'OPINI Rinci v1'!U484)</f>
        <v>WTP</v>
      </c>
      <c r="I482" s="404" t="str">
        <f>CONCATENATE('OPINI Rinci v1'!W484,'OPINI Rinci v1'!X484,'OPINI Rinci v1'!Y484,'OPINI Rinci v1'!Z484)</f>
        <v>WTP</v>
      </c>
      <c r="J482" s="404" t="str">
        <f>CONCATENATE('OPINI Rinci v1'!AB484,'OPINI Rinci v1'!AC484,'OPINI Rinci v1'!AD484,'OPINI Rinci v1'!AE484)</f>
        <v>WTP</v>
      </c>
      <c r="K482" s="414" t="str">
        <f>CONCATENATE('OPINI Rinci v1'!AG484,'OPINI Rinci v1'!AH484,'OPINI Rinci v1'!AI484,'OPINI Rinci v1'!AJ484)</f>
        <v>WTP</v>
      </c>
      <c r="L482" s="415" t="s">
        <v>634</v>
      </c>
      <c r="M482" s="416"/>
      <c r="N482" s="416"/>
      <c r="O482" s="477" t="str">
        <f>CONCATENATE('OPINI Rinci v1'!AL484,'OPINI Rinci v1'!AM484,'OPINI Rinci v1'!AO484,'OPINI Rinci v1'!AN484)</f>
        <v>WDP</v>
      </c>
      <c r="P482" s="417" t="s">
        <v>634</v>
      </c>
      <c r="Q482" s="418" t="str">
        <f>CONCATENATE('OPINI Rinci v1'!AQ484,'OPINI Rinci v1'!AR484,'OPINI Rinci v1'!AT484,'OPINI Rinci v1'!AS484)</f>
        <v>WDP</v>
      </c>
      <c r="R482" s="419" t="str">
        <f>CONCATENATE('OPINI Rinci v1'!AV484,'OPINI Rinci v1'!AW484,'OPINI Rinci v1'!AX484,'OPINI Rinci v1'!AY484)</f>
        <v>WDP</v>
      </c>
      <c r="S482" s="419" t="str">
        <f>CONCATENATE('OPINI Rinci v1'!BA484,'OPINI Rinci v1'!BB484,'OPINI Rinci v1'!BC484,'OPINI Rinci v1'!BD484)</f>
        <v>WDP</v>
      </c>
      <c r="T482" s="419" t="str">
        <f>CONCATENATE('OPINI Rinci v1'!BF484,'OPINI Rinci v1'!BG484,'OPINI Rinci v1'!BH484,'OPINI Rinci v1'!BI484)</f>
        <v>WDP</v>
      </c>
      <c r="U482" s="419" t="str">
        <f>CONCATENATE('OPINI Rinci v1'!BK484,'OPINI Rinci v1'!BL484,'OPINI Rinci v1'!BM484,'OPINI Rinci v1'!BN484)</f>
        <v>TW</v>
      </c>
      <c r="V482" s="419" t="str">
        <f>CONCATENATE('OPINI Rinci v1'!BP484,'OPINI Rinci v1'!BQ484,'OPINI Rinci v1'!BR484,'OPINI Rinci v1'!BS484)</f>
        <v>TMP</v>
      </c>
      <c r="W482" s="419" t="str">
        <f>CONCATENATE('OPINI Rinci v1'!BU484,'OPINI Rinci v1'!BV484,'OPINI Rinci v1'!BW484,'OPINI Rinci v1'!BX484)</f>
        <v>WDP</v>
      </c>
      <c r="X482" s="419" t="str">
        <f>CONCATENATE('OPINI Rinci v1'!BZ484,'OPINI Rinci v1'!CA484,'OPINI Rinci v1'!CB484,'OPINI Rinci v1'!CC484)</f>
        <v/>
      </c>
      <c r="Y482" s="420"/>
    </row>
    <row r="483" spans="1:25" s="91" customFormat="1" ht="14.1" customHeight="1" x14ac:dyDescent="0.2">
      <c r="A483" s="76">
        <f t="shared" si="26"/>
        <v>425</v>
      </c>
      <c r="B483" s="157" t="s">
        <v>88</v>
      </c>
      <c r="C483" s="470" t="s">
        <v>32</v>
      </c>
      <c r="D483" s="479"/>
      <c r="E483" s="472" t="s">
        <v>505</v>
      </c>
      <c r="F483" s="404" t="str">
        <f>CONCATENATE('OPINI Rinci v1'!H485,'OPINI Rinci v1'!I485,'OPINI Rinci v1'!J485,'OPINI Rinci v1'!K485)</f>
        <v>WTP</v>
      </c>
      <c r="G483" s="404" t="str">
        <f>CONCATENATE('OPINI Rinci v1'!M485,'OPINI Rinci v1'!N485,'OPINI Rinci v1'!O485,'OPINI Rinci v1'!P485)</f>
        <v>WTP</v>
      </c>
      <c r="H483" s="404" t="str">
        <f>CONCATENATE('OPINI Rinci v1'!R485,'OPINI Rinci v1'!S485,'OPINI Rinci v1'!T485,'OPINI Rinci v1'!U485)</f>
        <v>WTP</v>
      </c>
      <c r="I483" s="404" t="str">
        <f>CONCATENATE('OPINI Rinci v1'!W485,'OPINI Rinci v1'!X485,'OPINI Rinci v1'!Y485,'OPINI Rinci v1'!Z485)</f>
        <v>WDP</v>
      </c>
      <c r="J483" s="404" t="str">
        <f>CONCATENATE('OPINI Rinci v1'!AB485,'OPINI Rinci v1'!AC485,'OPINI Rinci v1'!AD485,'OPINI Rinci v1'!AE485)</f>
        <v>TW</v>
      </c>
      <c r="K483" s="404" t="str">
        <f>CONCATENATE('OPINI Rinci v1'!AG485,'OPINI Rinci v1'!AH485,'OPINI Rinci v1'!AI485,'OPINI Rinci v1'!AJ485)</f>
        <v>WDP</v>
      </c>
      <c r="L483" s="422" t="s">
        <v>634</v>
      </c>
      <c r="M483" s="423"/>
      <c r="N483" s="423"/>
      <c r="O483" s="473" t="str">
        <f>CONCATENATE('OPINI Rinci v1'!AL485,'OPINI Rinci v1'!AM485,'OPINI Rinci v1'!AO485,'OPINI Rinci v1'!AN485)</f>
        <v>WDP</v>
      </c>
      <c r="P483" s="424" t="s">
        <v>634</v>
      </c>
      <c r="Q483" s="399" t="str">
        <f>CONCATENATE('OPINI Rinci v1'!AQ485,'OPINI Rinci v1'!AR485,'OPINI Rinci v1'!AT485,'OPINI Rinci v1'!AS485)</f>
        <v>TMP</v>
      </c>
      <c r="R483" s="163" t="str">
        <f>CONCATENATE('OPINI Rinci v1'!AV485,'OPINI Rinci v1'!AW485,'OPINI Rinci v1'!AX485,'OPINI Rinci v1'!AY485)</f>
        <v>TMP</v>
      </c>
      <c r="S483" s="163" t="str">
        <f>CONCATENATE('OPINI Rinci v1'!BA485,'OPINI Rinci v1'!BB485,'OPINI Rinci v1'!BC485,'OPINI Rinci v1'!BD485)</f>
        <v>TMP</v>
      </c>
      <c r="T483" s="163" t="str">
        <f>CONCATENATE('OPINI Rinci v1'!BF485,'OPINI Rinci v1'!BG485,'OPINI Rinci v1'!BH485,'OPINI Rinci v1'!BI485)</f>
        <v>TMP</v>
      </c>
      <c r="U483" s="163" t="str">
        <f>CONCATENATE('OPINI Rinci v1'!BK485,'OPINI Rinci v1'!BL485,'OPINI Rinci v1'!BM485,'OPINI Rinci v1'!BN485)</f>
        <v>TMP</v>
      </c>
      <c r="V483" s="163" t="str">
        <f>CONCATENATE('OPINI Rinci v1'!BP485,'OPINI Rinci v1'!BQ485,'OPINI Rinci v1'!BR485,'OPINI Rinci v1'!BS485)</f>
        <v/>
      </c>
      <c r="W483" s="163" t="str">
        <f>CONCATENATE('OPINI Rinci v1'!BU485,'OPINI Rinci v1'!BV485,'OPINI Rinci v1'!BW485,'OPINI Rinci v1'!BX485)</f>
        <v/>
      </c>
      <c r="X483" s="163" t="str">
        <f>CONCATENATE('OPINI Rinci v1'!BZ485,'OPINI Rinci v1'!CA485,'OPINI Rinci v1'!CB485,'OPINI Rinci v1'!CC485)</f>
        <v/>
      </c>
      <c r="Y483" s="397"/>
    </row>
    <row r="484" spans="1:25" s="91" customFormat="1" ht="14.1" customHeight="1" x14ac:dyDescent="0.2">
      <c r="A484" s="76">
        <f t="shared" si="26"/>
        <v>426</v>
      </c>
      <c r="B484" s="157" t="s">
        <v>88</v>
      </c>
      <c r="C484" s="470" t="s">
        <v>34</v>
      </c>
      <c r="D484" s="479"/>
      <c r="E484" s="472" t="s">
        <v>506</v>
      </c>
      <c r="F484" s="404" t="str">
        <f>CONCATENATE('OPINI Rinci v1'!H486,'OPINI Rinci v1'!I486,'OPINI Rinci v1'!J486,'OPINI Rinci v1'!K486)</f>
        <v>WTP</v>
      </c>
      <c r="G484" s="404" t="str">
        <f>CONCATENATE('OPINI Rinci v1'!M486,'OPINI Rinci v1'!N486,'OPINI Rinci v1'!O486,'OPINI Rinci v1'!P486)</f>
        <v>WTP</v>
      </c>
      <c r="H484" s="404" t="str">
        <f>CONCATENATE('OPINI Rinci v1'!R486,'OPINI Rinci v1'!S486,'OPINI Rinci v1'!T486,'OPINI Rinci v1'!U486)</f>
        <v>WTP</v>
      </c>
      <c r="I484" s="404" t="str">
        <f>CONCATENATE('OPINI Rinci v1'!W486,'OPINI Rinci v1'!X486,'OPINI Rinci v1'!Y486,'OPINI Rinci v1'!Z486)</f>
        <v>WDP</v>
      </c>
      <c r="J484" s="404" t="str">
        <f>CONCATENATE('OPINI Rinci v1'!AB486,'OPINI Rinci v1'!AC486,'OPINI Rinci v1'!AD486,'OPINI Rinci v1'!AE486)</f>
        <v>WDP</v>
      </c>
      <c r="K484" s="404" t="str">
        <f>CONCATENATE('OPINI Rinci v1'!AG486,'OPINI Rinci v1'!AH486,'OPINI Rinci v1'!AI486,'OPINI Rinci v1'!AJ486)</f>
        <v>WDP</v>
      </c>
      <c r="L484" s="422" t="s">
        <v>634</v>
      </c>
      <c r="M484" s="423"/>
      <c r="N484" s="423"/>
      <c r="O484" s="473" t="str">
        <f>CONCATENATE('OPINI Rinci v1'!AL486,'OPINI Rinci v1'!AM486,'OPINI Rinci v1'!AO486,'OPINI Rinci v1'!AN486)</f>
        <v>WDP</v>
      </c>
      <c r="P484" s="424" t="s">
        <v>634</v>
      </c>
      <c r="Q484" s="399" t="str">
        <f>CONCATENATE('OPINI Rinci v1'!AQ486,'OPINI Rinci v1'!AR486,'OPINI Rinci v1'!AT486,'OPINI Rinci v1'!AS486)</f>
        <v>TMP</v>
      </c>
      <c r="R484" s="163" t="str">
        <f>CONCATENATE('OPINI Rinci v1'!AV486,'OPINI Rinci v1'!AW486,'OPINI Rinci v1'!AX486,'OPINI Rinci v1'!AY486)</f>
        <v>TMP</v>
      </c>
      <c r="S484" s="163" t="str">
        <f>CONCATENATE('OPINI Rinci v1'!BA486,'OPINI Rinci v1'!BB486,'OPINI Rinci v1'!BC486,'OPINI Rinci v1'!BD486)</f>
        <v>TMP</v>
      </c>
      <c r="T484" s="163" t="str">
        <f>CONCATENATE('OPINI Rinci v1'!BF486,'OPINI Rinci v1'!BG486,'OPINI Rinci v1'!BH486,'OPINI Rinci v1'!BI486)</f>
        <v>TMP</v>
      </c>
      <c r="U484" s="163" t="str">
        <f>CONCATENATE('OPINI Rinci v1'!BK486,'OPINI Rinci v1'!BL486,'OPINI Rinci v1'!BM486,'OPINI Rinci v1'!BN486)</f>
        <v>TMP</v>
      </c>
      <c r="V484" s="163" t="str">
        <f>CONCATENATE('OPINI Rinci v1'!BP486,'OPINI Rinci v1'!BQ486,'OPINI Rinci v1'!BR486,'OPINI Rinci v1'!BS486)</f>
        <v/>
      </c>
      <c r="W484" s="163" t="str">
        <f>CONCATENATE('OPINI Rinci v1'!BU486,'OPINI Rinci v1'!BV486,'OPINI Rinci v1'!BW486,'OPINI Rinci v1'!BX486)</f>
        <v/>
      </c>
      <c r="X484" s="163" t="str">
        <f>CONCATENATE('OPINI Rinci v1'!BZ486,'OPINI Rinci v1'!CA486,'OPINI Rinci v1'!CB486,'OPINI Rinci v1'!CC486)</f>
        <v/>
      </c>
      <c r="Y484" s="397"/>
    </row>
    <row r="485" spans="1:25" s="59" customFormat="1" ht="14.1" customHeight="1" x14ac:dyDescent="0.2">
      <c r="A485" s="76">
        <f t="shared" si="26"/>
        <v>427</v>
      </c>
      <c r="B485" s="157" t="s">
        <v>88</v>
      </c>
      <c r="C485" s="470" t="s">
        <v>36</v>
      </c>
      <c r="D485" s="62"/>
      <c r="E485" s="78" t="s">
        <v>679</v>
      </c>
      <c r="F485" s="404" t="str">
        <f>CONCATENATE('OPINI Rinci v1'!H487,'OPINI Rinci v1'!I487,'OPINI Rinci v1'!J487,'OPINI Rinci v1'!K487)</f>
        <v/>
      </c>
      <c r="G485" s="404" t="str">
        <f>CONCATENATE('OPINI Rinci v1'!M487,'OPINI Rinci v1'!N487,'OPINI Rinci v1'!O487,'OPINI Rinci v1'!P487)</f>
        <v>WDP</v>
      </c>
      <c r="H485" s="404" t="str">
        <f>CONCATENATE('OPINI Rinci v1'!R487,'OPINI Rinci v1'!S487,'OPINI Rinci v1'!T487,'OPINI Rinci v1'!U487)</f>
        <v>WDP</v>
      </c>
      <c r="I485" s="404" t="str">
        <f>CONCATENATE('OPINI Rinci v1'!W487,'OPINI Rinci v1'!X487,'OPINI Rinci v1'!Y487,'OPINI Rinci v1'!Z487)</f>
        <v>WDP</v>
      </c>
      <c r="J485" s="404" t="str">
        <f>CONCATENATE('OPINI Rinci v1'!AB487,'OPINI Rinci v1'!AC487,'OPINI Rinci v1'!AD487,'OPINI Rinci v1'!AE487)</f>
        <v>WDP</v>
      </c>
      <c r="K485" s="404" t="str">
        <f>CONCATENATE('OPINI Rinci v1'!AG487,'OPINI Rinci v1'!AH487,'OPINI Rinci v1'!AI487,'OPINI Rinci v1'!AJ487)</f>
        <v>WDP</v>
      </c>
      <c r="L485" s="405" t="s">
        <v>633</v>
      </c>
      <c r="M485" s="428"/>
      <c r="N485" s="428"/>
      <c r="O485" s="429" t="str">
        <f>CONCATENATE('OPINI Rinci v1'!AL487,'OPINI Rinci v1'!AM487,'OPINI Rinci v1'!AO487,'OPINI Rinci v1'!AN487)</f>
        <v/>
      </c>
      <c r="P485" s="63"/>
      <c r="Q485" s="399" t="str">
        <f>CONCATENATE('OPINI Rinci v1'!AQ492,'OPINI Rinci v1'!AR492,'OPINI Rinci v1'!AT492,'OPINI Rinci v1'!AS492)</f>
        <v/>
      </c>
      <c r="R485" s="147"/>
      <c r="S485" s="163"/>
      <c r="T485" s="163"/>
      <c r="U485" s="163"/>
      <c r="V485" s="163"/>
      <c r="W485" s="163"/>
      <c r="X485" s="163"/>
      <c r="Y485" s="400"/>
    </row>
    <row r="486" spans="1:25" s="59" customFormat="1" ht="14.1" customHeight="1" x14ac:dyDescent="0.2">
      <c r="A486" s="76">
        <f t="shared" si="26"/>
        <v>428</v>
      </c>
      <c r="B486" s="157" t="s">
        <v>88</v>
      </c>
      <c r="C486" s="470" t="s">
        <v>38</v>
      </c>
      <c r="D486" s="62"/>
      <c r="E486" s="78" t="s">
        <v>680</v>
      </c>
      <c r="F486" s="404" t="str">
        <f>CONCATENATE('OPINI Rinci v1'!H488,'OPINI Rinci v1'!I488,'OPINI Rinci v1'!J488,'OPINI Rinci v1'!K488)</f>
        <v/>
      </c>
      <c r="G486" s="404" t="str">
        <f>CONCATENATE('OPINI Rinci v1'!M488,'OPINI Rinci v1'!N488,'OPINI Rinci v1'!O488,'OPINI Rinci v1'!P488)</f>
        <v>WTP</v>
      </c>
      <c r="H486" s="404" t="str">
        <f>CONCATENATE('OPINI Rinci v1'!R488,'OPINI Rinci v1'!S488,'OPINI Rinci v1'!T488,'OPINI Rinci v1'!U488)</f>
        <v>WDP</v>
      </c>
      <c r="I486" s="404" t="str">
        <f>CONCATENATE('OPINI Rinci v1'!W488,'OPINI Rinci v1'!X488,'OPINI Rinci v1'!Y488,'OPINI Rinci v1'!Z488)</f>
        <v>WDP</v>
      </c>
      <c r="J486" s="404" t="str">
        <f>CONCATENATE('OPINI Rinci v1'!AB488,'OPINI Rinci v1'!AC488,'OPINI Rinci v1'!AD488,'OPINI Rinci v1'!AE488)</f>
        <v>WDP</v>
      </c>
      <c r="K486" s="404" t="str">
        <f>CONCATENATE('OPINI Rinci v1'!AG488,'OPINI Rinci v1'!AH488,'OPINI Rinci v1'!AI488,'OPINI Rinci v1'!AJ488)</f>
        <v>WDP</v>
      </c>
      <c r="L486" s="405" t="s">
        <v>633</v>
      </c>
      <c r="M486" s="428"/>
      <c r="N486" s="428"/>
      <c r="O486" s="429" t="str">
        <f>CONCATENATE('OPINI Rinci v1'!AL488,'OPINI Rinci v1'!AM488,'OPINI Rinci v1'!AO488,'OPINI Rinci v1'!AN488)</f>
        <v/>
      </c>
      <c r="P486" s="63"/>
      <c r="Q486" s="399"/>
      <c r="R486" s="147"/>
      <c r="S486" s="163"/>
      <c r="T486" s="163"/>
      <c r="U486" s="163"/>
      <c r="V486" s="163"/>
      <c r="W486" s="163"/>
      <c r="X486" s="163"/>
      <c r="Y486" s="400"/>
    </row>
    <row r="487" spans="1:25" s="59" customFormat="1" ht="14.1" customHeight="1" x14ac:dyDescent="0.2">
      <c r="A487" s="76">
        <f t="shared" si="26"/>
        <v>429</v>
      </c>
      <c r="B487" s="157" t="s">
        <v>88</v>
      </c>
      <c r="C487" s="470" t="s">
        <v>40</v>
      </c>
      <c r="D487" s="62"/>
      <c r="E487" s="482" t="s">
        <v>705</v>
      </c>
      <c r="F487" s="404" t="str">
        <f>CONCATENATE('OPINI Rinci v1'!H489,'OPINI Rinci v1'!I489,'OPINI Rinci v1'!J489,'OPINI Rinci v1'!K489)</f>
        <v/>
      </c>
      <c r="G487" s="404" t="str">
        <f>CONCATENATE('OPINI Rinci v1'!M489,'OPINI Rinci v1'!N489,'OPINI Rinci v1'!O489,'OPINI Rinci v1'!P489)</f>
        <v>WTP</v>
      </c>
      <c r="H487" s="404" t="str">
        <f>CONCATENATE('OPINI Rinci v1'!R489,'OPINI Rinci v1'!S489,'OPINI Rinci v1'!T489,'OPINI Rinci v1'!U489)</f>
        <v>WDP</v>
      </c>
      <c r="I487" s="404" t="str">
        <f>CONCATENATE('OPINI Rinci v1'!W489,'OPINI Rinci v1'!X489,'OPINI Rinci v1'!Y489,'OPINI Rinci v1'!Z489)</f>
        <v>WDP</v>
      </c>
      <c r="J487" s="404" t="str">
        <f>CONCATENATE('OPINI Rinci v1'!AB489,'OPINI Rinci v1'!AC489,'OPINI Rinci v1'!AD489,'OPINI Rinci v1'!AE489)</f>
        <v>WDP</v>
      </c>
      <c r="K487" s="404" t="str">
        <f>CONCATENATE('OPINI Rinci v1'!AG489,'OPINI Rinci v1'!AH489,'OPINI Rinci v1'!AI489,'OPINI Rinci v1'!AJ489)</f>
        <v/>
      </c>
      <c r="L487" s="483"/>
      <c r="M487" s="428"/>
      <c r="N487" s="428"/>
      <c r="O487" s="429"/>
      <c r="P487" s="63"/>
      <c r="Q487" s="399"/>
      <c r="R487" s="147"/>
      <c r="S487" s="163"/>
      <c r="T487" s="163"/>
      <c r="U487" s="163"/>
      <c r="V487" s="163"/>
      <c r="W487" s="163"/>
      <c r="X487" s="163"/>
      <c r="Y487" s="400"/>
    </row>
    <row r="488" spans="1:25" s="59" customFormat="1" ht="14.1" customHeight="1" x14ac:dyDescent="0.2">
      <c r="A488" s="76">
        <f t="shared" si="26"/>
        <v>430</v>
      </c>
      <c r="B488" s="157" t="s">
        <v>88</v>
      </c>
      <c r="C488" s="470" t="s">
        <v>42</v>
      </c>
      <c r="D488" s="62"/>
      <c r="E488" s="482" t="s">
        <v>704</v>
      </c>
      <c r="F488" s="404" t="str">
        <f>CONCATENATE('OPINI Rinci v1'!H490,'OPINI Rinci v1'!I490,'OPINI Rinci v1'!J490,'OPINI Rinci v1'!K490)</f>
        <v>WTP</v>
      </c>
      <c r="G488" s="404" t="str">
        <f>CONCATENATE('OPINI Rinci v1'!M490,'OPINI Rinci v1'!N490,'OPINI Rinci v1'!O490,'OPINI Rinci v1'!P490)</f>
        <v>WTP</v>
      </c>
      <c r="H488" s="404" t="str">
        <f>CONCATENATE('OPINI Rinci v1'!R490,'OPINI Rinci v1'!S490,'OPINI Rinci v1'!T490,'OPINI Rinci v1'!U490)</f>
        <v>WTP</v>
      </c>
      <c r="I488" s="404" t="str">
        <f>CONCATENATE('OPINI Rinci v1'!W490,'OPINI Rinci v1'!X490,'OPINI Rinci v1'!Y490,'OPINI Rinci v1'!Z490)</f>
        <v>WDP</v>
      </c>
      <c r="J488" s="404" t="str">
        <f>CONCATENATE('OPINI Rinci v1'!AB490,'OPINI Rinci v1'!AC490,'OPINI Rinci v1'!AD490,'OPINI Rinci v1'!AE490)</f>
        <v>WDP</v>
      </c>
      <c r="K488" s="404" t="str">
        <f>CONCATENATE('OPINI Rinci v1'!AG490,'OPINI Rinci v1'!AH490,'OPINI Rinci v1'!AI490,'OPINI Rinci v1'!AJ490)</f>
        <v/>
      </c>
      <c r="L488" s="483"/>
      <c r="M488" s="428"/>
      <c r="N488" s="428"/>
      <c r="O488" s="429"/>
      <c r="P488" s="63"/>
      <c r="Q488" s="399"/>
      <c r="R488" s="147"/>
      <c r="S488" s="163"/>
      <c r="T488" s="163"/>
      <c r="U488" s="163"/>
      <c r="V488" s="163"/>
      <c r="W488" s="163"/>
      <c r="X488" s="163"/>
      <c r="Y488" s="400"/>
    </row>
    <row r="489" spans="1:25" s="59" customFormat="1" ht="14.1" customHeight="1" x14ac:dyDescent="0.2">
      <c r="A489" s="76">
        <f t="shared" si="26"/>
        <v>431</v>
      </c>
      <c r="B489" s="157" t="s">
        <v>88</v>
      </c>
      <c r="C489" s="470" t="s">
        <v>44</v>
      </c>
      <c r="D489" s="62"/>
      <c r="E489" s="482" t="s">
        <v>703</v>
      </c>
      <c r="F489" s="404" t="str">
        <f>CONCATENATE('OPINI Rinci v1'!H491,'OPINI Rinci v1'!I491,'OPINI Rinci v1'!J491,'OPINI Rinci v1'!K491)</f>
        <v>WTP</v>
      </c>
      <c r="G489" s="404" t="str">
        <f>CONCATENATE('OPINI Rinci v1'!M491,'OPINI Rinci v1'!N491,'OPINI Rinci v1'!O491,'OPINI Rinci v1'!P491)</f>
        <v>WTP</v>
      </c>
      <c r="H489" s="404" t="str">
        <f>CONCATENATE('OPINI Rinci v1'!R491,'OPINI Rinci v1'!S491,'OPINI Rinci v1'!T491,'OPINI Rinci v1'!U491)</f>
        <v>WTP</v>
      </c>
      <c r="I489" s="404" t="str">
        <f>CONCATENATE('OPINI Rinci v1'!W491,'OPINI Rinci v1'!X491,'OPINI Rinci v1'!Y491,'OPINI Rinci v1'!Z491)</f>
        <v>WTP</v>
      </c>
      <c r="J489" s="404" t="str">
        <f>CONCATENATE('OPINI Rinci v1'!AB491,'OPINI Rinci v1'!AC491,'OPINI Rinci v1'!AD491,'OPINI Rinci v1'!AE491)</f>
        <v>WDP</v>
      </c>
      <c r="K489" s="404" t="str">
        <f>CONCATENATE('OPINI Rinci v1'!AG491,'OPINI Rinci v1'!AH491,'OPINI Rinci v1'!AI491,'OPINI Rinci v1'!AJ491)</f>
        <v/>
      </c>
      <c r="L489" s="483"/>
      <c r="M489" s="428"/>
      <c r="N489" s="428"/>
      <c r="O489" s="429"/>
      <c r="P489" s="63"/>
      <c r="Q489" s="399"/>
      <c r="R489" s="147"/>
      <c r="S489" s="163"/>
      <c r="T489" s="163"/>
      <c r="U489" s="163"/>
      <c r="V489" s="163"/>
      <c r="W489" s="163"/>
      <c r="X489" s="163"/>
      <c r="Y489" s="400"/>
    </row>
    <row r="490" spans="1:25" s="59" customFormat="1" ht="14.1" customHeight="1" x14ac:dyDescent="0.2">
      <c r="A490" s="76"/>
      <c r="B490" s="180"/>
      <c r="C490" s="398"/>
      <c r="D490" s="62"/>
      <c r="E490" s="63"/>
      <c r="F490" s="63"/>
      <c r="G490" s="404" t="str">
        <f>CONCATENATE('OPINI Rinci v1'!M492,'OPINI Rinci v1'!N492,'OPINI Rinci v1'!O492,'OPINI Rinci v1'!P492)</f>
        <v/>
      </c>
      <c r="H490" s="63"/>
      <c r="I490" s="63"/>
      <c r="J490" s="63"/>
      <c r="K490" s="63"/>
      <c r="L490" s="428"/>
      <c r="M490" s="428"/>
      <c r="N490" s="428"/>
      <c r="O490" s="398"/>
      <c r="P490" s="63"/>
      <c r="Q490" s="399"/>
      <c r="R490" s="147"/>
      <c r="S490" s="163"/>
      <c r="T490" s="163"/>
      <c r="U490" s="163"/>
      <c r="V490" s="163"/>
      <c r="W490" s="163"/>
      <c r="X490" s="163"/>
      <c r="Y490" s="400"/>
    </row>
    <row r="491" spans="1:25" s="59" customFormat="1" ht="14.1" customHeight="1" x14ac:dyDescent="0.2">
      <c r="A491" s="76" t="str">
        <f>IF(C491="","",A485+1)</f>
        <v/>
      </c>
      <c r="B491" s="79" t="s">
        <v>90</v>
      </c>
      <c r="C491" s="398"/>
      <c r="D491" s="62" t="s">
        <v>508</v>
      </c>
      <c r="E491" s="63"/>
      <c r="F491" s="63"/>
      <c r="G491" s="404" t="s">
        <v>657</v>
      </c>
      <c r="H491" s="63"/>
      <c r="I491" s="63"/>
      <c r="J491" s="63"/>
      <c r="K491" s="63"/>
      <c r="L491" s="428"/>
      <c r="M491" s="428"/>
      <c r="N491" s="428"/>
      <c r="O491" s="398"/>
      <c r="P491" s="63"/>
      <c r="Q491" s="399"/>
      <c r="R491" s="147"/>
      <c r="S491" s="163"/>
      <c r="T491" s="163"/>
      <c r="U491" s="163"/>
      <c r="V491" s="163"/>
      <c r="W491" s="163"/>
      <c r="X491" s="163"/>
      <c r="Y491" s="400"/>
    </row>
    <row r="492" spans="1:25" s="91" customFormat="1" ht="14.1" customHeight="1" x14ac:dyDescent="0.2">
      <c r="A492" s="76">
        <f>IF(C492="","",A489+1)</f>
        <v>432</v>
      </c>
      <c r="B492" s="157" t="s">
        <v>90</v>
      </c>
      <c r="C492" s="470" t="s">
        <v>8</v>
      </c>
      <c r="D492" s="471"/>
      <c r="E492" s="472" t="s">
        <v>509</v>
      </c>
      <c r="F492" s="404" t="str">
        <f>CONCATENATE('OPINI Rinci v1'!H494,'OPINI Rinci v1'!I494,'OPINI Rinci v1'!J494,'OPINI Rinci v1'!K494)</f>
        <v>WTP</v>
      </c>
      <c r="G492" s="404" t="str">
        <f>CONCATENATE('OPINI Rinci v1'!M494,'OPINI Rinci v1'!N494,'OPINI Rinci v1'!O494,'OPINI Rinci v1'!P494)</f>
        <v>WTP</v>
      </c>
      <c r="H492" s="404" t="str">
        <f>CONCATENATE('OPINI Rinci v1'!R494,'OPINI Rinci v1'!S494,'OPINI Rinci v1'!T494,'OPINI Rinci v1'!U494)</f>
        <v>WTP</v>
      </c>
      <c r="I492" s="404" t="str">
        <f>CONCATENATE('OPINI Rinci v1'!W494,'OPINI Rinci v1'!X494,'OPINI Rinci v1'!Y494,'OPINI Rinci v1'!Z494)</f>
        <v>WTP</v>
      </c>
      <c r="J492" s="404" t="str">
        <f>CONCATENATE('OPINI Rinci v1'!AB494,'OPINI Rinci v1'!AC494,'OPINI Rinci v1'!AD494,'OPINI Rinci v1'!AE494)</f>
        <v>WTP</v>
      </c>
      <c r="K492" s="404" t="str">
        <f>CONCATENATE('OPINI Rinci v1'!AG494,'OPINI Rinci v1'!AH494,'OPINI Rinci v1'!AI494,'OPINI Rinci v1'!AJ494)</f>
        <v>WTP</v>
      </c>
      <c r="L492" s="422" t="s">
        <v>634</v>
      </c>
      <c r="M492" s="423"/>
      <c r="N492" s="423"/>
      <c r="O492" s="473" t="str">
        <f>CONCATENATE('OPINI Rinci v1'!AL494,'OPINI Rinci v1'!AM494,'OPINI Rinci v1'!AO494,'OPINI Rinci v1'!AN494)</f>
        <v>WTP</v>
      </c>
      <c r="P492" s="424" t="s">
        <v>634</v>
      </c>
      <c r="Q492" s="399" t="str">
        <f>CONCATENATE('OPINI Rinci v1'!AQ494,'OPINI Rinci v1'!AR494,'OPINI Rinci v1'!AT494,'OPINI Rinci v1'!AS494)</f>
        <v>WDP</v>
      </c>
      <c r="R492" s="163" t="str">
        <f>CONCATENATE('OPINI Rinci v1'!AV494,'OPINI Rinci v1'!AW494,'OPINI Rinci v1'!AX494,'OPINI Rinci v1'!AY494)</f>
        <v>WDP</v>
      </c>
      <c r="S492" s="163" t="str">
        <f>CONCATENATE('OPINI Rinci v1'!BA494,'OPINI Rinci v1'!BB494,'OPINI Rinci v1'!BC494,'OPINI Rinci v1'!BD494)</f>
        <v>WDP</v>
      </c>
      <c r="T492" s="163" t="str">
        <f>CONCATENATE('OPINI Rinci v1'!BF494,'OPINI Rinci v1'!BG494,'OPINI Rinci v1'!BH494,'OPINI Rinci v1'!BI494)</f>
        <v>WDP</v>
      </c>
      <c r="U492" s="163" t="str">
        <f>CONCATENATE('OPINI Rinci v1'!BK494,'OPINI Rinci v1'!BL494,'OPINI Rinci v1'!BM494,'OPINI Rinci v1'!BN494)</f>
        <v>TMP</v>
      </c>
      <c r="V492" s="163" t="str">
        <f>CONCATENATE('OPINI Rinci v1'!BP494,'OPINI Rinci v1'!BQ494,'OPINI Rinci v1'!BR494,'OPINI Rinci v1'!BS494)</f>
        <v>WDP</v>
      </c>
      <c r="W492" s="163" t="str">
        <f>CONCATENATE('OPINI Rinci v1'!BU494,'OPINI Rinci v1'!BV494,'OPINI Rinci v1'!BW494,'OPINI Rinci v1'!BX494)</f>
        <v>WDP</v>
      </c>
      <c r="X492" s="163" t="str">
        <f>CONCATENATE('OPINI Rinci v1'!BZ494,'OPINI Rinci v1'!CA494,'OPINI Rinci v1'!CB494,'OPINI Rinci v1'!CC494)</f>
        <v>WDP</v>
      </c>
      <c r="Y492" s="397"/>
    </row>
    <row r="493" spans="1:25" s="408" customFormat="1" ht="14.1" customHeight="1" x14ac:dyDescent="0.2">
      <c r="A493" s="409">
        <f t="shared" ref="A493:A501" si="27">IF(C493="","",A492+1)</f>
        <v>433</v>
      </c>
      <c r="B493" s="410" t="s">
        <v>90</v>
      </c>
      <c r="C493" s="474" t="s">
        <v>12</v>
      </c>
      <c r="D493" s="475"/>
      <c r="E493" s="476" t="s">
        <v>510</v>
      </c>
      <c r="F493" s="404" t="str">
        <f>CONCATENATE('OPINI Rinci v1'!H495,'OPINI Rinci v1'!I495,'OPINI Rinci v1'!J495,'OPINI Rinci v1'!K495)</f>
        <v>WTP</v>
      </c>
      <c r="G493" s="404" t="str">
        <f>CONCATENATE('OPINI Rinci v1'!M495,'OPINI Rinci v1'!N495,'OPINI Rinci v1'!O495,'OPINI Rinci v1'!P495)</f>
        <v>WTP</v>
      </c>
      <c r="H493" s="404" t="str">
        <f>CONCATENATE('OPINI Rinci v1'!R495,'OPINI Rinci v1'!S495,'OPINI Rinci v1'!T495,'OPINI Rinci v1'!U495)</f>
        <v>WTP</v>
      </c>
      <c r="I493" s="404" t="str">
        <f>CONCATENATE('OPINI Rinci v1'!W495,'OPINI Rinci v1'!X495,'OPINI Rinci v1'!Y495,'OPINI Rinci v1'!Z495)</f>
        <v>WTP</v>
      </c>
      <c r="J493" s="404" t="str">
        <f>CONCATENATE('OPINI Rinci v1'!AB495,'OPINI Rinci v1'!AC495,'OPINI Rinci v1'!AD495,'OPINI Rinci v1'!AE495)</f>
        <v>WTP</v>
      </c>
      <c r="K493" s="414" t="str">
        <f>CONCATENATE('OPINI Rinci v1'!AG495,'OPINI Rinci v1'!AH495,'OPINI Rinci v1'!AI495,'OPINI Rinci v1'!AJ495)</f>
        <v>WTP</v>
      </c>
      <c r="L493" s="415" t="s">
        <v>634</v>
      </c>
      <c r="M493" s="416"/>
      <c r="N493" s="416"/>
      <c r="O493" s="477" t="str">
        <f>CONCATENATE('OPINI Rinci v1'!AL495,'OPINI Rinci v1'!AM495,'OPINI Rinci v1'!AO495,'OPINI Rinci v1'!AN495)</f>
        <v>TW</v>
      </c>
      <c r="P493" s="417" t="s">
        <v>634</v>
      </c>
      <c r="Q493" s="418" t="str">
        <f>CONCATENATE('OPINI Rinci v1'!AQ495,'OPINI Rinci v1'!AR495,'OPINI Rinci v1'!AT495,'OPINI Rinci v1'!AS495)</f>
        <v>WTP</v>
      </c>
      <c r="R493" s="419" t="str">
        <f>CONCATENATE('OPINI Rinci v1'!AV495,'OPINI Rinci v1'!AW495,'OPINI Rinci v1'!AX495,'OPINI Rinci v1'!AY495)</f>
        <v>WTP</v>
      </c>
      <c r="S493" s="419" t="str">
        <f>CONCATENATE('OPINI Rinci v1'!BA495,'OPINI Rinci v1'!BB495,'OPINI Rinci v1'!BC495,'OPINI Rinci v1'!BD495)</f>
        <v>WDP</v>
      </c>
      <c r="T493" s="419" t="str">
        <f>CONCATENATE('OPINI Rinci v1'!BF495,'OPINI Rinci v1'!BG495,'OPINI Rinci v1'!BH495,'OPINI Rinci v1'!BI495)</f>
        <v>WDP</v>
      </c>
      <c r="U493" s="419" t="str">
        <f>CONCATENATE('OPINI Rinci v1'!BK495,'OPINI Rinci v1'!BL495,'OPINI Rinci v1'!BM495,'OPINI Rinci v1'!BN495)</f>
        <v>TMP</v>
      </c>
      <c r="V493" s="419" t="str">
        <f>CONCATENATE('OPINI Rinci v1'!BP495,'OPINI Rinci v1'!BQ495,'OPINI Rinci v1'!BR495,'OPINI Rinci v1'!BS495)</f>
        <v>WDP</v>
      </c>
      <c r="W493" s="419" t="str">
        <f>CONCATENATE('OPINI Rinci v1'!BU495,'OPINI Rinci v1'!BV495,'OPINI Rinci v1'!BW495,'OPINI Rinci v1'!BX495)</f>
        <v>WDP</v>
      </c>
      <c r="X493" s="419" t="str">
        <f>CONCATENATE('OPINI Rinci v1'!BZ495,'OPINI Rinci v1'!CA495,'OPINI Rinci v1'!CB495,'OPINI Rinci v1'!CC495)</f>
        <v>WDP</v>
      </c>
      <c r="Y493" s="420"/>
    </row>
    <row r="494" spans="1:25" s="91" customFormat="1" ht="14.1" customHeight="1" x14ac:dyDescent="0.2">
      <c r="A494" s="76">
        <f t="shared" si="27"/>
        <v>434</v>
      </c>
      <c r="B494" s="157" t="s">
        <v>90</v>
      </c>
      <c r="C494" s="470" t="s">
        <v>14</v>
      </c>
      <c r="D494" s="479"/>
      <c r="E494" s="472" t="s">
        <v>511</v>
      </c>
      <c r="F494" s="404" t="str">
        <f>CONCATENATE('OPINI Rinci v1'!H496,'OPINI Rinci v1'!I496,'OPINI Rinci v1'!J496,'OPINI Rinci v1'!K496)</f>
        <v>WTP</v>
      </c>
      <c r="G494" s="404" t="str">
        <f>CONCATENATE('OPINI Rinci v1'!M496,'OPINI Rinci v1'!N496,'OPINI Rinci v1'!O496,'OPINI Rinci v1'!P496)</f>
        <v>WTP</v>
      </c>
      <c r="H494" s="404" t="str">
        <f>CONCATENATE('OPINI Rinci v1'!R496,'OPINI Rinci v1'!S496,'OPINI Rinci v1'!T496,'OPINI Rinci v1'!U496)</f>
        <v>WTP</v>
      </c>
      <c r="I494" s="404" t="str">
        <f>CONCATENATE('OPINI Rinci v1'!W496,'OPINI Rinci v1'!X496,'OPINI Rinci v1'!Y496,'OPINI Rinci v1'!Z496)</f>
        <v>WTP</v>
      </c>
      <c r="J494" s="404" t="str">
        <f>CONCATENATE('OPINI Rinci v1'!AB496,'OPINI Rinci v1'!AC496,'OPINI Rinci v1'!AD496,'OPINI Rinci v1'!AE496)</f>
        <v>WDP</v>
      </c>
      <c r="K494" s="404" t="str">
        <f>CONCATENATE('OPINI Rinci v1'!AG496,'OPINI Rinci v1'!AH496,'OPINI Rinci v1'!AI496,'OPINI Rinci v1'!AJ496)</f>
        <v>WDP</v>
      </c>
      <c r="L494" s="422" t="s">
        <v>634</v>
      </c>
      <c r="M494" s="423"/>
      <c r="N494" s="423"/>
      <c r="O494" s="473" t="str">
        <f>CONCATENATE('OPINI Rinci v1'!AL496,'OPINI Rinci v1'!AM496,'OPINI Rinci v1'!AO496,'OPINI Rinci v1'!AN496)</f>
        <v>TMP</v>
      </c>
      <c r="P494" s="424" t="s">
        <v>634</v>
      </c>
      <c r="Q494" s="399" t="str">
        <f>CONCATENATE('OPINI Rinci v1'!AQ496,'OPINI Rinci v1'!AR496,'OPINI Rinci v1'!AT496,'OPINI Rinci v1'!AS496)</f>
        <v>WDP</v>
      </c>
      <c r="R494" s="163" t="str">
        <f>CONCATENATE('OPINI Rinci v1'!AV496,'OPINI Rinci v1'!AW496,'OPINI Rinci v1'!AX496,'OPINI Rinci v1'!AY496)</f>
        <v>WDP</v>
      </c>
      <c r="S494" s="163" t="str">
        <f>CONCATENATE('OPINI Rinci v1'!BA496,'OPINI Rinci v1'!BB496,'OPINI Rinci v1'!BC496,'OPINI Rinci v1'!BD496)</f>
        <v>WDP</v>
      </c>
      <c r="T494" s="163" t="str">
        <f>CONCATENATE('OPINI Rinci v1'!BF496,'OPINI Rinci v1'!BG496,'OPINI Rinci v1'!BH496,'OPINI Rinci v1'!BI496)</f>
        <v>WDP</v>
      </c>
      <c r="U494" s="163" t="str">
        <f>CONCATENATE('OPINI Rinci v1'!BK496,'OPINI Rinci v1'!BL496,'OPINI Rinci v1'!BM496,'OPINI Rinci v1'!BN496)</f>
        <v>WDP</v>
      </c>
      <c r="V494" s="163" t="str">
        <f>CONCATENATE('OPINI Rinci v1'!BP496,'OPINI Rinci v1'!BQ496,'OPINI Rinci v1'!BR496,'OPINI Rinci v1'!BS496)</f>
        <v>WDP</v>
      </c>
      <c r="W494" s="163" t="str">
        <f>CONCATENATE('OPINI Rinci v1'!BU496,'OPINI Rinci v1'!BV496,'OPINI Rinci v1'!BW496,'OPINI Rinci v1'!BX496)</f>
        <v>WDP</v>
      </c>
      <c r="X494" s="163" t="str">
        <f>CONCATENATE('OPINI Rinci v1'!BZ496,'OPINI Rinci v1'!CA496,'OPINI Rinci v1'!CB496,'OPINI Rinci v1'!CC496)</f>
        <v>WDP</v>
      </c>
      <c r="Y494" s="397"/>
    </row>
    <row r="495" spans="1:25" s="408" customFormat="1" ht="14.1" customHeight="1" x14ac:dyDescent="0.2">
      <c r="A495" s="409">
        <f t="shared" si="27"/>
        <v>435</v>
      </c>
      <c r="B495" s="410" t="s">
        <v>90</v>
      </c>
      <c r="C495" s="474" t="s">
        <v>16</v>
      </c>
      <c r="D495" s="475"/>
      <c r="E495" s="476" t="s">
        <v>512</v>
      </c>
      <c r="F495" s="404" t="str">
        <f>CONCATENATE('OPINI Rinci v1'!H497,'OPINI Rinci v1'!I497,'OPINI Rinci v1'!J497,'OPINI Rinci v1'!K497)</f>
        <v>WTP</v>
      </c>
      <c r="G495" s="404" t="str">
        <f>CONCATENATE('OPINI Rinci v1'!M497,'OPINI Rinci v1'!N497,'OPINI Rinci v1'!O497,'OPINI Rinci v1'!P497)</f>
        <v>WTP</v>
      </c>
      <c r="H495" s="404" t="str">
        <f>CONCATENATE('OPINI Rinci v1'!R497,'OPINI Rinci v1'!S497,'OPINI Rinci v1'!T497,'OPINI Rinci v1'!U497)</f>
        <v>WTP</v>
      </c>
      <c r="I495" s="404" t="str">
        <f>CONCATENATE('OPINI Rinci v1'!W497,'OPINI Rinci v1'!X497,'OPINI Rinci v1'!Y497,'OPINI Rinci v1'!Z497)</f>
        <v>WTP</v>
      </c>
      <c r="J495" s="404" t="str">
        <f>CONCATENATE('OPINI Rinci v1'!AB497,'OPINI Rinci v1'!AC497,'OPINI Rinci v1'!AD497,'OPINI Rinci v1'!AE497)</f>
        <v>WTP</v>
      </c>
      <c r="K495" s="414" t="str">
        <f>CONCATENATE('OPINI Rinci v1'!AG497,'OPINI Rinci v1'!AH497,'OPINI Rinci v1'!AI497,'OPINI Rinci v1'!AJ497)</f>
        <v>WTP</v>
      </c>
      <c r="L495" s="425" t="s">
        <v>633</v>
      </c>
      <c r="M495" s="426"/>
      <c r="N495" s="426"/>
      <c r="O495" s="477" t="str">
        <f>CONCATENATE('OPINI Rinci v1'!AL497,'OPINI Rinci v1'!AM497,'OPINI Rinci v1'!AO497,'OPINI Rinci v1'!AN497)</f>
        <v>WDP</v>
      </c>
      <c r="P495" s="427" t="s">
        <v>632</v>
      </c>
      <c r="Q495" s="418" t="str">
        <f>CONCATENATE('OPINI Rinci v1'!AQ497,'OPINI Rinci v1'!AR497,'OPINI Rinci v1'!AT497,'OPINI Rinci v1'!AS497)</f>
        <v>WDP</v>
      </c>
      <c r="R495" s="419" t="str">
        <f>CONCATENATE('OPINI Rinci v1'!AV497,'OPINI Rinci v1'!AW497,'OPINI Rinci v1'!AX497,'OPINI Rinci v1'!AY497)</f>
        <v>WDP</v>
      </c>
      <c r="S495" s="419" t="str">
        <f>CONCATENATE('OPINI Rinci v1'!BA497,'OPINI Rinci v1'!BB497,'OPINI Rinci v1'!BC497,'OPINI Rinci v1'!BD497)</f>
        <v>TMP</v>
      </c>
      <c r="T495" s="419" t="str">
        <f>CONCATENATE('OPINI Rinci v1'!BF497,'OPINI Rinci v1'!BG497,'OPINI Rinci v1'!BH497,'OPINI Rinci v1'!BI497)</f>
        <v>WDP</v>
      </c>
      <c r="U495" s="419" t="str">
        <f>CONCATENATE('OPINI Rinci v1'!BK497,'OPINI Rinci v1'!BL497,'OPINI Rinci v1'!BM497,'OPINI Rinci v1'!BN497)</f>
        <v>WDP</v>
      </c>
      <c r="V495" s="419" t="str">
        <f>CONCATENATE('OPINI Rinci v1'!BP497,'OPINI Rinci v1'!BQ497,'OPINI Rinci v1'!BR497,'OPINI Rinci v1'!BS497)</f>
        <v>WDP</v>
      </c>
      <c r="W495" s="419" t="str">
        <f>CONCATENATE('OPINI Rinci v1'!BU497,'OPINI Rinci v1'!BV497,'OPINI Rinci v1'!BW497,'OPINI Rinci v1'!BX497)</f>
        <v>WDP</v>
      </c>
      <c r="X495" s="419" t="str">
        <f>CONCATENATE('OPINI Rinci v1'!BZ497,'OPINI Rinci v1'!CA497,'OPINI Rinci v1'!CB497,'OPINI Rinci v1'!CC497)</f>
        <v>WDP</v>
      </c>
      <c r="Y495" s="420"/>
    </row>
    <row r="496" spans="1:25" s="408" customFormat="1" ht="14.1" customHeight="1" x14ac:dyDescent="0.2">
      <c r="A496" s="409">
        <f t="shared" si="27"/>
        <v>436</v>
      </c>
      <c r="B496" s="410" t="s">
        <v>90</v>
      </c>
      <c r="C496" s="474" t="s">
        <v>18</v>
      </c>
      <c r="D496" s="475"/>
      <c r="E496" s="476" t="s">
        <v>513</v>
      </c>
      <c r="F496" s="404" t="str">
        <f>CONCATENATE('OPINI Rinci v1'!H498,'OPINI Rinci v1'!I498,'OPINI Rinci v1'!J498,'OPINI Rinci v1'!K498)</f>
        <v/>
      </c>
      <c r="G496" s="404" t="str">
        <f>CONCATENATE('OPINI Rinci v1'!M498,'OPINI Rinci v1'!N498,'OPINI Rinci v1'!O498,'OPINI Rinci v1'!P498)</f>
        <v>WTP</v>
      </c>
      <c r="H496" s="404" t="str">
        <f>CONCATENATE('OPINI Rinci v1'!R498,'OPINI Rinci v1'!S498,'OPINI Rinci v1'!T498,'OPINI Rinci v1'!U498)</f>
        <v>WTP</v>
      </c>
      <c r="I496" s="404" t="str">
        <f>CONCATENATE('OPINI Rinci v1'!W498,'OPINI Rinci v1'!X498,'OPINI Rinci v1'!Y498,'OPINI Rinci v1'!Z498)</f>
        <v>WTP</v>
      </c>
      <c r="J496" s="404" t="str">
        <f>CONCATENATE('OPINI Rinci v1'!AB498,'OPINI Rinci v1'!AC498,'OPINI Rinci v1'!AD498,'OPINI Rinci v1'!AE498)</f>
        <v>WTP</v>
      </c>
      <c r="K496" s="414" t="str">
        <f>CONCATENATE('OPINI Rinci v1'!AG498,'OPINI Rinci v1'!AH498,'OPINI Rinci v1'!AI498,'OPINI Rinci v1'!AJ498)</f>
        <v>WTP</v>
      </c>
      <c r="L496" s="415" t="s">
        <v>634</v>
      </c>
      <c r="M496" s="416"/>
      <c r="N496" s="416"/>
      <c r="O496" s="477" t="str">
        <f>CONCATENATE('OPINI Rinci v1'!AL498,'OPINI Rinci v1'!AM498,'OPINI Rinci v1'!AO498,'OPINI Rinci v1'!AN498)</f>
        <v>WDP</v>
      </c>
      <c r="P496" s="417" t="s">
        <v>634</v>
      </c>
      <c r="Q496" s="418" t="str">
        <f>CONCATENATE('OPINI Rinci v1'!AQ498,'OPINI Rinci v1'!AR498,'OPINI Rinci v1'!AT498,'OPINI Rinci v1'!AS498)</f>
        <v>WDP</v>
      </c>
      <c r="R496" s="419" t="str">
        <f>CONCATENATE('OPINI Rinci v1'!AV498,'OPINI Rinci v1'!AW498,'OPINI Rinci v1'!AX498,'OPINI Rinci v1'!AY498)</f>
        <v>WDP</v>
      </c>
      <c r="S496" s="419" t="str">
        <f>CONCATENATE('OPINI Rinci v1'!BA498,'OPINI Rinci v1'!BB498,'OPINI Rinci v1'!BC498,'OPINI Rinci v1'!BD498)</f>
        <v>WDP</v>
      </c>
      <c r="T496" s="419" t="str">
        <f>CONCATENATE('OPINI Rinci v1'!BF498,'OPINI Rinci v1'!BG498,'OPINI Rinci v1'!BH498,'OPINI Rinci v1'!BI498)</f>
        <v>WDP</v>
      </c>
      <c r="U496" s="419" t="str">
        <f>CONCATENATE('OPINI Rinci v1'!BK498,'OPINI Rinci v1'!BL498,'OPINI Rinci v1'!BM498,'OPINI Rinci v1'!BN498)</f>
        <v>WDP</v>
      </c>
      <c r="V496" s="419" t="str">
        <f>CONCATENATE('OPINI Rinci v1'!BP498,'OPINI Rinci v1'!BQ498,'OPINI Rinci v1'!BR498,'OPINI Rinci v1'!BS498)</f>
        <v>WDP</v>
      </c>
      <c r="W496" s="419" t="str">
        <f>CONCATENATE('OPINI Rinci v1'!BU498,'OPINI Rinci v1'!BV498,'OPINI Rinci v1'!BW498,'OPINI Rinci v1'!BX498)</f>
        <v>WDP</v>
      </c>
      <c r="X496" s="419" t="str">
        <f>CONCATENATE('OPINI Rinci v1'!BZ498,'OPINI Rinci v1'!CA498,'OPINI Rinci v1'!CB498,'OPINI Rinci v1'!CC498)</f>
        <v>WDP</v>
      </c>
      <c r="Y496" s="420"/>
    </row>
    <row r="497" spans="1:25" s="408" customFormat="1" ht="14.1" customHeight="1" x14ac:dyDescent="0.2">
      <c r="A497" s="409">
        <f t="shared" si="27"/>
        <v>437</v>
      </c>
      <c r="B497" s="410" t="s">
        <v>90</v>
      </c>
      <c r="C497" s="474" t="s">
        <v>20</v>
      </c>
      <c r="D497" s="475"/>
      <c r="E497" s="476" t="s">
        <v>514</v>
      </c>
      <c r="F497" s="404" t="str">
        <f>CONCATENATE('OPINI Rinci v1'!H499,'OPINI Rinci v1'!I499,'OPINI Rinci v1'!J499,'OPINI Rinci v1'!K499)</f>
        <v>WTP</v>
      </c>
      <c r="G497" s="404" t="str">
        <f>CONCATENATE('OPINI Rinci v1'!M499,'OPINI Rinci v1'!N499,'OPINI Rinci v1'!O499,'OPINI Rinci v1'!P499)</f>
        <v>WTP</v>
      </c>
      <c r="H497" s="404" t="str">
        <f>CONCATENATE('OPINI Rinci v1'!R499,'OPINI Rinci v1'!S499,'OPINI Rinci v1'!T499,'OPINI Rinci v1'!U499)</f>
        <v>WTP</v>
      </c>
      <c r="I497" s="404" t="str">
        <f>CONCATENATE('OPINI Rinci v1'!W499,'OPINI Rinci v1'!X499,'OPINI Rinci v1'!Y499,'OPINI Rinci v1'!Z499)</f>
        <v>WTP</v>
      </c>
      <c r="J497" s="404" t="str">
        <f>CONCATENATE('OPINI Rinci v1'!AB499,'OPINI Rinci v1'!AC499,'OPINI Rinci v1'!AD499,'OPINI Rinci v1'!AE499)</f>
        <v>WTP</v>
      </c>
      <c r="K497" s="414" t="str">
        <f>CONCATENATE('OPINI Rinci v1'!AG499,'OPINI Rinci v1'!AH499,'OPINI Rinci v1'!AI499,'OPINI Rinci v1'!AJ499)</f>
        <v>WTP</v>
      </c>
      <c r="L497" s="425" t="s">
        <v>632</v>
      </c>
      <c r="M497" s="426"/>
      <c r="N497" s="426"/>
      <c r="O497" s="477" t="str">
        <f>CONCATENATE('OPINI Rinci v1'!AL499,'OPINI Rinci v1'!AM499,'OPINI Rinci v1'!AO499,'OPINI Rinci v1'!AN499)</f>
        <v>WDP</v>
      </c>
      <c r="P497" s="427" t="s">
        <v>632</v>
      </c>
      <c r="Q497" s="418" t="str">
        <f>CONCATENATE('OPINI Rinci v1'!AQ499,'OPINI Rinci v1'!AR499,'OPINI Rinci v1'!AT499,'OPINI Rinci v1'!AS499)</f>
        <v>WDP</v>
      </c>
      <c r="R497" s="419" t="str">
        <f>CONCATENATE('OPINI Rinci v1'!AV499,'OPINI Rinci v1'!AW499,'OPINI Rinci v1'!AX499,'OPINI Rinci v1'!AY499)</f>
        <v>WDP</v>
      </c>
      <c r="S497" s="419" t="str">
        <f>CONCATENATE('OPINI Rinci v1'!BA499,'OPINI Rinci v1'!BB499,'OPINI Rinci v1'!BC499,'OPINI Rinci v1'!BD499)</f>
        <v>TW</v>
      </c>
      <c r="T497" s="419" t="str">
        <f>CONCATENATE('OPINI Rinci v1'!BF499,'OPINI Rinci v1'!BG499,'OPINI Rinci v1'!BH499,'OPINI Rinci v1'!BI499)</f>
        <v>TW</v>
      </c>
      <c r="U497" s="419" t="str">
        <f>CONCATENATE('OPINI Rinci v1'!BK499,'OPINI Rinci v1'!BL499,'OPINI Rinci v1'!BM499,'OPINI Rinci v1'!BN499)</f>
        <v>TMP</v>
      </c>
      <c r="V497" s="419" t="str">
        <f>CONCATENATE('OPINI Rinci v1'!BP499,'OPINI Rinci v1'!BQ499,'OPINI Rinci v1'!BR499,'OPINI Rinci v1'!BS499)</f>
        <v>WDP</v>
      </c>
      <c r="W497" s="419" t="str">
        <f>CONCATENATE('OPINI Rinci v1'!BU499,'OPINI Rinci v1'!BV499,'OPINI Rinci v1'!BW499,'OPINI Rinci v1'!BX499)</f>
        <v>WDP</v>
      </c>
      <c r="X497" s="419" t="str">
        <f>CONCATENATE('OPINI Rinci v1'!BZ499,'OPINI Rinci v1'!CA499,'OPINI Rinci v1'!CB499,'OPINI Rinci v1'!CC499)</f>
        <v>WDP</v>
      </c>
      <c r="Y497" s="420"/>
    </row>
    <row r="498" spans="1:25" s="91" customFormat="1" ht="14.1" customHeight="1" x14ac:dyDescent="0.2">
      <c r="A498" s="76">
        <f t="shared" si="27"/>
        <v>438</v>
      </c>
      <c r="B498" s="157" t="s">
        <v>90</v>
      </c>
      <c r="C498" s="470" t="s">
        <v>22</v>
      </c>
      <c r="D498" s="479"/>
      <c r="E498" s="472" t="s">
        <v>515</v>
      </c>
      <c r="F498" s="404" t="str">
        <f>CONCATENATE('OPINI Rinci v1'!H500,'OPINI Rinci v1'!I500,'OPINI Rinci v1'!J500,'OPINI Rinci v1'!K500)</f>
        <v>WTP</v>
      </c>
      <c r="G498" s="404" t="str">
        <f>CONCATENATE('OPINI Rinci v1'!M500,'OPINI Rinci v1'!N500,'OPINI Rinci v1'!O500,'OPINI Rinci v1'!P500)</f>
        <v>WTP</v>
      </c>
      <c r="H498" s="404" t="str">
        <f>CONCATENATE('OPINI Rinci v1'!R500,'OPINI Rinci v1'!S500,'OPINI Rinci v1'!T500,'OPINI Rinci v1'!U500)</f>
        <v>WTP</v>
      </c>
      <c r="I498" s="404" t="str">
        <f>CONCATENATE('OPINI Rinci v1'!W500,'OPINI Rinci v1'!X500,'OPINI Rinci v1'!Y500,'OPINI Rinci v1'!Z500)</f>
        <v>WTP</v>
      </c>
      <c r="J498" s="404" t="str">
        <f>CONCATENATE('OPINI Rinci v1'!AB500,'OPINI Rinci v1'!AC500,'OPINI Rinci v1'!AD500,'OPINI Rinci v1'!AE500)</f>
        <v>WTP</v>
      </c>
      <c r="K498" s="404" t="str">
        <f>CONCATENATE('OPINI Rinci v1'!AG500,'OPINI Rinci v1'!AH500,'OPINI Rinci v1'!AI500,'OPINI Rinci v1'!AJ500)</f>
        <v>WDP</v>
      </c>
      <c r="L498" s="422" t="s">
        <v>634</v>
      </c>
      <c r="M498" s="423"/>
      <c r="N498" s="423"/>
      <c r="O498" s="473" t="str">
        <f>CONCATENATE('OPINI Rinci v1'!AL500,'OPINI Rinci v1'!AM500,'OPINI Rinci v1'!AO500,'OPINI Rinci v1'!AN500)</f>
        <v>WDP</v>
      </c>
      <c r="P498" s="424" t="s">
        <v>634</v>
      </c>
      <c r="Q498" s="399" t="str">
        <f>CONCATENATE('OPINI Rinci v1'!AQ500,'OPINI Rinci v1'!AR500,'OPINI Rinci v1'!AT500,'OPINI Rinci v1'!AS500)</f>
        <v>WDP</v>
      </c>
      <c r="R498" s="163" t="str">
        <f>CONCATENATE('OPINI Rinci v1'!AV500,'OPINI Rinci v1'!AW500,'OPINI Rinci v1'!AX500,'OPINI Rinci v1'!AY500)</f>
        <v>WDP</v>
      </c>
      <c r="S498" s="163" t="str">
        <f>CONCATENATE('OPINI Rinci v1'!BA500,'OPINI Rinci v1'!BB500,'OPINI Rinci v1'!BC500,'OPINI Rinci v1'!BD500)</f>
        <v>TMP</v>
      </c>
      <c r="T498" s="163" t="str">
        <f>CONCATENATE('OPINI Rinci v1'!BF500,'OPINI Rinci v1'!BG500,'OPINI Rinci v1'!BH500,'OPINI Rinci v1'!BI500)</f>
        <v>WDP</v>
      </c>
      <c r="U498" s="163" t="str">
        <f>CONCATENATE('OPINI Rinci v1'!BK500,'OPINI Rinci v1'!BL500,'OPINI Rinci v1'!BM500,'OPINI Rinci v1'!BN500)</f>
        <v>WDP</v>
      </c>
      <c r="V498" s="163" t="str">
        <f>CONCATENATE('OPINI Rinci v1'!BP500,'OPINI Rinci v1'!BQ500,'OPINI Rinci v1'!BR500,'OPINI Rinci v1'!BS500)</f>
        <v>WDP</v>
      </c>
      <c r="W498" s="163" t="str">
        <f>CONCATENATE('OPINI Rinci v1'!BU500,'OPINI Rinci v1'!BV500,'OPINI Rinci v1'!BW500,'OPINI Rinci v1'!BX500)</f>
        <v>WDP</v>
      </c>
      <c r="X498" s="163" t="str">
        <f>CONCATENATE('OPINI Rinci v1'!BZ500,'OPINI Rinci v1'!CA500,'OPINI Rinci v1'!CB500,'OPINI Rinci v1'!CC500)</f>
        <v>WDP</v>
      </c>
      <c r="Y498" s="397"/>
    </row>
    <row r="499" spans="1:25" s="91" customFormat="1" ht="14.1" customHeight="1" x14ac:dyDescent="0.2">
      <c r="A499" s="76">
        <f t="shared" si="27"/>
        <v>439</v>
      </c>
      <c r="B499" s="157" t="s">
        <v>90</v>
      </c>
      <c r="C499" s="470" t="s">
        <v>24</v>
      </c>
      <c r="D499" s="479"/>
      <c r="E499" s="472" t="s">
        <v>516</v>
      </c>
      <c r="F499" s="404" t="str">
        <f>CONCATENATE('OPINI Rinci v1'!H501,'OPINI Rinci v1'!I501,'OPINI Rinci v1'!J501,'OPINI Rinci v1'!K501)</f>
        <v>WTP</v>
      </c>
      <c r="G499" s="404" t="str">
        <f>CONCATENATE('OPINI Rinci v1'!M501,'OPINI Rinci v1'!N501,'OPINI Rinci v1'!O501,'OPINI Rinci v1'!P501)</f>
        <v>WTP</v>
      </c>
      <c r="H499" s="404" t="str">
        <f>CONCATENATE('OPINI Rinci v1'!R501,'OPINI Rinci v1'!S501,'OPINI Rinci v1'!T501,'OPINI Rinci v1'!U501)</f>
        <v>WTP</v>
      </c>
      <c r="I499" s="404" t="str">
        <f>CONCATENATE('OPINI Rinci v1'!W501,'OPINI Rinci v1'!X501,'OPINI Rinci v1'!Y501,'OPINI Rinci v1'!Z501)</f>
        <v>WTP</v>
      </c>
      <c r="J499" s="404" t="str">
        <f>CONCATENATE('OPINI Rinci v1'!AB501,'OPINI Rinci v1'!AC501,'OPINI Rinci v1'!AD501,'OPINI Rinci v1'!AE501)</f>
        <v>WTP</v>
      </c>
      <c r="K499" s="404" t="str">
        <f>CONCATENATE('OPINI Rinci v1'!AG501,'OPINI Rinci v1'!AH501,'OPINI Rinci v1'!AI501,'OPINI Rinci v1'!AJ501)</f>
        <v>WDP</v>
      </c>
      <c r="L499" s="422" t="s">
        <v>634</v>
      </c>
      <c r="M499" s="423"/>
      <c r="N499" s="423"/>
      <c r="O499" s="473" t="str">
        <f>CONCATENATE('OPINI Rinci v1'!AL501,'OPINI Rinci v1'!AM501,'OPINI Rinci v1'!AO501,'OPINI Rinci v1'!AN501)</f>
        <v>WDP</v>
      </c>
      <c r="P499" s="424" t="s">
        <v>634</v>
      </c>
      <c r="Q499" s="399" t="str">
        <f>CONCATENATE('OPINI Rinci v1'!AQ501,'OPINI Rinci v1'!AR501,'OPINI Rinci v1'!AT501,'OPINI Rinci v1'!AS501)</f>
        <v>WDP</v>
      </c>
      <c r="R499" s="163" t="str">
        <f>CONCATENATE('OPINI Rinci v1'!AV501,'OPINI Rinci v1'!AW501,'OPINI Rinci v1'!AX501,'OPINI Rinci v1'!AY501)</f>
        <v>WDP</v>
      </c>
      <c r="S499" s="163" t="str">
        <f>CONCATENATE('OPINI Rinci v1'!BA501,'OPINI Rinci v1'!BB501,'OPINI Rinci v1'!BC501,'OPINI Rinci v1'!BD501)</f>
        <v>WDP</v>
      </c>
      <c r="T499" s="163" t="str">
        <f>CONCATENATE('OPINI Rinci v1'!BF501,'OPINI Rinci v1'!BG501,'OPINI Rinci v1'!BH501,'OPINI Rinci v1'!BI501)</f>
        <v>WDP</v>
      </c>
      <c r="U499" s="163" t="str">
        <f>CONCATENATE('OPINI Rinci v1'!BK501,'OPINI Rinci v1'!BL501,'OPINI Rinci v1'!BM501,'OPINI Rinci v1'!BN501)</f>
        <v>WDP</v>
      </c>
      <c r="V499" s="163" t="str">
        <f>CONCATENATE('OPINI Rinci v1'!BP501,'OPINI Rinci v1'!BQ501,'OPINI Rinci v1'!BR501,'OPINI Rinci v1'!BS501)</f>
        <v>WDP</v>
      </c>
      <c r="W499" s="163" t="str">
        <f>CONCATENATE('OPINI Rinci v1'!BU501,'OPINI Rinci v1'!BV501,'OPINI Rinci v1'!BW501,'OPINI Rinci v1'!BX501)</f>
        <v>WDP</v>
      </c>
      <c r="X499" s="163" t="str">
        <f>CONCATENATE('OPINI Rinci v1'!BZ501,'OPINI Rinci v1'!CA501,'OPINI Rinci v1'!CB501,'OPINI Rinci v1'!CC501)</f>
        <v>WDP</v>
      </c>
      <c r="Y499" s="397"/>
    </row>
    <row r="500" spans="1:25" s="408" customFormat="1" ht="14.1" customHeight="1" x14ac:dyDescent="0.2">
      <c r="A500" s="409">
        <f t="shared" si="27"/>
        <v>440</v>
      </c>
      <c r="B500" s="410" t="s">
        <v>90</v>
      </c>
      <c r="C500" s="474" t="s">
        <v>26</v>
      </c>
      <c r="D500" s="475"/>
      <c r="E500" s="476" t="s">
        <v>517</v>
      </c>
      <c r="F500" s="404" t="str">
        <f>CONCATENATE('OPINI Rinci v1'!H502,'OPINI Rinci v1'!I502,'OPINI Rinci v1'!J502,'OPINI Rinci v1'!K502)</f>
        <v>WTP</v>
      </c>
      <c r="G500" s="404" t="str">
        <f>CONCATENATE('OPINI Rinci v1'!M502,'OPINI Rinci v1'!N502,'OPINI Rinci v1'!O502,'OPINI Rinci v1'!P502)</f>
        <v>WTP</v>
      </c>
      <c r="H500" s="404" t="str">
        <f>CONCATENATE('OPINI Rinci v1'!R502,'OPINI Rinci v1'!S502,'OPINI Rinci v1'!T502,'OPINI Rinci v1'!U502)</f>
        <v>WTP</v>
      </c>
      <c r="I500" s="404" t="str">
        <f>CONCATENATE('OPINI Rinci v1'!W502,'OPINI Rinci v1'!X502,'OPINI Rinci v1'!Y502,'OPINI Rinci v1'!Z502)</f>
        <v>WTP</v>
      </c>
      <c r="J500" s="404" t="str">
        <f>CONCATENATE('OPINI Rinci v1'!AB502,'OPINI Rinci v1'!AC502,'OPINI Rinci v1'!AD502,'OPINI Rinci v1'!AE502)</f>
        <v>WTP</v>
      </c>
      <c r="K500" s="414" t="str">
        <f>CONCATENATE('OPINI Rinci v1'!AG502,'OPINI Rinci v1'!AH502,'OPINI Rinci v1'!AI502,'OPINI Rinci v1'!AJ502)</f>
        <v>WTP</v>
      </c>
      <c r="L500" s="425" t="s">
        <v>632</v>
      </c>
      <c r="M500" s="426"/>
      <c r="N500" s="426"/>
      <c r="O500" s="477" t="str">
        <f>CONCATENATE('OPINI Rinci v1'!AL502,'OPINI Rinci v1'!AM502,'OPINI Rinci v1'!AO502,'OPINI Rinci v1'!AN502)</f>
        <v>WDP</v>
      </c>
      <c r="P500" s="427" t="s">
        <v>632</v>
      </c>
      <c r="Q500" s="418" t="str">
        <f>CONCATENATE('OPINI Rinci v1'!AQ502,'OPINI Rinci v1'!AR502,'OPINI Rinci v1'!AT502,'OPINI Rinci v1'!AS502)</f>
        <v>TMP</v>
      </c>
      <c r="R500" s="419" t="str">
        <f>CONCATENATE('OPINI Rinci v1'!AV502,'OPINI Rinci v1'!AW502,'OPINI Rinci v1'!AX502,'OPINI Rinci v1'!AY502)</f>
        <v>WDP</v>
      </c>
      <c r="S500" s="419" t="str">
        <f>CONCATENATE('OPINI Rinci v1'!BA502,'OPINI Rinci v1'!BB502,'OPINI Rinci v1'!BC502,'OPINI Rinci v1'!BD502)</f>
        <v>WDP</v>
      </c>
      <c r="T500" s="419" t="str">
        <f>CONCATENATE('OPINI Rinci v1'!BF502,'OPINI Rinci v1'!BG502,'OPINI Rinci v1'!BH502,'OPINI Rinci v1'!BI502)</f>
        <v>WDP</v>
      </c>
      <c r="U500" s="419" t="str">
        <f>CONCATENATE('OPINI Rinci v1'!BK502,'OPINI Rinci v1'!BL502,'OPINI Rinci v1'!BM502,'OPINI Rinci v1'!BN502)</f>
        <v>WDP</v>
      </c>
      <c r="V500" s="419" t="str">
        <f>CONCATENATE('OPINI Rinci v1'!BP502,'OPINI Rinci v1'!BQ502,'OPINI Rinci v1'!BR502,'OPINI Rinci v1'!BS502)</f>
        <v>WDP</v>
      </c>
      <c r="W500" s="419" t="str">
        <f>CONCATENATE('OPINI Rinci v1'!BU502,'OPINI Rinci v1'!BV502,'OPINI Rinci v1'!BW502,'OPINI Rinci v1'!BX502)</f>
        <v>WDP</v>
      </c>
      <c r="X500" s="419" t="str">
        <f>CONCATENATE('OPINI Rinci v1'!BZ502,'OPINI Rinci v1'!CA502,'OPINI Rinci v1'!CB502,'OPINI Rinci v1'!CC502)</f>
        <v>WDP</v>
      </c>
      <c r="Y500" s="420"/>
    </row>
    <row r="501" spans="1:25" s="408" customFormat="1" ht="14.1" customHeight="1" x14ac:dyDescent="0.2">
      <c r="A501" s="409">
        <f t="shared" si="27"/>
        <v>441</v>
      </c>
      <c r="B501" s="410" t="s">
        <v>90</v>
      </c>
      <c r="C501" s="474" t="s">
        <v>28</v>
      </c>
      <c r="D501" s="475"/>
      <c r="E501" s="476" t="s">
        <v>518</v>
      </c>
      <c r="F501" s="404" t="str">
        <f>CONCATENATE('OPINI Rinci v1'!H503,'OPINI Rinci v1'!I503,'OPINI Rinci v1'!J503,'OPINI Rinci v1'!K503)</f>
        <v>WTP</v>
      </c>
      <c r="G501" s="404" t="str">
        <f>CONCATENATE('OPINI Rinci v1'!M503,'OPINI Rinci v1'!N503,'OPINI Rinci v1'!O503,'OPINI Rinci v1'!P503)</f>
        <v>WTP</v>
      </c>
      <c r="H501" s="404" t="str">
        <f>CONCATENATE('OPINI Rinci v1'!R503,'OPINI Rinci v1'!S503,'OPINI Rinci v1'!T503,'OPINI Rinci v1'!U503)</f>
        <v>WTP</v>
      </c>
      <c r="I501" s="404" t="str">
        <f>CONCATENATE('OPINI Rinci v1'!W503,'OPINI Rinci v1'!X503,'OPINI Rinci v1'!Y503,'OPINI Rinci v1'!Z503)</f>
        <v>WTP</v>
      </c>
      <c r="J501" s="404" t="str">
        <f>CONCATENATE('OPINI Rinci v1'!AB503,'OPINI Rinci v1'!AC503,'OPINI Rinci v1'!AD503,'OPINI Rinci v1'!AE503)</f>
        <v>WTP</v>
      </c>
      <c r="K501" s="414" t="str">
        <f>CONCATENATE('OPINI Rinci v1'!AG503,'OPINI Rinci v1'!AH503,'OPINI Rinci v1'!AI503,'OPINI Rinci v1'!AJ503)</f>
        <v>WTP</v>
      </c>
      <c r="L501" s="415" t="s">
        <v>634</v>
      </c>
      <c r="M501" s="416"/>
      <c r="N501" s="416"/>
      <c r="O501" s="477" t="str">
        <f>CONCATENATE('OPINI Rinci v1'!AL503,'OPINI Rinci v1'!AM503,'OPINI Rinci v1'!AO503,'OPINI Rinci v1'!AN503)</f>
        <v>WTP</v>
      </c>
      <c r="P501" s="417" t="s">
        <v>634</v>
      </c>
      <c r="Q501" s="418" t="str">
        <f>CONCATENATE('OPINI Rinci v1'!AQ503,'OPINI Rinci v1'!AR503,'OPINI Rinci v1'!AT503,'OPINI Rinci v1'!AS503)</f>
        <v>WTP</v>
      </c>
      <c r="R501" s="419" t="str">
        <f>CONCATENATE('OPINI Rinci v1'!AV503,'OPINI Rinci v1'!AW503,'OPINI Rinci v1'!AX503,'OPINI Rinci v1'!AY503)</f>
        <v>WDP</v>
      </c>
      <c r="S501" s="419" t="str">
        <f>CONCATENATE('OPINI Rinci v1'!BA503,'OPINI Rinci v1'!BB503,'OPINI Rinci v1'!BC503,'OPINI Rinci v1'!BD503)</f>
        <v>WDP</v>
      </c>
      <c r="T501" s="419" t="str">
        <f>CONCATENATE('OPINI Rinci v1'!BF503,'OPINI Rinci v1'!BG503,'OPINI Rinci v1'!BH503,'OPINI Rinci v1'!BI503)</f>
        <v>WDP</v>
      </c>
      <c r="U501" s="419" t="str">
        <f>CONCATENATE('OPINI Rinci v1'!BK503,'OPINI Rinci v1'!BL503,'OPINI Rinci v1'!BM503,'OPINI Rinci v1'!BN503)</f>
        <v>WDP</v>
      </c>
      <c r="V501" s="419" t="str">
        <f>CONCATENATE('OPINI Rinci v1'!BP503,'OPINI Rinci v1'!BQ503,'OPINI Rinci v1'!BR503,'OPINI Rinci v1'!BS503)</f>
        <v>WDP</v>
      </c>
      <c r="W501" s="419" t="str">
        <f>CONCATENATE('OPINI Rinci v1'!BU503,'OPINI Rinci v1'!BV503,'OPINI Rinci v1'!BW503,'OPINI Rinci v1'!BX503)</f>
        <v>WDP</v>
      </c>
      <c r="X501" s="419" t="str">
        <f>CONCATENATE('OPINI Rinci v1'!BZ503,'OPINI Rinci v1'!CA503,'OPINI Rinci v1'!CB503,'OPINI Rinci v1'!CC503)</f>
        <v>WDP</v>
      </c>
      <c r="Y501" s="420"/>
    </row>
    <row r="502" spans="1:25" s="91" customFormat="1" ht="14.1" customHeight="1" x14ac:dyDescent="0.2">
      <c r="A502" s="76"/>
      <c r="B502" s="157"/>
      <c r="C502" s="470"/>
      <c r="D502" s="479"/>
      <c r="E502" s="472"/>
      <c r="F502" s="472"/>
      <c r="G502" s="404" t="str">
        <f>CONCATENATE('OPINI Rinci v1'!M504,'OPINI Rinci v1'!N504,'OPINI Rinci v1'!O504,'OPINI Rinci v1'!P504)</f>
        <v/>
      </c>
      <c r="H502" s="472"/>
      <c r="I502" s="472"/>
      <c r="J502" s="472"/>
      <c r="K502" s="472"/>
      <c r="L502" s="482"/>
      <c r="M502" s="482"/>
      <c r="N502" s="482"/>
      <c r="O502" s="473"/>
      <c r="P502" s="472"/>
      <c r="Q502" s="399" t="str">
        <f>CONCATENATE('OPINI Rinci v1'!AQ504,'OPINI Rinci v1'!AR504,'OPINI Rinci v1'!AT504,'OPINI Rinci v1'!AS504)</f>
        <v/>
      </c>
      <c r="R502" s="439"/>
      <c r="S502" s="163"/>
      <c r="T502" s="163"/>
      <c r="U502" s="163"/>
      <c r="V502" s="163"/>
      <c r="W502" s="163"/>
      <c r="X502" s="163"/>
      <c r="Y502" s="397"/>
    </row>
    <row r="503" spans="1:25" s="59" customFormat="1" ht="14.1" customHeight="1" x14ac:dyDescent="0.2">
      <c r="A503" s="76" t="str">
        <f>IF(C503="","",A501+1)</f>
        <v/>
      </c>
      <c r="B503" s="79" t="s">
        <v>92</v>
      </c>
      <c r="C503" s="398"/>
      <c r="D503" s="62" t="s">
        <v>519</v>
      </c>
      <c r="E503" s="63"/>
      <c r="F503" s="63"/>
      <c r="G503" s="404" t="s">
        <v>657</v>
      </c>
      <c r="H503" s="63"/>
      <c r="I503" s="63"/>
      <c r="J503" s="63"/>
      <c r="K503" s="63"/>
      <c r="L503" s="428"/>
      <c r="M503" s="428"/>
      <c r="N503" s="428"/>
      <c r="O503" s="398"/>
      <c r="P503" s="63"/>
      <c r="Q503" s="399"/>
      <c r="R503" s="147"/>
      <c r="S503" s="163"/>
      <c r="T503" s="163"/>
      <c r="U503" s="163"/>
      <c r="V503" s="163"/>
      <c r="W503" s="163"/>
      <c r="X503" s="163"/>
      <c r="Y503" s="400"/>
    </row>
    <row r="504" spans="1:25" s="91" customFormat="1" ht="14.1" customHeight="1" x14ac:dyDescent="0.2">
      <c r="A504" s="76">
        <f>IF(C504="","",A501+1)</f>
        <v>442</v>
      </c>
      <c r="B504" s="157" t="s">
        <v>92</v>
      </c>
      <c r="C504" s="470" t="s">
        <v>8</v>
      </c>
      <c r="D504" s="471"/>
      <c r="E504" s="472" t="s">
        <v>520</v>
      </c>
      <c r="F504" s="404" t="str">
        <f>CONCATENATE('OPINI Rinci v1'!H506,'OPINI Rinci v1'!I506,'OPINI Rinci v1'!J506,'OPINI Rinci v1'!K506)</f>
        <v>WTP</v>
      </c>
      <c r="G504" s="404" t="str">
        <f>CONCATENATE('OPINI Rinci v1'!M506,'OPINI Rinci v1'!N506,'OPINI Rinci v1'!O506,'OPINI Rinci v1'!P506)</f>
        <v>WTP</v>
      </c>
      <c r="H504" s="404" t="str">
        <f>CONCATENATE('OPINI Rinci v1'!R506,'OPINI Rinci v1'!S506,'OPINI Rinci v1'!T506,'OPINI Rinci v1'!U506)</f>
        <v>WTP</v>
      </c>
      <c r="I504" s="404" t="str">
        <f>CONCATENATE('OPINI Rinci v1'!W506,'OPINI Rinci v1'!X506,'OPINI Rinci v1'!Y506,'OPINI Rinci v1'!Z506)</f>
        <v>WTP</v>
      </c>
      <c r="J504" s="404" t="str">
        <f>CONCATENATE('OPINI Rinci v1'!AB506,'OPINI Rinci v1'!AC506,'OPINI Rinci v1'!AD506,'OPINI Rinci v1'!AE506)</f>
        <v>WTP</v>
      </c>
      <c r="K504" s="404" t="str">
        <f>CONCATENATE('OPINI Rinci v1'!AG506,'OPINI Rinci v1'!AH506,'OPINI Rinci v1'!AI506,'OPINI Rinci v1'!AJ506)</f>
        <v>WTP</v>
      </c>
      <c r="L504" s="422" t="s">
        <v>634</v>
      </c>
      <c r="M504" s="423"/>
      <c r="N504" s="423"/>
      <c r="O504" s="473" t="str">
        <f>CONCATENATE('OPINI Rinci v1'!AL506,'OPINI Rinci v1'!AM506,'OPINI Rinci v1'!AO506,'OPINI Rinci v1'!AN506)</f>
        <v>WTP</v>
      </c>
      <c r="P504" s="424" t="s">
        <v>634</v>
      </c>
      <c r="Q504" s="399" t="str">
        <f>CONCATENATE('OPINI Rinci v1'!AQ506,'OPINI Rinci v1'!AR506,'OPINI Rinci v1'!AT506,'OPINI Rinci v1'!AS506)</f>
        <v>WTP</v>
      </c>
      <c r="R504" s="163" t="str">
        <f>CONCATENATE('OPINI Rinci v1'!AV506,'OPINI Rinci v1'!AW506,'OPINI Rinci v1'!AX506,'OPINI Rinci v1'!AY506)</f>
        <v>WTP</v>
      </c>
      <c r="S504" s="163" t="str">
        <f>CONCATENATE('OPINI Rinci v1'!BA506,'OPINI Rinci v1'!BB506,'OPINI Rinci v1'!BC506,'OPINI Rinci v1'!BD506)</f>
        <v>TMP</v>
      </c>
      <c r="T504" s="163" t="str">
        <f>CONCATENATE('OPINI Rinci v1'!BF506,'OPINI Rinci v1'!BG506,'OPINI Rinci v1'!BH506,'OPINI Rinci v1'!BI506)</f>
        <v>WDP</v>
      </c>
      <c r="U504" s="163" t="str">
        <f>CONCATENATE('OPINI Rinci v1'!BK506,'OPINI Rinci v1'!BL506,'OPINI Rinci v1'!BM506,'OPINI Rinci v1'!BN506)</f>
        <v>WDP</v>
      </c>
      <c r="V504" s="163" t="str">
        <f>CONCATENATE('OPINI Rinci v1'!BP506,'OPINI Rinci v1'!BQ506,'OPINI Rinci v1'!BR506,'OPINI Rinci v1'!BS506)</f>
        <v>TMP</v>
      </c>
      <c r="W504" s="163" t="str">
        <f>CONCATENATE('OPINI Rinci v1'!BU506,'OPINI Rinci v1'!BV506,'OPINI Rinci v1'!BW506,'OPINI Rinci v1'!BX506)</f>
        <v>WDP</v>
      </c>
      <c r="X504" s="163" t="str">
        <f>CONCATENATE('OPINI Rinci v1'!BZ506,'OPINI Rinci v1'!CA506,'OPINI Rinci v1'!CB506,'OPINI Rinci v1'!CC506)</f>
        <v>WDP</v>
      </c>
      <c r="Y504" s="397"/>
    </row>
    <row r="505" spans="1:25" s="91" customFormat="1" ht="14.1" customHeight="1" x14ac:dyDescent="0.2">
      <c r="A505" s="76">
        <f t="shared" ref="A505:A516" si="28">IF(C505="","",A504+1)</f>
        <v>443</v>
      </c>
      <c r="B505" s="157" t="s">
        <v>92</v>
      </c>
      <c r="C505" s="470" t="s">
        <v>12</v>
      </c>
      <c r="D505" s="479"/>
      <c r="E505" s="472" t="s">
        <v>521</v>
      </c>
      <c r="F505" s="404" t="str">
        <f>CONCATENATE('OPINI Rinci v1'!H507,'OPINI Rinci v1'!I507,'OPINI Rinci v1'!J507,'OPINI Rinci v1'!K507)</f>
        <v>WTP</v>
      </c>
      <c r="G505" s="404" t="str">
        <f>CONCATENATE('OPINI Rinci v1'!M507,'OPINI Rinci v1'!N507,'OPINI Rinci v1'!O507,'OPINI Rinci v1'!P507)</f>
        <v>WTP</v>
      </c>
      <c r="H505" s="404" t="str">
        <f>CONCATENATE('OPINI Rinci v1'!R507,'OPINI Rinci v1'!S507,'OPINI Rinci v1'!T507,'OPINI Rinci v1'!U507)</f>
        <v>WTP</v>
      </c>
      <c r="I505" s="404" t="str">
        <f>CONCATENATE('OPINI Rinci v1'!W507,'OPINI Rinci v1'!X507,'OPINI Rinci v1'!Y507,'OPINI Rinci v1'!Z507)</f>
        <v>WTP</v>
      </c>
      <c r="J505" s="404" t="str">
        <f>CONCATENATE('OPINI Rinci v1'!AB507,'OPINI Rinci v1'!AC507,'OPINI Rinci v1'!AD507,'OPINI Rinci v1'!AE507)</f>
        <v>WTP</v>
      </c>
      <c r="K505" s="404" t="str">
        <f>CONCATENATE('OPINI Rinci v1'!AG507,'OPINI Rinci v1'!AH507,'OPINI Rinci v1'!AI507,'OPINI Rinci v1'!AJ507)</f>
        <v>WDP</v>
      </c>
      <c r="L505" s="405" t="s">
        <v>632</v>
      </c>
      <c r="M505" s="406"/>
      <c r="N505" s="406"/>
      <c r="O505" s="473" t="str">
        <f>CONCATENATE('OPINI Rinci v1'!AL507,'OPINI Rinci v1'!AM507,'OPINI Rinci v1'!AO507,'OPINI Rinci v1'!AN507)</f>
        <v>WDP</v>
      </c>
      <c r="P505" s="407" t="s">
        <v>633</v>
      </c>
      <c r="Q505" s="399" t="str">
        <f>CONCATENATE('OPINI Rinci v1'!AQ507,'OPINI Rinci v1'!AR507,'OPINI Rinci v1'!AT507,'OPINI Rinci v1'!AS507)</f>
        <v>WDP</v>
      </c>
      <c r="R505" s="163" t="str">
        <f>CONCATENATE('OPINI Rinci v1'!AV507,'OPINI Rinci v1'!AW507,'OPINI Rinci v1'!AX507,'OPINI Rinci v1'!AY507)</f>
        <v>TMP</v>
      </c>
      <c r="S505" s="163" t="str">
        <f>CONCATENATE('OPINI Rinci v1'!BA507,'OPINI Rinci v1'!BB507,'OPINI Rinci v1'!BC507,'OPINI Rinci v1'!BD507)</f>
        <v>WDP</v>
      </c>
      <c r="T505" s="163" t="str">
        <f>CONCATENATE('OPINI Rinci v1'!BF507,'OPINI Rinci v1'!BG507,'OPINI Rinci v1'!BH507,'OPINI Rinci v1'!BI507)</f>
        <v>WDP</v>
      </c>
      <c r="U505" s="163" t="str">
        <f>CONCATENATE('OPINI Rinci v1'!BK507,'OPINI Rinci v1'!BL507,'OPINI Rinci v1'!BM507,'OPINI Rinci v1'!BN507)</f>
        <v>WDP</v>
      </c>
      <c r="V505" s="163" t="str">
        <f>CONCATENATE('OPINI Rinci v1'!BP507,'OPINI Rinci v1'!BQ507,'OPINI Rinci v1'!BR507,'OPINI Rinci v1'!BS507)</f>
        <v>WDP</v>
      </c>
      <c r="W505" s="163" t="str">
        <f>CONCATENATE('OPINI Rinci v1'!BU507,'OPINI Rinci v1'!BV507,'OPINI Rinci v1'!BW507,'OPINI Rinci v1'!BX507)</f>
        <v>WDP</v>
      </c>
      <c r="X505" s="163" t="str">
        <f>CONCATENATE('OPINI Rinci v1'!BZ507,'OPINI Rinci v1'!CA507,'OPINI Rinci v1'!CB507,'OPINI Rinci v1'!CC507)</f>
        <v>WDP</v>
      </c>
      <c r="Y505" s="397"/>
    </row>
    <row r="506" spans="1:25" s="408" customFormat="1" ht="14.1" customHeight="1" x14ac:dyDescent="0.2">
      <c r="A506" s="409">
        <f t="shared" si="28"/>
        <v>444</v>
      </c>
      <c r="B506" s="410" t="s">
        <v>92</v>
      </c>
      <c r="C506" s="474" t="s">
        <v>14</v>
      </c>
      <c r="D506" s="475"/>
      <c r="E506" s="476" t="s">
        <v>522</v>
      </c>
      <c r="F506" s="404" t="str">
        <f>CONCATENATE('OPINI Rinci v1'!H508,'OPINI Rinci v1'!I508,'OPINI Rinci v1'!J508,'OPINI Rinci v1'!K508)</f>
        <v>WTP</v>
      </c>
      <c r="G506" s="404" t="str">
        <f>CONCATENATE('OPINI Rinci v1'!M508,'OPINI Rinci v1'!N508,'OPINI Rinci v1'!O508,'OPINI Rinci v1'!P508)</f>
        <v>WTP</v>
      </c>
      <c r="H506" s="404" t="str">
        <f>CONCATENATE('OPINI Rinci v1'!R508,'OPINI Rinci v1'!S508,'OPINI Rinci v1'!T508,'OPINI Rinci v1'!U508)</f>
        <v>WTP</v>
      </c>
      <c r="I506" s="404" t="str">
        <f>CONCATENATE('OPINI Rinci v1'!W508,'OPINI Rinci v1'!X508,'OPINI Rinci v1'!Y508,'OPINI Rinci v1'!Z508)</f>
        <v>WTP</v>
      </c>
      <c r="J506" s="404" t="str">
        <f>CONCATENATE('OPINI Rinci v1'!AB508,'OPINI Rinci v1'!AC508,'OPINI Rinci v1'!AD508,'OPINI Rinci v1'!AE508)</f>
        <v>WTP</v>
      </c>
      <c r="K506" s="414" t="str">
        <f>CONCATENATE('OPINI Rinci v1'!AG508,'OPINI Rinci v1'!AH508,'OPINI Rinci v1'!AI508,'OPINI Rinci v1'!AJ508)</f>
        <v>WTP</v>
      </c>
      <c r="L506" s="425" t="s">
        <v>632</v>
      </c>
      <c r="M506" s="426"/>
      <c r="N506" s="426"/>
      <c r="O506" s="477" t="str">
        <f>CONCATENATE('OPINI Rinci v1'!AL508,'OPINI Rinci v1'!AM508,'OPINI Rinci v1'!AO508,'OPINI Rinci v1'!AN508)</f>
        <v>WDP</v>
      </c>
      <c r="P506" s="427" t="s">
        <v>633</v>
      </c>
      <c r="Q506" s="418" t="str">
        <f>CONCATENATE('OPINI Rinci v1'!AQ508,'OPINI Rinci v1'!AR508,'OPINI Rinci v1'!AT508,'OPINI Rinci v1'!AS508)</f>
        <v>WDP</v>
      </c>
      <c r="R506" s="419" t="str">
        <f>CONCATENATE('OPINI Rinci v1'!AV508,'OPINI Rinci v1'!AW508,'OPINI Rinci v1'!AX508,'OPINI Rinci v1'!AY508)</f>
        <v>TMP</v>
      </c>
      <c r="S506" s="419" t="str">
        <f>CONCATENATE('OPINI Rinci v1'!BA508,'OPINI Rinci v1'!BB508,'OPINI Rinci v1'!BC508,'OPINI Rinci v1'!BD508)</f>
        <v>TMP</v>
      </c>
      <c r="T506" s="419" t="str">
        <f>CONCATENATE('OPINI Rinci v1'!BF508,'OPINI Rinci v1'!BG508,'OPINI Rinci v1'!BH508,'OPINI Rinci v1'!BI508)</f>
        <v>TMP</v>
      </c>
      <c r="U506" s="419" t="str">
        <f>CONCATENATE('OPINI Rinci v1'!BK508,'OPINI Rinci v1'!BL508,'OPINI Rinci v1'!BM508,'OPINI Rinci v1'!BN508)</f>
        <v>TMP</v>
      </c>
      <c r="V506" s="419" t="str">
        <f>CONCATENATE('OPINI Rinci v1'!BP508,'OPINI Rinci v1'!BQ508,'OPINI Rinci v1'!BR508,'OPINI Rinci v1'!BS508)</f>
        <v>TMP</v>
      </c>
      <c r="W506" s="419" t="str">
        <f>CONCATENATE('OPINI Rinci v1'!BU508,'OPINI Rinci v1'!BV508,'OPINI Rinci v1'!BW508,'OPINI Rinci v1'!BX508)</f>
        <v>TMP</v>
      </c>
      <c r="X506" s="419" t="str">
        <f>CONCATENATE('OPINI Rinci v1'!BZ508,'OPINI Rinci v1'!CA508,'OPINI Rinci v1'!CB508,'OPINI Rinci v1'!CC508)</f>
        <v>WDP</v>
      </c>
      <c r="Y506" s="420"/>
    </row>
    <row r="507" spans="1:25" s="408" customFormat="1" ht="14.1" customHeight="1" x14ac:dyDescent="0.2">
      <c r="A507" s="409">
        <f t="shared" si="28"/>
        <v>445</v>
      </c>
      <c r="B507" s="410" t="s">
        <v>92</v>
      </c>
      <c r="C507" s="474" t="s">
        <v>16</v>
      </c>
      <c r="D507" s="475"/>
      <c r="E507" s="476" t="s">
        <v>523</v>
      </c>
      <c r="F507" s="404" t="str">
        <f>CONCATENATE('OPINI Rinci v1'!H509,'OPINI Rinci v1'!I509,'OPINI Rinci v1'!J509,'OPINI Rinci v1'!K509)</f>
        <v>WTP</v>
      </c>
      <c r="G507" s="404" t="str">
        <f>CONCATENATE('OPINI Rinci v1'!M509,'OPINI Rinci v1'!N509,'OPINI Rinci v1'!O509,'OPINI Rinci v1'!P509)</f>
        <v>WTP</v>
      </c>
      <c r="H507" s="404" t="str">
        <f>CONCATENATE('OPINI Rinci v1'!R509,'OPINI Rinci v1'!S509,'OPINI Rinci v1'!T509,'OPINI Rinci v1'!U509)</f>
        <v>WTP</v>
      </c>
      <c r="I507" s="404" t="str">
        <f>CONCATENATE('OPINI Rinci v1'!W509,'OPINI Rinci v1'!X509,'OPINI Rinci v1'!Y509,'OPINI Rinci v1'!Z509)</f>
        <v>WTP</v>
      </c>
      <c r="J507" s="404" t="str">
        <f>CONCATENATE('OPINI Rinci v1'!AB509,'OPINI Rinci v1'!AC509,'OPINI Rinci v1'!AD509,'OPINI Rinci v1'!AE509)</f>
        <v>WTP</v>
      </c>
      <c r="K507" s="414" t="str">
        <f>CONCATENATE('OPINI Rinci v1'!AG509,'OPINI Rinci v1'!AH509,'OPINI Rinci v1'!AI509,'OPINI Rinci v1'!AJ509)</f>
        <v>WTP</v>
      </c>
      <c r="L507" s="415" t="s">
        <v>634</v>
      </c>
      <c r="M507" s="416"/>
      <c r="N507" s="416"/>
      <c r="O507" s="477" t="str">
        <f>CONCATENATE('OPINI Rinci v1'!AL509,'OPINI Rinci v1'!AM509,'OPINI Rinci v1'!AO509,'OPINI Rinci v1'!AN509)</f>
        <v>WDP</v>
      </c>
      <c r="P507" s="417" t="s">
        <v>634</v>
      </c>
      <c r="Q507" s="418" t="str">
        <f>CONCATENATE('OPINI Rinci v1'!AQ509,'OPINI Rinci v1'!AR509,'OPINI Rinci v1'!AT509,'OPINI Rinci v1'!AS509)</f>
        <v>WDP</v>
      </c>
      <c r="R507" s="419" t="str">
        <f>CONCATENATE('OPINI Rinci v1'!AV509,'OPINI Rinci v1'!AW509,'OPINI Rinci v1'!AX509,'OPINI Rinci v1'!AY509)</f>
        <v>WDP</v>
      </c>
      <c r="S507" s="419" t="str">
        <f>CONCATENATE('OPINI Rinci v1'!BA509,'OPINI Rinci v1'!BB509,'OPINI Rinci v1'!BC509,'OPINI Rinci v1'!BD509)</f>
        <v>WDP</v>
      </c>
      <c r="T507" s="419" t="str">
        <f>CONCATENATE('OPINI Rinci v1'!BF509,'OPINI Rinci v1'!BG509,'OPINI Rinci v1'!BH509,'OPINI Rinci v1'!BI509)</f>
        <v>WDP</v>
      </c>
      <c r="U507" s="419" t="str">
        <f>CONCATENATE('OPINI Rinci v1'!BK509,'OPINI Rinci v1'!BL509,'OPINI Rinci v1'!BM509,'OPINI Rinci v1'!BN509)</f>
        <v>WDP</v>
      </c>
      <c r="V507" s="419" t="str">
        <f>CONCATENATE('OPINI Rinci v1'!BP509,'OPINI Rinci v1'!BQ509,'OPINI Rinci v1'!BR509,'OPINI Rinci v1'!BS509)</f>
        <v>WDP</v>
      </c>
      <c r="W507" s="419" t="str">
        <f>CONCATENATE('OPINI Rinci v1'!BU509,'OPINI Rinci v1'!BV509,'OPINI Rinci v1'!BW509,'OPINI Rinci v1'!BX509)</f>
        <v>WDP</v>
      </c>
      <c r="X507" s="419" t="str">
        <f>CONCATENATE('OPINI Rinci v1'!BZ509,'OPINI Rinci v1'!CA509,'OPINI Rinci v1'!CB509,'OPINI Rinci v1'!CC509)</f>
        <v/>
      </c>
      <c r="Y507" s="420"/>
    </row>
    <row r="508" spans="1:25" s="408" customFormat="1" ht="14.1" customHeight="1" x14ac:dyDescent="0.2">
      <c r="A508" s="409">
        <f t="shared" si="28"/>
        <v>446</v>
      </c>
      <c r="B508" s="410" t="s">
        <v>92</v>
      </c>
      <c r="C508" s="474" t="s">
        <v>18</v>
      </c>
      <c r="D508" s="475"/>
      <c r="E508" s="476" t="s">
        <v>524</v>
      </c>
      <c r="F508" s="404" t="str">
        <f>CONCATENATE('OPINI Rinci v1'!H510,'OPINI Rinci v1'!I510,'OPINI Rinci v1'!J510,'OPINI Rinci v1'!K510)</f>
        <v>WTP</v>
      </c>
      <c r="G508" s="404" t="str">
        <f>CONCATENATE('OPINI Rinci v1'!M510,'OPINI Rinci v1'!N510,'OPINI Rinci v1'!O510,'OPINI Rinci v1'!P510)</f>
        <v>WTP</v>
      </c>
      <c r="H508" s="404" t="str">
        <f>CONCATENATE('OPINI Rinci v1'!R510,'OPINI Rinci v1'!S510,'OPINI Rinci v1'!T510,'OPINI Rinci v1'!U510)</f>
        <v>WTP</v>
      </c>
      <c r="I508" s="404" t="str">
        <f>CONCATENATE('OPINI Rinci v1'!W510,'OPINI Rinci v1'!X510,'OPINI Rinci v1'!Y510,'OPINI Rinci v1'!Z510)</f>
        <v>WTP</v>
      </c>
      <c r="J508" s="404" t="str">
        <f>CONCATENATE('OPINI Rinci v1'!AB510,'OPINI Rinci v1'!AC510,'OPINI Rinci v1'!AD510,'OPINI Rinci v1'!AE510)</f>
        <v>WTP</v>
      </c>
      <c r="K508" s="414" t="str">
        <f>CONCATENATE('OPINI Rinci v1'!AG510,'OPINI Rinci v1'!AH510,'OPINI Rinci v1'!AI510,'OPINI Rinci v1'!AJ510)</f>
        <v>WTP</v>
      </c>
      <c r="L508" s="425" t="s">
        <v>632</v>
      </c>
      <c r="M508" s="426"/>
      <c r="N508" s="426"/>
      <c r="O508" s="477" t="str">
        <f>CONCATENATE('OPINI Rinci v1'!AL510,'OPINI Rinci v1'!AM510,'OPINI Rinci v1'!AO510,'OPINI Rinci v1'!AN510)</f>
        <v>WTP</v>
      </c>
      <c r="P508" s="461" t="s">
        <v>632</v>
      </c>
      <c r="Q508" s="418" t="str">
        <f>CONCATENATE('OPINI Rinci v1'!AQ510,'OPINI Rinci v1'!AR510,'OPINI Rinci v1'!AT510,'OPINI Rinci v1'!AS510)</f>
        <v>WTP</v>
      </c>
      <c r="R508" s="419" t="str">
        <f>CONCATENATE('OPINI Rinci v1'!AV510,'OPINI Rinci v1'!AW510,'OPINI Rinci v1'!AX510,'OPINI Rinci v1'!AY510)</f>
        <v>WDP</v>
      </c>
      <c r="S508" s="419" t="str">
        <f>CONCATENATE('OPINI Rinci v1'!BA510,'OPINI Rinci v1'!BB510,'OPINI Rinci v1'!BC510,'OPINI Rinci v1'!BD510)</f>
        <v>WDP</v>
      </c>
      <c r="T508" s="419" t="str">
        <f>CONCATENATE('OPINI Rinci v1'!BF510,'OPINI Rinci v1'!BG510,'OPINI Rinci v1'!BH510,'OPINI Rinci v1'!BI510)</f>
        <v>WDP</v>
      </c>
      <c r="U508" s="419" t="str">
        <f>CONCATENATE('OPINI Rinci v1'!BK510,'OPINI Rinci v1'!BL510,'OPINI Rinci v1'!BM510,'OPINI Rinci v1'!BN510)</f>
        <v>WDP</v>
      </c>
      <c r="V508" s="419" t="str">
        <f>CONCATENATE('OPINI Rinci v1'!BP510,'OPINI Rinci v1'!BQ510,'OPINI Rinci v1'!BR510,'OPINI Rinci v1'!BS510)</f>
        <v>WDP</v>
      </c>
      <c r="W508" s="419" t="str">
        <f>CONCATENATE('OPINI Rinci v1'!BU510,'OPINI Rinci v1'!BV510,'OPINI Rinci v1'!BW510,'OPINI Rinci v1'!BX510)</f>
        <v>WDP</v>
      </c>
      <c r="X508" s="419" t="str">
        <f>CONCATENATE('OPINI Rinci v1'!BZ510,'OPINI Rinci v1'!CA510,'OPINI Rinci v1'!CB510,'OPINI Rinci v1'!CC510)</f>
        <v>WDP</v>
      </c>
      <c r="Y508" s="420"/>
    </row>
    <row r="509" spans="1:25" s="91" customFormat="1" ht="14.1" customHeight="1" x14ac:dyDescent="0.2">
      <c r="A509" s="76">
        <f t="shared" si="28"/>
        <v>447</v>
      </c>
      <c r="B509" s="157" t="s">
        <v>92</v>
      </c>
      <c r="C509" s="470" t="s">
        <v>20</v>
      </c>
      <c r="D509" s="479"/>
      <c r="E509" s="472" t="s">
        <v>525</v>
      </c>
      <c r="F509" s="404" t="str">
        <f>CONCATENATE('OPINI Rinci v1'!H511,'OPINI Rinci v1'!I511,'OPINI Rinci v1'!J511,'OPINI Rinci v1'!K511)</f>
        <v>WTP</v>
      </c>
      <c r="G509" s="404" t="str">
        <f>CONCATENATE('OPINI Rinci v1'!M511,'OPINI Rinci v1'!N511,'OPINI Rinci v1'!O511,'OPINI Rinci v1'!P511)</f>
        <v>WTP</v>
      </c>
      <c r="H509" s="404" t="str">
        <f>CONCATENATE('OPINI Rinci v1'!R511,'OPINI Rinci v1'!S511,'OPINI Rinci v1'!T511,'OPINI Rinci v1'!U511)</f>
        <v>WTP</v>
      </c>
      <c r="I509" s="404" t="str">
        <f>CONCATENATE('OPINI Rinci v1'!W511,'OPINI Rinci v1'!X511,'OPINI Rinci v1'!Y511,'OPINI Rinci v1'!Z511)</f>
        <v>WTP</v>
      </c>
      <c r="J509" s="404" t="str">
        <f>CONCATENATE('OPINI Rinci v1'!AB511,'OPINI Rinci v1'!AC511,'OPINI Rinci v1'!AD511,'OPINI Rinci v1'!AE511)</f>
        <v>WDP</v>
      </c>
      <c r="K509" s="404" t="str">
        <f>CONCATENATE('OPINI Rinci v1'!AG511,'OPINI Rinci v1'!AH511,'OPINI Rinci v1'!AI511,'OPINI Rinci v1'!AJ511)</f>
        <v>WDP</v>
      </c>
      <c r="L509" s="422" t="s">
        <v>634</v>
      </c>
      <c r="M509" s="423"/>
      <c r="N509" s="423"/>
      <c r="O509" s="473" t="str">
        <f>CONCATENATE('OPINI Rinci v1'!AL511,'OPINI Rinci v1'!AM511,'OPINI Rinci v1'!AO511,'OPINI Rinci v1'!AN511)</f>
        <v>WDP</v>
      </c>
      <c r="P509" s="407" t="s">
        <v>632</v>
      </c>
      <c r="Q509" s="399" t="str">
        <f>CONCATENATE('OPINI Rinci v1'!AQ511,'OPINI Rinci v1'!AR511,'OPINI Rinci v1'!AT511,'OPINI Rinci v1'!AS511)</f>
        <v>WDP</v>
      </c>
      <c r="R509" s="163" t="str">
        <f>CONCATENATE('OPINI Rinci v1'!AV511,'OPINI Rinci v1'!AW511,'OPINI Rinci v1'!AX511,'OPINI Rinci v1'!AY511)</f>
        <v>WDP</v>
      </c>
      <c r="S509" s="163" t="str">
        <f>CONCATENATE('OPINI Rinci v1'!BA511,'OPINI Rinci v1'!BB511,'OPINI Rinci v1'!BC511,'OPINI Rinci v1'!BD511)</f>
        <v>WDP</v>
      </c>
      <c r="T509" s="163" t="str">
        <f>CONCATENATE('OPINI Rinci v1'!BF511,'OPINI Rinci v1'!BG511,'OPINI Rinci v1'!BH511,'OPINI Rinci v1'!BI511)</f>
        <v>WDP</v>
      </c>
      <c r="U509" s="163" t="str">
        <f>CONCATENATE('OPINI Rinci v1'!BK511,'OPINI Rinci v1'!BL511,'OPINI Rinci v1'!BM511,'OPINI Rinci v1'!BN511)</f>
        <v>WDP</v>
      </c>
      <c r="V509" s="163" t="str">
        <f>CONCATENATE('OPINI Rinci v1'!BP511,'OPINI Rinci v1'!BQ511,'OPINI Rinci v1'!BR511,'OPINI Rinci v1'!BS511)</f>
        <v>WDP</v>
      </c>
      <c r="W509" s="163" t="str">
        <f>CONCATENATE('OPINI Rinci v1'!BU511,'OPINI Rinci v1'!BV511,'OPINI Rinci v1'!BW511,'OPINI Rinci v1'!BX511)</f>
        <v>WDP</v>
      </c>
      <c r="X509" s="163" t="str">
        <f>CONCATENATE('OPINI Rinci v1'!BZ511,'OPINI Rinci v1'!CA511,'OPINI Rinci v1'!CB511,'OPINI Rinci v1'!CC511)</f>
        <v>WDP</v>
      </c>
      <c r="Y509" s="397"/>
    </row>
    <row r="510" spans="1:25" s="408" customFormat="1" ht="14.1" customHeight="1" x14ac:dyDescent="0.2">
      <c r="A510" s="409">
        <f t="shared" si="28"/>
        <v>448</v>
      </c>
      <c r="B510" s="410" t="s">
        <v>92</v>
      </c>
      <c r="C510" s="474" t="s">
        <v>22</v>
      </c>
      <c r="D510" s="475"/>
      <c r="E510" s="476" t="s">
        <v>526</v>
      </c>
      <c r="F510" s="404" t="str">
        <f>CONCATENATE('OPINI Rinci v1'!H512,'OPINI Rinci v1'!I512,'OPINI Rinci v1'!J512,'OPINI Rinci v1'!K512)</f>
        <v>WTP</v>
      </c>
      <c r="G510" s="404" t="str">
        <f>CONCATENATE('OPINI Rinci v1'!M512,'OPINI Rinci v1'!N512,'OPINI Rinci v1'!O512,'OPINI Rinci v1'!P512)</f>
        <v>WTP</v>
      </c>
      <c r="H510" s="404" t="str">
        <f>CONCATENATE('OPINI Rinci v1'!R512,'OPINI Rinci v1'!S512,'OPINI Rinci v1'!T512,'OPINI Rinci v1'!U512)</f>
        <v>WTP</v>
      </c>
      <c r="I510" s="404" t="str">
        <f>CONCATENATE('OPINI Rinci v1'!W512,'OPINI Rinci v1'!X512,'OPINI Rinci v1'!Y512,'OPINI Rinci v1'!Z512)</f>
        <v>WTP</v>
      </c>
      <c r="J510" s="404" t="str">
        <f>CONCATENATE('OPINI Rinci v1'!AB512,'OPINI Rinci v1'!AC512,'OPINI Rinci v1'!AD512,'OPINI Rinci v1'!AE512)</f>
        <v>WTP</v>
      </c>
      <c r="K510" s="414" t="str">
        <f>CONCATENATE('OPINI Rinci v1'!AG512,'OPINI Rinci v1'!AH512,'OPINI Rinci v1'!AI512,'OPINI Rinci v1'!AJ512)</f>
        <v>WTP</v>
      </c>
      <c r="L510" s="415" t="s">
        <v>634</v>
      </c>
      <c r="M510" s="416"/>
      <c r="N510" s="416"/>
      <c r="O510" s="477" t="str">
        <f>CONCATENATE('OPINI Rinci v1'!AL512,'OPINI Rinci v1'!AM512,'OPINI Rinci v1'!AO512,'OPINI Rinci v1'!AN512)</f>
        <v>WTP</v>
      </c>
      <c r="P510" s="417" t="s">
        <v>634</v>
      </c>
      <c r="Q510" s="418" t="str">
        <f>CONCATENATE('OPINI Rinci v1'!AQ512,'OPINI Rinci v1'!AR512,'OPINI Rinci v1'!AT512,'OPINI Rinci v1'!AS512)</f>
        <v>WTP</v>
      </c>
      <c r="R510" s="419" t="str">
        <f>CONCATENATE('OPINI Rinci v1'!AV512,'OPINI Rinci v1'!AW512,'OPINI Rinci v1'!AX512,'OPINI Rinci v1'!AY512)</f>
        <v>WDP</v>
      </c>
      <c r="S510" s="419" t="str">
        <f>CONCATENATE('OPINI Rinci v1'!BA512,'OPINI Rinci v1'!BB512,'OPINI Rinci v1'!BC512,'OPINI Rinci v1'!BD512)</f>
        <v>WDP</v>
      </c>
      <c r="T510" s="419" t="str">
        <f>CONCATENATE('OPINI Rinci v1'!BF512,'OPINI Rinci v1'!BG512,'OPINI Rinci v1'!BH512,'OPINI Rinci v1'!BI512)</f>
        <v>WDP</v>
      </c>
      <c r="U510" s="419" t="str">
        <f>CONCATENATE('OPINI Rinci v1'!BK512,'OPINI Rinci v1'!BL512,'OPINI Rinci v1'!BM512,'OPINI Rinci v1'!BN512)</f>
        <v>WDP</v>
      </c>
      <c r="V510" s="419" t="str">
        <f>CONCATENATE('OPINI Rinci v1'!BP512,'OPINI Rinci v1'!BQ512,'OPINI Rinci v1'!BR512,'OPINI Rinci v1'!BS512)</f>
        <v>TMP</v>
      </c>
      <c r="W510" s="419" t="str">
        <f>CONCATENATE('OPINI Rinci v1'!BU512,'OPINI Rinci v1'!BV512,'OPINI Rinci v1'!BW512,'OPINI Rinci v1'!BX512)</f>
        <v>WDP</v>
      </c>
      <c r="X510" s="419" t="str">
        <f>CONCATENATE('OPINI Rinci v1'!BZ512,'OPINI Rinci v1'!CA512,'OPINI Rinci v1'!CB512,'OPINI Rinci v1'!CC512)</f>
        <v>WDP</v>
      </c>
      <c r="Y510" s="420"/>
    </row>
    <row r="511" spans="1:25" s="408" customFormat="1" ht="14.1" customHeight="1" x14ac:dyDescent="0.2">
      <c r="A511" s="409">
        <f t="shared" si="28"/>
        <v>449</v>
      </c>
      <c r="B511" s="410" t="s">
        <v>92</v>
      </c>
      <c r="C511" s="474" t="s">
        <v>24</v>
      </c>
      <c r="D511" s="475"/>
      <c r="E511" s="476" t="s">
        <v>527</v>
      </c>
      <c r="F511" s="404" t="str">
        <f>CONCATENATE('OPINI Rinci v1'!H513,'OPINI Rinci v1'!I513,'OPINI Rinci v1'!J513,'OPINI Rinci v1'!K513)</f>
        <v>WTP</v>
      </c>
      <c r="G511" s="404" t="str">
        <f>CONCATENATE('OPINI Rinci v1'!M513,'OPINI Rinci v1'!N513,'OPINI Rinci v1'!O513,'OPINI Rinci v1'!P513)</f>
        <v>WTP</v>
      </c>
      <c r="H511" s="404" t="str">
        <f>CONCATENATE('OPINI Rinci v1'!R513,'OPINI Rinci v1'!S513,'OPINI Rinci v1'!T513,'OPINI Rinci v1'!U513)</f>
        <v>WTP</v>
      </c>
      <c r="I511" s="404" t="str">
        <f>CONCATENATE('OPINI Rinci v1'!W513,'OPINI Rinci v1'!X513,'OPINI Rinci v1'!Y513,'OPINI Rinci v1'!Z513)</f>
        <v>WTP</v>
      </c>
      <c r="J511" s="404" t="str">
        <f>CONCATENATE('OPINI Rinci v1'!AB513,'OPINI Rinci v1'!AC513,'OPINI Rinci v1'!AD513,'OPINI Rinci v1'!AE513)</f>
        <v>WTP</v>
      </c>
      <c r="K511" s="414" t="str">
        <f>CONCATENATE('OPINI Rinci v1'!AG513,'OPINI Rinci v1'!AH513,'OPINI Rinci v1'!AI513,'OPINI Rinci v1'!AJ513)</f>
        <v>WTP</v>
      </c>
      <c r="L511" s="415" t="s">
        <v>634</v>
      </c>
      <c r="M511" s="416"/>
      <c r="N511" s="416"/>
      <c r="O511" s="477" t="str">
        <f>CONCATENATE('OPINI Rinci v1'!AL513,'OPINI Rinci v1'!AM513,'OPINI Rinci v1'!AO513,'OPINI Rinci v1'!AN513)</f>
        <v>WDP</v>
      </c>
      <c r="P511" s="417" t="s">
        <v>634</v>
      </c>
      <c r="Q511" s="418" t="str">
        <f>CONCATENATE('OPINI Rinci v1'!AQ513,'OPINI Rinci v1'!AR513,'OPINI Rinci v1'!AT513,'OPINI Rinci v1'!AS513)</f>
        <v>WDP</v>
      </c>
      <c r="R511" s="419" t="str">
        <f>CONCATENATE('OPINI Rinci v1'!AV513,'OPINI Rinci v1'!AW513,'OPINI Rinci v1'!AX513,'OPINI Rinci v1'!AY513)</f>
        <v>WDP</v>
      </c>
      <c r="S511" s="419" t="str">
        <f>CONCATENATE('OPINI Rinci v1'!BA513,'OPINI Rinci v1'!BB513,'OPINI Rinci v1'!BC513,'OPINI Rinci v1'!BD513)</f>
        <v>WDP</v>
      </c>
      <c r="T511" s="419" t="str">
        <f>CONCATENATE('OPINI Rinci v1'!BF513,'OPINI Rinci v1'!BG513,'OPINI Rinci v1'!BH513,'OPINI Rinci v1'!BI513)</f>
        <v>WDP</v>
      </c>
      <c r="U511" s="419" t="str">
        <f>CONCATENATE('OPINI Rinci v1'!BK513,'OPINI Rinci v1'!BL513,'OPINI Rinci v1'!BM513,'OPINI Rinci v1'!BN513)</f>
        <v>WDP</v>
      </c>
      <c r="V511" s="419" t="str">
        <f>CONCATENATE('OPINI Rinci v1'!BP513,'OPINI Rinci v1'!BQ513,'OPINI Rinci v1'!BR513,'OPINI Rinci v1'!BS513)</f>
        <v>WDP</v>
      </c>
      <c r="W511" s="419" t="str">
        <f>CONCATENATE('OPINI Rinci v1'!BU513,'OPINI Rinci v1'!BV513,'OPINI Rinci v1'!BW513,'OPINI Rinci v1'!BX513)</f>
        <v>WDP</v>
      </c>
      <c r="X511" s="419" t="str">
        <f>CONCATENATE('OPINI Rinci v1'!BZ513,'OPINI Rinci v1'!CA513,'OPINI Rinci v1'!CB513,'OPINI Rinci v1'!CC513)</f>
        <v/>
      </c>
      <c r="Y511" s="420"/>
    </row>
    <row r="512" spans="1:25" s="408" customFormat="1" ht="14.1" customHeight="1" x14ac:dyDescent="0.2">
      <c r="A512" s="409">
        <f t="shared" si="28"/>
        <v>450</v>
      </c>
      <c r="B512" s="410" t="s">
        <v>92</v>
      </c>
      <c r="C512" s="474" t="s">
        <v>26</v>
      </c>
      <c r="D512" s="475"/>
      <c r="E512" s="476" t="s">
        <v>528</v>
      </c>
      <c r="F512" s="404" t="str">
        <f>CONCATENATE('OPINI Rinci v1'!H514,'OPINI Rinci v1'!I514,'OPINI Rinci v1'!J514,'OPINI Rinci v1'!K514)</f>
        <v>WTP</v>
      </c>
      <c r="G512" s="404" t="str">
        <f>CONCATENATE('OPINI Rinci v1'!M514,'OPINI Rinci v1'!N514,'OPINI Rinci v1'!O514,'OPINI Rinci v1'!P514)</f>
        <v>WTP</v>
      </c>
      <c r="H512" s="404" t="str">
        <f>CONCATENATE('OPINI Rinci v1'!R514,'OPINI Rinci v1'!S514,'OPINI Rinci v1'!T514,'OPINI Rinci v1'!U514)</f>
        <v>WTP</v>
      </c>
      <c r="I512" s="404" t="str">
        <f>CONCATENATE('OPINI Rinci v1'!W514,'OPINI Rinci v1'!X514,'OPINI Rinci v1'!Y514,'OPINI Rinci v1'!Z514)</f>
        <v>WTP</v>
      </c>
      <c r="J512" s="404" t="str">
        <f>CONCATENATE('OPINI Rinci v1'!AB514,'OPINI Rinci v1'!AC514,'OPINI Rinci v1'!AD514,'OPINI Rinci v1'!AE514)</f>
        <v>WTP</v>
      </c>
      <c r="K512" s="414" t="str">
        <f>CONCATENATE('OPINI Rinci v1'!AG514,'OPINI Rinci v1'!AH514,'OPINI Rinci v1'!AI514,'OPINI Rinci v1'!AJ514)</f>
        <v>WTP</v>
      </c>
      <c r="L512" s="415" t="s">
        <v>634</v>
      </c>
      <c r="M512" s="416"/>
      <c r="N512" s="416"/>
      <c r="O512" s="477" t="str">
        <f>CONCATENATE('OPINI Rinci v1'!AL514,'OPINI Rinci v1'!AM514,'OPINI Rinci v1'!AO514,'OPINI Rinci v1'!AN514)</f>
        <v>WDP</v>
      </c>
      <c r="P512" s="417" t="s">
        <v>634</v>
      </c>
      <c r="Q512" s="418" t="str">
        <f>CONCATENATE('OPINI Rinci v1'!AQ514,'OPINI Rinci v1'!AR514,'OPINI Rinci v1'!AT514,'OPINI Rinci v1'!AS514)</f>
        <v>WDP</v>
      </c>
      <c r="R512" s="419" t="str">
        <f>CONCATENATE('OPINI Rinci v1'!AV514,'OPINI Rinci v1'!AW514,'OPINI Rinci v1'!AX514,'OPINI Rinci v1'!AY514)</f>
        <v>WDP</v>
      </c>
      <c r="S512" s="419" t="str">
        <f>CONCATENATE('OPINI Rinci v1'!BA514,'OPINI Rinci v1'!BB514,'OPINI Rinci v1'!BC514,'OPINI Rinci v1'!BD514)</f>
        <v>TMP</v>
      </c>
      <c r="T512" s="419" t="str">
        <f>CONCATENATE('OPINI Rinci v1'!BF514,'OPINI Rinci v1'!BG514,'OPINI Rinci v1'!BH514,'OPINI Rinci v1'!BI514)</f>
        <v>TMP</v>
      </c>
      <c r="U512" s="419" t="str">
        <f>CONCATENATE('OPINI Rinci v1'!BK514,'OPINI Rinci v1'!BL514,'OPINI Rinci v1'!BM514,'OPINI Rinci v1'!BN514)</f>
        <v>TMP</v>
      </c>
      <c r="V512" s="419" t="str">
        <f>CONCATENATE('OPINI Rinci v1'!BP514,'OPINI Rinci v1'!BQ514,'OPINI Rinci v1'!BR514,'OPINI Rinci v1'!BS514)</f>
        <v>TMP</v>
      </c>
      <c r="W512" s="419" t="str">
        <f>CONCATENATE('OPINI Rinci v1'!BU514,'OPINI Rinci v1'!BV514,'OPINI Rinci v1'!BW514,'OPINI Rinci v1'!BX514)</f>
        <v>TMP</v>
      </c>
      <c r="X512" s="419" t="str">
        <f>CONCATENATE('OPINI Rinci v1'!BZ514,'OPINI Rinci v1'!CA514,'OPINI Rinci v1'!CB514,'OPINI Rinci v1'!CC514)</f>
        <v>WDP</v>
      </c>
      <c r="Y512" s="420"/>
    </row>
    <row r="513" spans="1:25" s="408" customFormat="1" ht="14.1" customHeight="1" x14ac:dyDescent="0.2">
      <c r="A513" s="409">
        <f t="shared" si="28"/>
        <v>451</v>
      </c>
      <c r="B513" s="410" t="s">
        <v>92</v>
      </c>
      <c r="C513" s="474" t="s">
        <v>28</v>
      </c>
      <c r="D513" s="475"/>
      <c r="E513" s="476" t="s">
        <v>529</v>
      </c>
      <c r="F513" s="404" t="str">
        <f>CONCATENATE('OPINI Rinci v1'!H515,'OPINI Rinci v1'!I515,'OPINI Rinci v1'!J515,'OPINI Rinci v1'!K515)</f>
        <v>WTP</v>
      </c>
      <c r="G513" s="404" t="str">
        <f>CONCATENATE('OPINI Rinci v1'!M515,'OPINI Rinci v1'!N515,'OPINI Rinci v1'!O515,'OPINI Rinci v1'!P515)</f>
        <v>WTP</v>
      </c>
      <c r="H513" s="404" t="str">
        <f>CONCATENATE('OPINI Rinci v1'!R515,'OPINI Rinci v1'!S515,'OPINI Rinci v1'!T515,'OPINI Rinci v1'!U515)</f>
        <v>WTP</v>
      </c>
      <c r="I513" s="404" t="str">
        <f>CONCATENATE('OPINI Rinci v1'!W515,'OPINI Rinci v1'!X515,'OPINI Rinci v1'!Y515,'OPINI Rinci v1'!Z515)</f>
        <v>WTP</v>
      </c>
      <c r="J513" s="404" t="str">
        <f>CONCATENATE('OPINI Rinci v1'!AB515,'OPINI Rinci v1'!AC515,'OPINI Rinci v1'!AD515,'OPINI Rinci v1'!AE515)</f>
        <v>WTP</v>
      </c>
      <c r="K513" s="414" t="str">
        <f>CONCATENATE('OPINI Rinci v1'!AG515,'OPINI Rinci v1'!AH515,'OPINI Rinci v1'!AI515,'OPINI Rinci v1'!AJ515)</f>
        <v>WTP</v>
      </c>
      <c r="L513" s="415" t="s">
        <v>634</v>
      </c>
      <c r="M513" s="416"/>
      <c r="N513" s="416"/>
      <c r="O513" s="477" t="str">
        <f>CONCATENATE('OPINI Rinci v1'!AL515,'OPINI Rinci v1'!AM515,'OPINI Rinci v1'!AO515,'OPINI Rinci v1'!AN515)</f>
        <v>WDP</v>
      </c>
      <c r="P513" s="417" t="s">
        <v>634</v>
      </c>
      <c r="Q513" s="418" t="str">
        <f>CONCATENATE('OPINI Rinci v1'!AQ515,'OPINI Rinci v1'!AR515,'OPINI Rinci v1'!AT515,'OPINI Rinci v1'!AS515)</f>
        <v>WDP</v>
      </c>
      <c r="R513" s="419" t="str">
        <f>CONCATENATE('OPINI Rinci v1'!AV515,'OPINI Rinci v1'!AW515,'OPINI Rinci v1'!AX515,'OPINI Rinci v1'!AY515)</f>
        <v>WDP</v>
      </c>
      <c r="S513" s="419" t="str">
        <f>CONCATENATE('OPINI Rinci v1'!BA515,'OPINI Rinci v1'!BB515,'OPINI Rinci v1'!BC515,'OPINI Rinci v1'!BD515)</f>
        <v>WDP</v>
      </c>
      <c r="T513" s="419" t="str">
        <f>CONCATENATE('OPINI Rinci v1'!BF515,'OPINI Rinci v1'!BG515,'OPINI Rinci v1'!BH515,'OPINI Rinci v1'!BI515)</f>
        <v>WDP</v>
      </c>
      <c r="U513" s="419" t="str">
        <f>CONCATENATE('OPINI Rinci v1'!BK515,'OPINI Rinci v1'!BL515,'OPINI Rinci v1'!BM515,'OPINI Rinci v1'!BN515)</f>
        <v>WDP</v>
      </c>
      <c r="V513" s="419" t="str">
        <f>CONCATENATE('OPINI Rinci v1'!BP515,'OPINI Rinci v1'!BQ515,'OPINI Rinci v1'!BR515,'OPINI Rinci v1'!BS515)</f>
        <v>WDP</v>
      </c>
      <c r="W513" s="419" t="str">
        <f>CONCATENATE('OPINI Rinci v1'!BU515,'OPINI Rinci v1'!BV515,'OPINI Rinci v1'!BW515,'OPINI Rinci v1'!BX515)</f>
        <v>WDP</v>
      </c>
      <c r="X513" s="419" t="str">
        <f>CONCATENATE('OPINI Rinci v1'!BZ515,'OPINI Rinci v1'!CA515,'OPINI Rinci v1'!CB515,'OPINI Rinci v1'!CC515)</f>
        <v/>
      </c>
      <c r="Y513" s="420"/>
    </row>
    <row r="514" spans="1:25" s="408" customFormat="1" ht="14.1" customHeight="1" x14ac:dyDescent="0.2">
      <c r="A514" s="409">
        <f t="shared" si="28"/>
        <v>452</v>
      </c>
      <c r="B514" s="410" t="s">
        <v>92</v>
      </c>
      <c r="C514" s="474" t="s">
        <v>30</v>
      </c>
      <c r="D514" s="475"/>
      <c r="E514" s="476" t="s">
        <v>530</v>
      </c>
      <c r="F514" s="404" t="str">
        <f>CONCATENATE('OPINI Rinci v1'!H516,'OPINI Rinci v1'!I516,'OPINI Rinci v1'!J516,'OPINI Rinci v1'!K516)</f>
        <v>WTP</v>
      </c>
      <c r="G514" s="404" t="str">
        <f>CONCATENATE('OPINI Rinci v1'!M516,'OPINI Rinci v1'!N516,'OPINI Rinci v1'!O516,'OPINI Rinci v1'!P516)</f>
        <v>WTP</v>
      </c>
      <c r="H514" s="404" t="str">
        <f>CONCATENATE('OPINI Rinci v1'!R516,'OPINI Rinci v1'!S516,'OPINI Rinci v1'!T516,'OPINI Rinci v1'!U516)</f>
        <v>WTP</v>
      </c>
      <c r="I514" s="404" t="str">
        <f>CONCATENATE('OPINI Rinci v1'!W516,'OPINI Rinci v1'!X516,'OPINI Rinci v1'!Y516,'OPINI Rinci v1'!Z516)</f>
        <v>WTP</v>
      </c>
      <c r="J514" s="404" t="str">
        <f>CONCATENATE('OPINI Rinci v1'!AB516,'OPINI Rinci v1'!AC516,'OPINI Rinci v1'!AD516,'OPINI Rinci v1'!AE516)</f>
        <v>WTP</v>
      </c>
      <c r="K514" s="414" t="str">
        <f>CONCATENATE('OPINI Rinci v1'!AG516,'OPINI Rinci v1'!AH516,'OPINI Rinci v1'!AI516,'OPINI Rinci v1'!AJ516)</f>
        <v>WTP</v>
      </c>
      <c r="L514" s="415" t="s">
        <v>634</v>
      </c>
      <c r="M514" s="416"/>
      <c r="N514" s="416"/>
      <c r="O514" s="477" t="str">
        <f>CONCATENATE('OPINI Rinci v1'!AL516,'OPINI Rinci v1'!AM516,'OPINI Rinci v1'!AO516,'OPINI Rinci v1'!AN516)</f>
        <v>WDP</v>
      </c>
      <c r="P514" s="417" t="s">
        <v>634</v>
      </c>
      <c r="Q514" s="418" t="str">
        <f>CONCATENATE('OPINI Rinci v1'!AQ516,'OPINI Rinci v1'!AR516,'OPINI Rinci v1'!AT516,'OPINI Rinci v1'!AS516)</f>
        <v>WDP</v>
      </c>
      <c r="R514" s="419" t="str">
        <f>CONCATENATE('OPINI Rinci v1'!AV516,'OPINI Rinci v1'!AW516,'OPINI Rinci v1'!AX516,'OPINI Rinci v1'!AY516)</f>
        <v>WDP</v>
      </c>
      <c r="S514" s="419" t="str">
        <f>CONCATENATE('OPINI Rinci v1'!BA516,'OPINI Rinci v1'!BB516,'OPINI Rinci v1'!BC516,'OPINI Rinci v1'!BD516)</f>
        <v>WDP</v>
      </c>
      <c r="T514" s="419" t="str">
        <f>CONCATENATE('OPINI Rinci v1'!BF516,'OPINI Rinci v1'!BG516,'OPINI Rinci v1'!BH516,'OPINI Rinci v1'!BI516)</f>
        <v>WDP</v>
      </c>
      <c r="U514" s="419" t="str">
        <f>CONCATENATE('OPINI Rinci v1'!BK516,'OPINI Rinci v1'!BL516,'OPINI Rinci v1'!BM516,'OPINI Rinci v1'!BN516)</f>
        <v/>
      </c>
      <c r="V514" s="419" t="str">
        <f>CONCATENATE('OPINI Rinci v1'!BP516,'OPINI Rinci v1'!BQ516,'OPINI Rinci v1'!BR516,'OPINI Rinci v1'!BS516)</f>
        <v/>
      </c>
      <c r="W514" s="419" t="str">
        <f>CONCATENATE('OPINI Rinci v1'!BU516,'OPINI Rinci v1'!BV516,'OPINI Rinci v1'!BW516,'OPINI Rinci v1'!BX516)</f>
        <v/>
      </c>
      <c r="X514" s="419" t="str">
        <f>CONCATENATE('OPINI Rinci v1'!BZ516,'OPINI Rinci v1'!CA516,'OPINI Rinci v1'!CB516,'OPINI Rinci v1'!CC516)</f>
        <v/>
      </c>
      <c r="Y514" s="420"/>
    </row>
    <row r="515" spans="1:25" s="59" customFormat="1" ht="14.1" customHeight="1" x14ac:dyDescent="0.2">
      <c r="A515" s="76" t="str">
        <f t="shared" si="28"/>
        <v/>
      </c>
      <c r="B515" s="180"/>
      <c r="C515" s="398"/>
      <c r="D515" s="62"/>
      <c r="E515" s="63"/>
      <c r="F515" s="63"/>
      <c r="G515" s="404" t="str">
        <f>CONCATENATE('OPINI Rinci v1'!M517,'OPINI Rinci v1'!N517,'OPINI Rinci v1'!O517,'OPINI Rinci v1'!P517)</f>
        <v/>
      </c>
      <c r="H515" s="63"/>
      <c r="I515" s="63"/>
      <c r="J515" s="63"/>
      <c r="K515" s="63"/>
      <c r="L515" s="428"/>
      <c r="M515" s="428"/>
      <c r="N515" s="428"/>
      <c r="O515" s="398"/>
      <c r="P515" s="63"/>
      <c r="Q515" s="399"/>
      <c r="R515" s="147"/>
      <c r="S515" s="163"/>
      <c r="T515" s="163"/>
      <c r="U515" s="163"/>
      <c r="V515" s="163"/>
      <c r="W515" s="163"/>
      <c r="X515" s="163"/>
      <c r="Y515" s="400"/>
    </row>
    <row r="516" spans="1:25" s="59" customFormat="1" ht="14.1" customHeight="1" x14ac:dyDescent="0.2">
      <c r="A516" s="76" t="str">
        <f t="shared" si="28"/>
        <v/>
      </c>
      <c r="B516" s="79" t="s">
        <v>94</v>
      </c>
      <c r="C516" s="398"/>
      <c r="D516" s="62" t="s">
        <v>532</v>
      </c>
      <c r="E516" s="78"/>
      <c r="F516" s="78"/>
      <c r="G516" s="404" t="s">
        <v>657</v>
      </c>
      <c r="H516" s="78"/>
      <c r="I516" s="78"/>
      <c r="J516" s="78"/>
      <c r="K516" s="78"/>
      <c r="L516" s="434"/>
      <c r="M516" s="434"/>
      <c r="N516" s="434"/>
      <c r="O516" s="429"/>
      <c r="P516" s="78"/>
      <c r="Q516" s="399"/>
      <c r="R516" s="435"/>
      <c r="S516" s="163"/>
      <c r="T516" s="163"/>
      <c r="U516" s="163"/>
      <c r="V516" s="163"/>
      <c r="W516" s="163"/>
      <c r="X516" s="163"/>
      <c r="Y516" s="400"/>
    </row>
    <row r="517" spans="1:25" s="91" customFormat="1" ht="14.1" customHeight="1" x14ac:dyDescent="0.2">
      <c r="A517" s="76">
        <f>IF(C517="","",A514+1)</f>
        <v>453</v>
      </c>
      <c r="B517" s="157" t="s">
        <v>94</v>
      </c>
      <c r="C517" s="470" t="s">
        <v>8</v>
      </c>
      <c r="D517" s="471"/>
      <c r="E517" s="472" t="s">
        <v>533</v>
      </c>
      <c r="F517" s="404" t="str">
        <f>CONCATENATE('OPINI Rinci v1'!H519,'OPINI Rinci v1'!I519,'OPINI Rinci v1'!J519,'OPINI Rinci v1'!K519)</f>
        <v>WTP</v>
      </c>
      <c r="G517" s="404" t="str">
        <f>CONCATENATE('OPINI Rinci v1'!M519,'OPINI Rinci v1'!N519,'OPINI Rinci v1'!O519,'OPINI Rinci v1'!P519)</f>
        <v>WTP</v>
      </c>
      <c r="H517" s="404" t="str">
        <f>CONCATENATE('OPINI Rinci v1'!R519,'OPINI Rinci v1'!S519,'OPINI Rinci v1'!T519,'OPINI Rinci v1'!U519)</f>
        <v>WTP</v>
      </c>
      <c r="I517" s="404" t="str">
        <f>CONCATENATE('OPINI Rinci v1'!W519,'OPINI Rinci v1'!X519,'OPINI Rinci v1'!Y519,'OPINI Rinci v1'!Z519)</f>
        <v>WTP</v>
      </c>
      <c r="J517" s="404" t="str">
        <f>CONCATENATE('OPINI Rinci v1'!AB519,'OPINI Rinci v1'!AC519,'OPINI Rinci v1'!AD519,'OPINI Rinci v1'!AE519)</f>
        <v>WTP</v>
      </c>
      <c r="K517" s="404" t="str">
        <f>CONCATENATE('OPINI Rinci v1'!AG519,'OPINI Rinci v1'!AH519,'OPINI Rinci v1'!AI519,'OPINI Rinci v1'!AJ519)</f>
        <v>WDP</v>
      </c>
      <c r="L517" s="405" t="s">
        <v>633</v>
      </c>
      <c r="M517" s="406"/>
      <c r="N517" s="406"/>
      <c r="O517" s="473" t="str">
        <f>CONCATENATE('OPINI Rinci v1'!AL519,'OPINI Rinci v1'!AM519,'OPINI Rinci v1'!AO519,'OPINI Rinci v1'!AN519)</f>
        <v>WDP</v>
      </c>
      <c r="P517" s="407" t="s">
        <v>632</v>
      </c>
      <c r="Q517" s="399" t="str">
        <f>CONCATENATE('OPINI Rinci v1'!AQ519,'OPINI Rinci v1'!AR519,'OPINI Rinci v1'!AT519,'OPINI Rinci v1'!AS519)</f>
        <v>WDP</v>
      </c>
      <c r="R517" s="163" t="str">
        <f>CONCATENATE('OPINI Rinci v1'!AV519,'OPINI Rinci v1'!AW519,'OPINI Rinci v1'!AX519,'OPINI Rinci v1'!AY519)</f>
        <v>WDP</v>
      </c>
      <c r="S517" s="163" t="str">
        <f>CONCATENATE('OPINI Rinci v1'!BA519,'OPINI Rinci v1'!BB519,'OPINI Rinci v1'!BC519,'OPINI Rinci v1'!BD519)</f>
        <v>WDP</v>
      </c>
      <c r="T517" s="163" t="str">
        <f>CONCATENATE('OPINI Rinci v1'!BF519,'OPINI Rinci v1'!BG519,'OPINI Rinci v1'!BH519,'OPINI Rinci v1'!BI519)</f>
        <v>WDP</v>
      </c>
      <c r="U517" s="163" t="str">
        <f>CONCATENATE('OPINI Rinci v1'!BK519,'OPINI Rinci v1'!BL519,'OPINI Rinci v1'!BM519,'OPINI Rinci v1'!BN519)</f>
        <v>WDP</v>
      </c>
      <c r="V517" s="163" t="str">
        <f>CONCATENATE('OPINI Rinci v1'!BP519,'OPINI Rinci v1'!BQ519,'OPINI Rinci v1'!BR519,'OPINI Rinci v1'!BS519)</f>
        <v>WDP</v>
      </c>
      <c r="W517" s="163" t="str">
        <f>CONCATENATE('OPINI Rinci v1'!BU519,'OPINI Rinci v1'!BV519,'OPINI Rinci v1'!BW519,'OPINI Rinci v1'!BX519)</f>
        <v>WDP</v>
      </c>
      <c r="X517" s="163" t="str">
        <f>CONCATENATE('OPINI Rinci v1'!BZ519,'OPINI Rinci v1'!CA519,'OPINI Rinci v1'!CB519,'OPINI Rinci v1'!CC519)</f>
        <v>WDP</v>
      </c>
      <c r="Y517" s="397"/>
    </row>
    <row r="518" spans="1:25" s="91" customFormat="1" ht="15" x14ac:dyDescent="0.2">
      <c r="A518" s="76">
        <f t="shared" ref="A518:A539" si="29">IF(C518="","",A517+1)</f>
        <v>454</v>
      </c>
      <c r="B518" s="157" t="s">
        <v>94</v>
      </c>
      <c r="C518" s="470" t="s">
        <v>12</v>
      </c>
      <c r="D518" s="479"/>
      <c r="E518" s="472" t="s">
        <v>534</v>
      </c>
      <c r="F518" s="404" t="str">
        <f>CONCATENATE('OPINI Rinci v1'!H520,'OPINI Rinci v1'!I520,'OPINI Rinci v1'!J520,'OPINI Rinci v1'!K520)</f>
        <v/>
      </c>
      <c r="G518" s="404" t="str">
        <f>CONCATENATE('OPINI Rinci v1'!M520,'OPINI Rinci v1'!N520,'OPINI Rinci v1'!O520,'OPINI Rinci v1'!P520)</f>
        <v>WDP</v>
      </c>
      <c r="H518" s="404" t="str">
        <f>CONCATENATE('OPINI Rinci v1'!R520,'OPINI Rinci v1'!S520,'OPINI Rinci v1'!T520,'OPINI Rinci v1'!U520)</f>
        <v>WDP</v>
      </c>
      <c r="I518" s="404" t="str">
        <f>CONCATENATE('OPINI Rinci v1'!W520,'OPINI Rinci v1'!X520,'OPINI Rinci v1'!Y520,'OPINI Rinci v1'!Z520)</f>
        <v>WDP</v>
      </c>
      <c r="J518" s="404" t="str">
        <f>CONCATENATE('OPINI Rinci v1'!AB520,'OPINI Rinci v1'!AC520,'OPINI Rinci v1'!AD520,'OPINI Rinci v1'!AE520)</f>
        <v>WDP</v>
      </c>
      <c r="K518" s="404" t="str">
        <f>CONCATENATE('OPINI Rinci v1'!AG520,'OPINI Rinci v1'!AH520,'OPINI Rinci v1'!AI520,'OPINI Rinci v1'!AJ520)</f>
        <v>WDP</v>
      </c>
      <c r="L518" s="422" t="s">
        <v>634</v>
      </c>
      <c r="M518" s="423"/>
      <c r="N518" s="423"/>
      <c r="O518" s="473" t="str">
        <f>CONCATENATE('OPINI Rinci v1'!AL520,'OPINI Rinci v1'!AM520,'OPINI Rinci v1'!AO520,'OPINI Rinci v1'!AN520)</f>
        <v>WDP</v>
      </c>
      <c r="P518" s="407" t="s">
        <v>632</v>
      </c>
      <c r="Q518" s="399" t="str">
        <f>CONCATENATE('OPINI Rinci v1'!AQ520,'OPINI Rinci v1'!AR520,'OPINI Rinci v1'!AT520,'OPINI Rinci v1'!AS520)</f>
        <v>TMP</v>
      </c>
      <c r="R518" s="163" t="str">
        <f>CONCATENATE('OPINI Rinci v1'!AV520,'OPINI Rinci v1'!AW520,'OPINI Rinci v1'!AX520,'OPINI Rinci v1'!AY520)</f>
        <v>TMP</v>
      </c>
      <c r="S518" s="163" t="str">
        <f>CONCATENATE('OPINI Rinci v1'!BA520,'OPINI Rinci v1'!BB520,'OPINI Rinci v1'!BC520,'OPINI Rinci v1'!BD520)</f>
        <v>TMP</v>
      </c>
      <c r="T518" s="163" t="str">
        <f>CONCATENATE('OPINI Rinci v1'!BF520,'OPINI Rinci v1'!BG520,'OPINI Rinci v1'!BH520,'OPINI Rinci v1'!BI520)</f>
        <v>TMP</v>
      </c>
      <c r="U518" s="163" t="str">
        <f>CONCATENATE('OPINI Rinci v1'!BK520,'OPINI Rinci v1'!BL520,'OPINI Rinci v1'!BM520,'OPINI Rinci v1'!BN520)</f>
        <v>WDP</v>
      </c>
      <c r="V518" s="163" t="str">
        <f>CONCATENATE('OPINI Rinci v1'!BP520,'OPINI Rinci v1'!BQ520,'OPINI Rinci v1'!BR520,'OPINI Rinci v1'!BS520)</f>
        <v>WDP</v>
      </c>
      <c r="W518" s="163" t="str">
        <f>CONCATENATE('OPINI Rinci v1'!BU520,'OPINI Rinci v1'!BV520,'OPINI Rinci v1'!BW520,'OPINI Rinci v1'!BX520)</f>
        <v>WDP</v>
      </c>
      <c r="X518" s="163" t="str">
        <f>CONCATENATE('OPINI Rinci v1'!BZ520,'OPINI Rinci v1'!CA520,'OPINI Rinci v1'!CB520,'OPINI Rinci v1'!CC520)</f>
        <v>WDP</v>
      </c>
      <c r="Y518" s="397"/>
    </row>
    <row r="519" spans="1:25" s="91" customFormat="1" ht="15" x14ac:dyDescent="0.2">
      <c r="A519" s="76">
        <f t="shared" si="29"/>
        <v>455</v>
      </c>
      <c r="B519" s="157" t="s">
        <v>94</v>
      </c>
      <c r="C519" s="470" t="s">
        <v>14</v>
      </c>
      <c r="D519" s="479"/>
      <c r="E519" s="472" t="s">
        <v>535</v>
      </c>
      <c r="F519" s="404" t="str">
        <f>CONCATENATE('OPINI Rinci v1'!H521,'OPINI Rinci v1'!I521,'OPINI Rinci v1'!J521,'OPINI Rinci v1'!K521)</f>
        <v>WTP</v>
      </c>
      <c r="G519" s="404" t="str">
        <f>CONCATENATE('OPINI Rinci v1'!M521,'OPINI Rinci v1'!N521,'OPINI Rinci v1'!O521,'OPINI Rinci v1'!P521)</f>
        <v>WTP</v>
      </c>
      <c r="H519" s="404" t="str">
        <f>CONCATENATE('OPINI Rinci v1'!R521,'OPINI Rinci v1'!S521,'OPINI Rinci v1'!T521,'OPINI Rinci v1'!U521)</f>
        <v>WDP</v>
      </c>
      <c r="I519" s="404" t="str">
        <f>CONCATENATE('OPINI Rinci v1'!W521,'OPINI Rinci v1'!X521,'OPINI Rinci v1'!Y521,'OPINI Rinci v1'!Z521)</f>
        <v>WDP</v>
      </c>
      <c r="J519" s="404" t="str">
        <f>CONCATENATE('OPINI Rinci v1'!AB521,'OPINI Rinci v1'!AC521,'OPINI Rinci v1'!AD521,'OPINI Rinci v1'!AE521)</f>
        <v>WDP</v>
      </c>
      <c r="K519" s="404" t="str">
        <f>CONCATENATE('OPINI Rinci v1'!AG521,'OPINI Rinci v1'!AH521,'OPINI Rinci v1'!AI521,'OPINI Rinci v1'!AJ521)</f>
        <v>WDP</v>
      </c>
      <c r="L519" s="405" t="s">
        <v>632</v>
      </c>
      <c r="M519" s="406"/>
      <c r="N519" s="406"/>
      <c r="O519" s="473" t="str">
        <f>CONCATENATE('OPINI Rinci v1'!AL521,'OPINI Rinci v1'!AM521,'OPINI Rinci v1'!AO521,'OPINI Rinci v1'!AN521)</f>
        <v>WDP</v>
      </c>
      <c r="P519" s="407" t="s">
        <v>633</v>
      </c>
      <c r="Q519" s="399" t="str">
        <f>CONCATENATE('OPINI Rinci v1'!AQ521,'OPINI Rinci v1'!AR521,'OPINI Rinci v1'!AT521,'OPINI Rinci v1'!AS521)</f>
        <v>WDP</v>
      </c>
      <c r="R519" s="163" t="str">
        <f>CONCATENATE('OPINI Rinci v1'!AV521,'OPINI Rinci v1'!AW521,'OPINI Rinci v1'!AX521,'OPINI Rinci v1'!AY521)</f>
        <v>WDP</v>
      </c>
      <c r="S519" s="163" t="str">
        <f>CONCATENATE('OPINI Rinci v1'!BA521,'OPINI Rinci v1'!BB521,'OPINI Rinci v1'!BC521,'OPINI Rinci v1'!BD521)</f>
        <v>WDP</v>
      </c>
      <c r="T519" s="163" t="str">
        <f>CONCATENATE('OPINI Rinci v1'!BF521,'OPINI Rinci v1'!BG521,'OPINI Rinci v1'!BH521,'OPINI Rinci v1'!BI521)</f>
        <v>WDP</v>
      </c>
      <c r="U519" s="163" t="str">
        <f>CONCATENATE('OPINI Rinci v1'!BK521,'OPINI Rinci v1'!BL521,'OPINI Rinci v1'!BM521,'OPINI Rinci v1'!BN521)</f>
        <v>WDP</v>
      </c>
      <c r="V519" s="163" t="str">
        <f>CONCATENATE('OPINI Rinci v1'!BP521,'OPINI Rinci v1'!BQ521,'OPINI Rinci v1'!BR521,'OPINI Rinci v1'!BS521)</f>
        <v>WDP</v>
      </c>
      <c r="W519" s="163" t="str">
        <f>CONCATENATE('OPINI Rinci v1'!BU521,'OPINI Rinci v1'!BV521,'OPINI Rinci v1'!BW521,'OPINI Rinci v1'!BX521)</f>
        <v>WDP</v>
      </c>
      <c r="X519" s="163" t="str">
        <f>CONCATENATE('OPINI Rinci v1'!BZ521,'OPINI Rinci v1'!CA521,'OPINI Rinci v1'!CB521,'OPINI Rinci v1'!CC521)</f>
        <v>WDP</v>
      </c>
      <c r="Y519" s="397"/>
    </row>
    <row r="520" spans="1:25" s="91" customFormat="1" ht="15" x14ac:dyDescent="0.2">
      <c r="A520" s="76">
        <f t="shared" si="29"/>
        <v>456</v>
      </c>
      <c r="B520" s="157" t="s">
        <v>94</v>
      </c>
      <c r="C520" s="470" t="s">
        <v>16</v>
      </c>
      <c r="D520" s="479"/>
      <c r="E520" s="472" t="s">
        <v>536</v>
      </c>
      <c r="F520" s="404" t="str">
        <f>CONCATENATE('OPINI Rinci v1'!H522,'OPINI Rinci v1'!I522,'OPINI Rinci v1'!J522,'OPINI Rinci v1'!K522)</f>
        <v/>
      </c>
      <c r="G520" s="404" t="str">
        <f>CONCATENATE('OPINI Rinci v1'!M522,'OPINI Rinci v1'!N522,'OPINI Rinci v1'!O522,'OPINI Rinci v1'!P522)</f>
        <v>WDP</v>
      </c>
      <c r="H520" s="404" t="str">
        <f>CONCATENATE('OPINI Rinci v1'!R522,'OPINI Rinci v1'!S522,'OPINI Rinci v1'!T522,'OPINI Rinci v1'!U522)</f>
        <v>WDP</v>
      </c>
      <c r="I520" s="404" t="str">
        <f>CONCATENATE('OPINI Rinci v1'!W522,'OPINI Rinci v1'!X522,'OPINI Rinci v1'!Y522,'OPINI Rinci v1'!Z522)</f>
        <v>WDP</v>
      </c>
      <c r="J520" s="404" t="str">
        <f>CONCATENATE('OPINI Rinci v1'!AB522,'OPINI Rinci v1'!AC522,'OPINI Rinci v1'!AD522,'OPINI Rinci v1'!AE522)</f>
        <v>WDP</v>
      </c>
      <c r="K520" s="404" t="str">
        <f>CONCATENATE('OPINI Rinci v1'!AG522,'OPINI Rinci v1'!AH522,'OPINI Rinci v1'!AI522,'OPINI Rinci v1'!AJ522)</f>
        <v>WDP</v>
      </c>
      <c r="L520" s="422" t="s">
        <v>634</v>
      </c>
      <c r="M520" s="423"/>
      <c r="N520" s="423"/>
      <c r="O520" s="473" t="str">
        <f>CONCATENATE('OPINI Rinci v1'!AL522,'OPINI Rinci v1'!AM522,'OPINI Rinci v1'!AO522,'OPINI Rinci v1'!AN522)</f>
        <v>WDP</v>
      </c>
      <c r="P520" s="424" t="s">
        <v>634</v>
      </c>
      <c r="Q520" s="399" t="str">
        <f>CONCATENATE('OPINI Rinci v1'!AQ522,'OPINI Rinci v1'!AR522,'OPINI Rinci v1'!AT522,'OPINI Rinci v1'!AS522)</f>
        <v>WDP</v>
      </c>
      <c r="R520" s="163" t="str">
        <f>CONCATENATE('OPINI Rinci v1'!AV522,'OPINI Rinci v1'!AW522,'OPINI Rinci v1'!AX522,'OPINI Rinci v1'!AY522)</f>
        <v>WDP</v>
      </c>
      <c r="S520" s="163" t="str">
        <f>CONCATENATE('OPINI Rinci v1'!BA522,'OPINI Rinci v1'!BB522,'OPINI Rinci v1'!BC522,'OPINI Rinci v1'!BD522)</f>
        <v>TMP</v>
      </c>
      <c r="T520" s="163" t="str">
        <f>CONCATENATE('OPINI Rinci v1'!BF522,'OPINI Rinci v1'!BG522,'OPINI Rinci v1'!BH522,'OPINI Rinci v1'!BI522)</f>
        <v>TMP</v>
      </c>
      <c r="U520" s="163" t="str">
        <f>CONCATENATE('OPINI Rinci v1'!BK522,'OPINI Rinci v1'!BL522,'OPINI Rinci v1'!BM522,'OPINI Rinci v1'!BN522)</f>
        <v>WDP</v>
      </c>
      <c r="V520" s="163" t="str">
        <f>CONCATENATE('OPINI Rinci v1'!BP522,'OPINI Rinci v1'!BQ522,'OPINI Rinci v1'!BR522,'OPINI Rinci v1'!BS522)</f>
        <v>WDP</v>
      </c>
      <c r="W520" s="163" t="str">
        <f>CONCATENATE('OPINI Rinci v1'!BU522,'OPINI Rinci v1'!BV522,'OPINI Rinci v1'!BW522,'OPINI Rinci v1'!BX522)</f>
        <v>WDP</v>
      </c>
      <c r="X520" s="163" t="str">
        <f>CONCATENATE('OPINI Rinci v1'!BZ522,'OPINI Rinci v1'!CA522,'OPINI Rinci v1'!CB522,'OPINI Rinci v1'!CC522)</f>
        <v>WDP</v>
      </c>
      <c r="Y520" s="397"/>
    </row>
    <row r="521" spans="1:25" s="91" customFormat="1" ht="15" x14ac:dyDescent="0.2">
      <c r="A521" s="76">
        <f t="shared" si="29"/>
        <v>457</v>
      </c>
      <c r="B521" s="157" t="s">
        <v>94</v>
      </c>
      <c r="C521" s="470" t="s">
        <v>18</v>
      </c>
      <c r="D521" s="479"/>
      <c r="E521" s="472" t="s">
        <v>537</v>
      </c>
      <c r="F521" s="404" t="str">
        <f>CONCATENATE('OPINI Rinci v1'!H523,'OPINI Rinci v1'!I523,'OPINI Rinci v1'!J523,'OPINI Rinci v1'!K523)</f>
        <v/>
      </c>
      <c r="G521" s="404" t="str">
        <f>CONCATENATE('OPINI Rinci v1'!M523,'OPINI Rinci v1'!N523,'OPINI Rinci v1'!O523,'OPINI Rinci v1'!P523)</f>
        <v>WDP</v>
      </c>
      <c r="H521" s="404" t="str">
        <f>CONCATENATE('OPINI Rinci v1'!R523,'OPINI Rinci v1'!S523,'OPINI Rinci v1'!T523,'OPINI Rinci v1'!U523)</f>
        <v>WDP</v>
      </c>
      <c r="I521" s="404" t="str">
        <f>CONCATENATE('OPINI Rinci v1'!W523,'OPINI Rinci v1'!X523,'OPINI Rinci v1'!Y523,'OPINI Rinci v1'!Z523)</f>
        <v>WDP</v>
      </c>
      <c r="J521" s="404" t="str">
        <f>CONCATENATE('OPINI Rinci v1'!AB523,'OPINI Rinci v1'!AC523,'OPINI Rinci v1'!AD523,'OPINI Rinci v1'!AE523)</f>
        <v>WDP</v>
      </c>
      <c r="K521" s="404" t="str">
        <f>CONCATENATE('OPINI Rinci v1'!AG523,'OPINI Rinci v1'!AH523,'OPINI Rinci v1'!AI523,'OPINI Rinci v1'!AJ523)</f>
        <v>WDP</v>
      </c>
      <c r="L521" s="422" t="s">
        <v>634</v>
      </c>
      <c r="M521" s="423"/>
      <c r="N521" s="423"/>
      <c r="O521" s="473" t="str">
        <f>CONCATENATE('OPINI Rinci v1'!AL523,'OPINI Rinci v1'!AM523,'OPINI Rinci v1'!AO523,'OPINI Rinci v1'!AN523)</f>
        <v>WDP</v>
      </c>
      <c r="P521" s="424" t="s">
        <v>634</v>
      </c>
      <c r="Q521" s="399" t="str">
        <f>CONCATENATE('OPINI Rinci v1'!AQ523,'OPINI Rinci v1'!AR523,'OPINI Rinci v1'!AT523,'OPINI Rinci v1'!AS523)</f>
        <v>WDP</v>
      </c>
      <c r="R521" s="163" t="str">
        <f>CONCATENATE('OPINI Rinci v1'!AV523,'OPINI Rinci v1'!AW523,'OPINI Rinci v1'!AX523,'OPINI Rinci v1'!AY523)</f>
        <v>WDP</v>
      </c>
      <c r="S521" s="163" t="str">
        <f>CONCATENATE('OPINI Rinci v1'!BA523,'OPINI Rinci v1'!BB523,'OPINI Rinci v1'!BC523,'OPINI Rinci v1'!BD523)</f>
        <v>WDP</v>
      </c>
      <c r="T521" s="163" t="str">
        <f>CONCATENATE('OPINI Rinci v1'!BF523,'OPINI Rinci v1'!BG523,'OPINI Rinci v1'!BH523,'OPINI Rinci v1'!BI523)</f>
        <v>WDP</v>
      </c>
      <c r="U521" s="163" t="str">
        <f>CONCATENATE('OPINI Rinci v1'!BK523,'OPINI Rinci v1'!BL523,'OPINI Rinci v1'!BM523,'OPINI Rinci v1'!BN523)</f>
        <v>WDP</v>
      </c>
      <c r="V521" s="163" t="str">
        <f>CONCATENATE('OPINI Rinci v1'!BP523,'OPINI Rinci v1'!BQ523,'OPINI Rinci v1'!BR523,'OPINI Rinci v1'!BS523)</f>
        <v>WDP</v>
      </c>
      <c r="W521" s="163" t="str">
        <f>CONCATENATE('OPINI Rinci v1'!BU523,'OPINI Rinci v1'!BV523,'OPINI Rinci v1'!BW523,'OPINI Rinci v1'!BX523)</f>
        <v>WDP</v>
      </c>
      <c r="X521" s="163" t="str">
        <f>CONCATENATE('OPINI Rinci v1'!BZ523,'OPINI Rinci v1'!CA523,'OPINI Rinci v1'!CB523,'OPINI Rinci v1'!CC523)</f>
        <v>TMP</v>
      </c>
      <c r="Y521" s="397"/>
    </row>
    <row r="522" spans="1:25" s="91" customFormat="1" ht="15" x14ac:dyDescent="0.2">
      <c r="A522" s="76">
        <f t="shared" si="29"/>
        <v>458</v>
      </c>
      <c r="B522" s="157" t="s">
        <v>94</v>
      </c>
      <c r="C522" s="470" t="s">
        <v>20</v>
      </c>
      <c r="D522" s="479"/>
      <c r="E522" s="472" t="s">
        <v>538</v>
      </c>
      <c r="F522" s="404" t="str">
        <f>CONCATENATE('OPINI Rinci v1'!H524,'OPINI Rinci v1'!I524,'OPINI Rinci v1'!J524,'OPINI Rinci v1'!K524)</f>
        <v/>
      </c>
      <c r="G522" s="404" t="str">
        <f>CONCATENATE('OPINI Rinci v1'!M524,'OPINI Rinci v1'!N524,'OPINI Rinci v1'!O524,'OPINI Rinci v1'!P524)</f>
        <v>WDP</v>
      </c>
      <c r="H522" s="404" t="str">
        <f>CONCATENATE('OPINI Rinci v1'!R524,'OPINI Rinci v1'!S524,'OPINI Rinci v1'!T524,'OPINI Rinci v1'!U524)</f>
        <v>WDP</v>
      </c>
      <c r="I522" s="404" t="str">
        <f>CONCATENATE('OPINI Rinci v1'!W524,'OPINI Rinci v1'!X524,'OPINI Rinci v1'!Y524,'OPINI Rinci v1'!Z524)</f>
        <v>WDP</v>
      </c>
      <c r="J522" s="404" t="str">
        <f>CONCATENATE('OPINI Rinci v1'!AB524,'OPINI Rinci v1'!AC524,'OPINI Rinci v1'!AD524,'OPINI Rinci v1'!AE524)</f>
        <v>TMP</v>
      </c>
      <c r="K522" s="404" t="str">
        <f>CONCATENATE('OPINI Rinci v1'!AG524,'OPINI Rinci v1'!AH524,'OPINI Rinci v1'!AI524,'OPINI Rinci v1'!AJ524)</f>
        <v>WDP</v>
      </c>
      <c r="L522" s="422" t="s">
        <v>634</v>
      </c>
      <c r="M522" s="423"/>
      <c r="N522" s="423"/>
      <c r="O522" s="473" t="str">
        <f>CONCATENATE('OPINI Rinci v1'!AL524,'OPINI Rinci v1'!AM524,'OPINI Rinci v1'!AO524,'OPINI Rinci v1'!AN524)</f>
        <v>TMP</v>
      </c>
      <c r="P522" s="424" t="s">
        <v>634</v>
      </c>
      <c r="Q522" s="399" t="str">
        <f>CONCATENATE('OPINI Rinci v1'!AQ524,'OPINI Rinci v1'!AR524,'OPINI Rinci v1'!AT524,'OPINI Rinci v1'!AS524)</f>
        <v>TMP</v>
      </c>
      <c r="R522" s="163" t="str">
        <f>CONCATENATE('OPINI Rinci v1'!AV524,'OPINI Rinci v1'!AW524,'OPINI Rinci v1'!AX524,'OPINI Rinci v1'!AY524)</f>
        <v>TMP</v>
      </c>
      <c r="S522" s="163" t="str">
        <f>CONCATENATE('OPINI Rinci v1'!BA524,'OPINI Rinci v1'!BB524,'OPINI Rinci v1'!BC524,'OPINI Rinci v1'!BD524)</f>
        <v>TMP</v>
      </c>
      <c r="T522" s="163" t="str">
        <f>CONCATENATE('OPINI Rinci v1'!BF524,'OPINI Rinci v1'!BG524,'OPINI Rinci v1'!BH524,'OPINI Rinci v1'!BI524)</f>
        <v>TMP</v>
      </c>
      <c r="U522" s="163" t="str">
        <f>CONCATENATE('OPINI Rinci v1'!BK524,'OPINI Rinci v1'!BL524,'OPINI Rinci v1'!BM524,'OPINI Rinci v1'!BN524)</f>
        <v>TMP</v>
      </c>
      <c r="V522" s="163" t="str">
        <f>CONCATENATE('OPINI Rinci v1'!BP524,'OPINI Rinci v1'!BQ524,'OPINI Rinci v1'!BR524,'OPINI Rinci v1'!BS524)</f>
        <v>WDP</v>
      </c>
      <c r="W522" s="163" t="str">
        <f>CONCATENATE('OPINI Rinci v1'!BU524,'OPINI Rinci v1'!BV524,'OPINI Rinci v1'!BW524,'OPINI Rinci v1'!BX524)</f>
        <v>WDP</v>
      </c>
      <c r="X522" s="163" t="str">
        <f>CONCATENATE('OPINI Rinci v1'!BZ524,'OPINI Rinci v1'!CA524,'OPINI Rinci v1'!CB524,'OPINI Rinci v1'!CC524)</f>
        <v>WDP</v>
      </c>
      <c r="Y522" s="397"/>
    </row>
    <row r="523" spans="1:25" s="91" customFormat="1" ht="15" x14ac:dyDescent="0.2">
      <c r="A523" s="76">
        <f t="shared" si="29"/>
        <v>459</v>
      </c>
      <c r="B523" s="157" t="s">
        <v>94</v>
      </c>
      <c r="C523" s="470" t="s">
        <v>22</v>
      </c>
      <c r="D523" s="479"/>
      <c r="E523" s="472" t="s">
        <v>539</v>
      </c>
      <c r="F523" s="404" t="str">
        <f>CONCATENATE('OPINI Rinci v1'!H525,'OPINI Rinci v1'!I525,'OPINI Rinci v1'!J525,'OPINI Rinci v1'!K525)</f>
        <v/>
      </c>
      <c r="G523" s="404" t="str">
        <f>CONCATENATE('OPINI Rinci v1'!M525,'OPINI Rinci v1'!N525,'OPINI Rinci v1'!O525,'OPINI Rinci v1'!P525)</f>
        <v>WDP</v>
      </c>
      <c r="H523" s="404" t="str">
        <f>CONCATENATE('OPINI Rinci v1'!R525,'OPINI Rinci v1'!S525,'OPINI Rinci v1'!T525,'OPINI Rinci v1'!U525)</f>
        <v>WDP</v>
      </c>
      <c r="I523" s="404" t="str">
        <f>CONCATENATE('OPINI Rinci v1'!W525,'OPINI Rinci v1'!X525,'OPINI Rinci v1'!Y525,'OPINI Rinci v1'!Z525)</f>
        <v>WDP</v>
      </c>
      <c r="J523" s="404" t="str">
        <f>CONCATENATE('OPINI Rinci v1'!AB525,'OPINI Rinci v1'!AC525,'OPINI Rinci v1'!AD525,'OPINI Rinci v1'!AE525)</f>
        <v>WDP</v>
      </c>
      <c r="K523" s="404" t="str">
        <f>CONCATENATE('OPINI Rinci v1'!AG525,'OPINI Rinci v1'!AH525,'OPINI Rinci v1'!AI525,'OPINI Rinci v1'!AJ525)</f>
        <v>WDP</v>
      </c>
      <c r="L523" s="422" t="s">
        <v>634</v>
      </c>
      <c r="M523" s="423"/>
      <c r="N523" s="423"/>
      <c r="O523" s="473" t="str">
        <f>CONCATENATE('OPINI Rinci v1'!AL525,'OPINI Rinci v1'!AM525,'OPINI Rinci v1'!AO525,'OPINI Rinci v1'!AN525)</f>
        <v>WDP</v>
      </c>
      <c r="P523" s="407" t="s">
        <v>633</v>
      </c>
      <c r="Q523" s="399" t="str">
        <f>CONCATENATE('OPINI Rinci v1'!AQ525,'OPINI Rinci v1'!AR525,'OPINI Rinci v1'!AT525,'OPINI Rinci v1'!AS525)</f>
        <v>WDP</v>
      </c>
      <c r="R523" s="163" t="str">
        <f>CONCATENATE('OPINI Rinci v1'!AV525,'OPINI Rinci v1'!AW525,'OPINI Rinci v1'!AX525,'OPINI Rinci v1'!AY525)</f>
        <v>TMP</v>
      </c>
      <c r="S523" s="163" t="str">
        <f>CONCATENATE('OPINI Rinci v1'!BA525,'OPINI Rinci v1'!BB525,'OPINI Rinci v1'!BC525,'OPINI Rinci v1'!BD525)</f>
        <v>TMP</v>
      </c>
      <c r="T523" s="163" t="str">
        <f>CONCATENATE('OPINI Rinci v1'!BF525,'OPINI Rinci v1'!BG525,'OPINI Rinci v1'!BH525,'OPINI Rinci v1'!BI525)</f>
        <v>TMP</v>
      </c>
      <c r="U523" s="163" t="str">
        <f>CONCATENATE('OPINI Rinci v1'!BK525,'OPINI Rinci v1'!BL525,'OPINI Rinci v1'!BM525,'OPINI Rinci v1'!BN525)</f>
        <v>WDP</v>
      </c>
      <c r="V523" s="163" t="str">
        <f>CONCATENATE('OPINI Rinci v1'!BP525,'OPINI Rinci v1'!BQ525,'OPINI Rinci v1'!BR525,'OPINI Rinci v1'!BS525)</f>
        <v>WDP</v>
      </c>
      <c r="W523" s="163" t="str">
        <f>CONCATENATE('OPINI Rinci v1'!BU525,'OPINI Rinci v1'!BV525,'OPINI Rinci v1'!BW525,'OPINI Rinci v1'!BX525)</f>
        <v>TW</v>
      </c>
      <c r="X523" s="163" t="str">
        <f>CONCATENATE('OPINI Rinci v1'!BZ525,'OPINI Rinci v1'!CA525,'OPINI Rinci v1'!CB525,'OPINI Rinci v1'!CC525)</f>
        <v/>
      </c>
      <c r="Y523" s="397"/>
    </row>
    <row r="524" spans="1:25" s="91" customFormat="1" ht="15" x14ac:dyDescent="0.2">
      <c r="A524" s="76">
        <f t="shared" si="29"/>
        <v>460</v>
      </c>
      <c r="B524" s="157" t="s">
        <v>94</v>
      </c>
      <c r="C524" s="470" t="s">
        <v>24</v>
      </c>
      <c r="D524" s="479"/>
      <c r="E524" s="472" t="s">
        <v>540</v>
      </c>
      <c r="F524" s="404" t="str">
        <f>CONCATENATE('OPINI Rinci v1'!H526,'OPINI Rinci v1'!I526,'OPINI Rinci v1'!J526,'OPINI Rinci v1'!K526)</f>
        <v>WTP</v>
      </c>
      <c r="G524" s="404" t="str">
        <f>CONCATENATE('OPINI Rinci v1'!M526,'OPINI Rinci v1'!N526,'OPINI Rinci v1'!O526,'OPINI Rinci v1'!P526)</f>
        <v>WTP</v>
      </c>
      <c r="H524" s="404" t="str">
        <f>CONCATENATE('OPINI Rinci v1'!R526,'OPINI Rinci v1'!S526,'OPINI Rinci v1'!T526,'OPINI Rinci v1'!U526)</f>
        <v>WDP</v>
      </c>
      <c r="I524" s="404" t="str">
        <f>CONCATENATE('OPINI Rinci v1'!W526,'OPINI Rinci v1'!X526,'OPINI Rinci v1'!Y526,'OPINI Rinci v1'!Z526)</f>
        <v>WDP</v>
      </c>
      <c r="J524" s="404" t="str">
        <f>CONCATENATE('OPINI Rinci v1'!AB526,'OPINI Rinci v1'!AC526,'OPINI Rinci v1'!AD526,'OPINI Rinci v1'!AE526)</f>
        <v>WDP</v>
      </c>
      <c r="K524" s="404" t="str">
        <f>CONCATENATE('OPINI Rinci v1'!AG526,'OPINI Rinci v1'!AH526,'OPINI Rinci v1'!AI526,'OPINI Rinci v1'!AJ526)</f>
        <v>WDP</v>
      </c>
      <c r="L524" s="405" t="s">
        <v>633</v>
      </c>
      <c r="M524" s="406"/>
      <c r="N524" s="406"/>
      <c r="O524" s="473" t="str">
        <f>CONCATENATE('OPINI Rinci v1'!AL526,'OPINI Rinci v1'!AM526,'OPINI Rinci v1'!AO526,'OPINI Rinci v1'!AN526)</f>
        <v>WDP</v>
      </c>
      <c r="P524" s="407" t="s">
        <v>632</v>
      </c>
      <c r="Q524" s="399" t="str">
        <f>CONCATENATE('OPINI Rinci v1'!AQ526,'OPINI Rinci v1'!AR526,'OPINI Rinci v1'!AT526,'OPINI Rinci v1'!AS526)</f>
        <v>WDP</v>
      </c>
      <c r="R524" s="163" t="str">
        <f>CONCATENATE('OPINI Rinci v1'!AV526,'OPINI Rinci v1'!AW526,'OPINI Rinci v1'!AX526,'OPINI Rinci v1'!AY526)</f>
        <v>WDP</v>
      </c>
      <c r="S524" s="163" t="str">
        <f>CONCATENATE('OPINI Rinci v1'!BA526,'OPINI Rinci v1'!BB526,'OPINI Rinci v1'!BC526,'OPINI Rinci v1'!BD526)</f>
        <v>WDP</v>
      </c>
      <c r="T524" s="163" t="str">
        <f>CONCATENATE('OPINI Rinci v1'!BF526,'OPINI Rinci v1'!BG526,'OPINI Rinci v1'!BH526,'OPINI Rinci v1'!BI526)</f>
        <v>TMP</v>
      </c>
      <c r="U524" s="163" t="str">
        <f>CONCATENATE('OPINI Rinci v1'!BK526,'OPINI Rinci v1'!BL526,'OPINI Rinci v1'!BM526,'OPINI Rinci v1'!BN526)</f>
        <v>WDP</v>
      </c>
      <c r="V524" s="163" t="str">
        <f>CONCATENATE('OPINI Rinci v1'!BP526,'OPINI Rinci v1'!BQ526,'OPINI Rinci v1'!BR526,'OPINI Rinci v1'!BS526)</f>
        <v>WDP</v>
      </c>
      <c r="W524" s="163" t="str">
        <f>CONCATENATE('OPINI Rinci v1'!BU526,'OPINI Rinci v1'!BV526,'OPINI Rinci v1'!BW526,'OPINI Rinci v1'!BX526)</f>
        <v/>
      </c>
      <c r="X524" s="163" t="str">
        <f>CONCATENATE('OPINI Rinci v1'!BZ526,'OPINI Rinci v1'!CA526,'OPINI Rinci v1'!CB526,'OPINI Rinci v1'!CC526)</f>
        <v>WDP</v>
      </c>
      <c r="Y524" s="397"/>
    </row>
    <row r="525" spans="1:25" s="91" customFormat="1" ht="15" x14ac:dyDescent="0.2">
      <c r="A525" s="76">
        <f t="shared" si="29"/>
        <v>461</v>
      </c>
      <c r="B525" s="157" t="s">
        <v>94</v>
      </c>
      <c r="C525" s="470" t="s">
        <v>26</v>
      </c>
      <c r="D525" s="479"/>
      <c r="E525" s="472" t="s">
        <v>541</v>
      </c>
      <c r="F525" s="404" t="str">
        <f>CONCATENATE('OPINI Rinci v1'!H527,'OPINI Rinci v1'!I527,'OPINI Rinci v1'!J527,'OPINI Rinci v1'!K527)</f>
        <v/>
      </c>
      <c r="G525" s="404" t="str">
        <f>CONCATENATE('OPINI Rinci v1'!M527,'OPINI Rinci v1'!N527,'OPINI Rinci v1'!O527,'OPINI Rinci v1'!P527)</f>
        <v>WTP</v>
      </c>
      <c r="H525" s="404" t="str">
        <f>CONCATENATE('OPINI Rinci v1'!R527,'OPINI Rinci v1'!S527,'OPINI Rinci v1'!T527,'OPINI Rinci v1'!U527)</f>
        <v>WDP</v>
      </c>
      <c r="I525" s="404" t="str">
        <f>CONCATENATE('OPINI Rinci v1'!W527,'OPINI Rinci v1'!X527,'OPINI Rinci v1'!Y527,'OPINI Rinci v1'!Z527)</f>
        <v>WDP</v>
      </c>
      <c r="J525" s="404" t="str">
        <f>CONCATENATE('OPINI Rinci v1'!AB527,'OPINI Rinci v1'!AC527,'OPINI Rinci v1'!AD527,'OPINI Rinci v1'!AE527)</f>
        <v>WDP</v>
      </c>
      <c r="K525" s="404" t="str">
        <f>CONCATENATE('OPINI Rinci v1'!AG527,'OPINI Rinci v1'!AH527,'OPINI Rinci v1'!AI527,'OPINI Rinci v1'!AJ527)</f>
        <v>WDP</v>
      </c>
      <c r="L525" s="422" t="s">
        <v>634</v>
      </c>
      <c r="M525" s="423"/>
      <c r="N525" s="423"/>
      <c r="O525" s="473" t="str">
        <f>CONCATENATE('OPINI Rinci v1'!AL527,'OPINI Rinci v1'!AM527,'OPINI Rinci v1'!AO527,'OPINI Rinci v1'!AN527)</f>
        <v>WDP</v>
      </c>
      <c r="P525" s="424" t="s">
        <v>634</v>
      </c>
      <c r="Q525" s="399" t="str">
        <f>CONCATENATE('OPINI Rinci v1'!AQ527,'OPINI Rinci v1'!AR527,'OPINI Rinci v1'!AT527,'OPINI Rinci v1'!AS527)</f>
        <v>WDP</v>
      </c>
      <c r="R525" s="163" t="str">
        <f>CONCATENATE('OPINI Rinci v1'!AV527,'OPINI Rinci v1'!AW527,'OPINI Rinci v1'!AX527,'OPINI Rinci v1'!AY527)</f>
        <v>TMP</v>
      </c>
      <c r="S525" s="163" t="str">
        <f>CONCATENATE('OPINI Rinci v1'!BA527,'OPINI Rinci v1'!BB527,'OPINI Rinci v1'!BC527,'OPINI Rinci v1'!BD527)</f>
        <v>TMP</v>
      </c>
      <c r="T525" s="163" t="str">
        <f>CONCATENATE('OPINI Rinci v1'!BF527,'OPINI Rinci v1'!BG527,'OPINI Rinci v1'!BH527,'OPINI Rinci v1'!BI527)</f>
        <v>TMP</v>
      </c>
      <c r="U525" s="163" t="str">
        <f>CONCATENATE('OPINI Rinci v1'!BK527,'OPINI Rinci v1'!BL527,'OPINI Rinci v1'!BM527,'OPINI Rinci v1'!BN527)</f>
        <v>WDP</v>
      </c>
      <c r="V525" s="163" t="str">
        <f>CONCATENATE('OPINI Rinci v1'!BP527,'OPINI Rinci v1'!BQ527,'OPINI Rinci v1'!BR527,'OPINI Rinci v1'!BS527)</f>
        <v>WDP</v>
      </c>
      <c r="W525" s="163" t="str">
        <f>CONCATENATE('OPINI Rinci v1'!BU527,'OPINI Rinci v1'!BV527,'OPINI Rinci v1'!BW527,'OPINI Rinci v1'!BX527)</f>
        <v>TMP</v>
      </c>
      <c r="X525" s="163" t="str">
        <f>CONCATENATE('OPINI Rinci v1'!BZ527,'OPINI Rinci v1'!CA527,'OPINI Rinci v1'!CB527,'OPINI Rinci v1'!CC527)</f>
        <v/>
      </c>
      <c r="Y525" s="397"/>
    </row>
    <row r="526" spans="1:25" s="91" customFormat="1" ht="15" x14ac:dyDescent="0.2">
      <c r="A526" s="76">
        <f t="shared" si="29"/>
        <v>462</v>
      </c>
      <c r="B526" s="157" t="s">
        <v>94</v>
      </c>
      <c r="C526" s="470" t="s">
        <v>28</v>
      </c>
      <c r="D526" s="479"/>
      <c r="E526" s="472" t="s">
        <v>542</v>
      </c>
      <c r="F526" s="404" t="str">
        <f>CONCATENATE('OPINI Rinci v1'!H528,'OPINI Rinci v1'!I528,'OPINI Rinci v1'!J528,'OPINI Rinci v1'!K528)</f>
        <v/>
      </c>
      <c r="G526" s="404" t="str">
        <f>CONCATENATE('OPINI Rinci v1'!M528,'OPINI Rinci v1'!N528,'OPINI Rinci v1'!O528,'OPINI Rinci v1'!P528)</f>
        <v>WTP</v>
      </c>
      <c r="H526" s="404" t="str">
        <f>CONCATENATE('OPINI Rinci v1'!R528,'OPINI Rinci v1'!S528,'OPINI Rinci v1'!T528,'OPINI Rinci v1'!U528)</f>
        <v>WTP</v>
      </c>
      <c r="I526" s="404" t="str">
        <f>CONCATENATE('OPINI Rinci v1'!W528,'OPINI Rinci v1'!X528,'OPINI Rinci v1'!Y528,'OPINI Rinci v1'!Z528)</f>
        <v>WTP</v>
      </c>
      <c r="J526" s="404" t="str">
        <f>CONCATENATE('OPINI Rinci v1'!AB528,'OPINI Rinci v1'!AC528,'OPINI Rinci v1'!AD528,'OPINI Rinci v1'!AE528)</f>
        <v>WDP</v>
      </c>
      <c r="K526" s="404" t="str">
        <f>CONCATENATE('OPINI Rinci v1'!AG528,'OPINI Rinci v1'!AH528,'OPINI Rinci v1'!AI528,'OPINI Rinci v1'!AJ528)</f>
        <v>WDP</v>
      </c>
      <c r="L526" s="405" t="s">
        <v>632</v>
      </c>
      <c r="M526" s="406"/>
      <c r="N526" s="406"/>
      <c r="O526" s="473" t="str">
        <f>CONCATENATE('OPINI Rinci v1'!AL528,'OPINI Rinci v1'!AM528,'OPINI Rinci v1'!AO528,'OPINI Rinci v1'!AN528)</f>
        <v>WDP</v>
      </c>
      <c r="P526" s="407" t="s">
        <v>632</v>
      </c>
      <c r="Q526" s="399" t="str">
        <f>CONCATENATE('OPINI Rinci v1'!AQ528,'OPINI Rinci v1'!AR528,'OPINI Rinci v1'!AT528,'OPINI Rinci v1'!AS528)</f>
        <v>WDP</v>
      </c>
      <c r="R526" s="163" t="str">
        <f>CONCATENATE('OPINI Rinci v1'!AV528,'OPINI Rinci v1'!AW528,'OPINI Rinci v1'!AX528,'OPINI Rinci v1'!AY528)</f>
        <v>WDP</v>
      </c>
      <c r="S526" s="163" t="str">
        <f>CONCATENATE('OPINI Rinci v1'!BA528,'OPINI Rinci v1'!BB528,'OPINI Rinci v1'!BC528,'OPINI Rinci v1'!BD528)</f>
        <v>TMP</v>
      </c>
      <c r="T526" s="163" t="str">
        <f>CONCATENATE('OPINI Rinci v1'!BF528,'OPINI Rinci v1'!BG528,'OPINI Rinci v1'!BH528,'OPINI Rinci v1'!BI528)</f>
        <v>TMP</v>
      </c>
      <c r="U526" s="163" t="str">
        <f>CONCATENATE('OPINI Rinci v1'!BK528,'OPINI Rinci v1'!BL528,'OPINI Rinci v1'!BM528,'OPINI Rinci v1'!BN528)</f>
        <v>WDP</v>
      </c>
      <c r="V526" s="163" t="str">
        <f>CONCATENATE('OPINI Rinci v1'!BP528,'OPINI Rinci v1'!BQ528,'OPINI Rinci v1'!BR528,'OPINI Rinci v1'!BS528)</f>
        <v>TMP</v>
      </c>
      <c r="W526" s="163" t="str">
        <f>CONCATENATE('OPINI Rinci v1'!BU528,'OPINI Rinci v1'!BV528,'OPINI Rinci v1'!BW528,'OPINI Rinci v1'!BX528)</f>
        <v>WDP</v>
      </c>
      <c r="X526" s="163" t="str">
        <f>CONCATENATE('OPINI Rinci v1'!BZ528,'OPINI Rinci v1'!CA528,'OPINI Rinci v1'!CB528,'OPINI Rinci v1'!CC528)</f>
        <v>WDP</v>
      </c>
      <c r="Y526" s="397"/>
    </row>
    <row r="527" spans="1:25" s="91" customFormat="1" ht="15" x14ac:dyDescent="0.2">
      <c r="A527" s="76">
        <f t="shared" si="29"/>
        <v>463</v>
      </c>
      <c r="B527" s="157" t="s">
        <v>94</v>
      </c>
      <c r="C527" s="470" t="s">
        <v>30</v>
      </c>
      <c r="D527" s="479"/>
      <c r="E527" s="472" t="s">
        <v>543</v>
      </c>
      <c r="F527" s="404" t="str">
        <f>CONCATENATE('OPINI Rinci v1'!H529,'OPINI Rinci v1'!I529,'OPINI Rinci v1'!J529,'OPINI Rinci v1'!K529)</f>
        <v/>
      </c>
      <c r="G527" s="404" t="str">
        <f>CONCATENATE('OPINI Rinci v1'!M529,'OPINI Rinci v1'!N529,'OPINI Rinci v1'!O529,'OPINI Rinci v1'!P529)</f>
        <v>WDP</v>
      </c>
      <c r="H527" s="404" t="str">
        <f>CONCATENATE('OPINI Rinci v1'!R529,'OPINI Rinci v1'!S529,'OPINI Rinci v1'!T529,'OPINI Rinci v1'!U529)</f>
        <v>WDP</v>
      </c>
      <c r="I527" s="404" t="str">
        <f>CONCATENATE('OPINI Rinci v1'!W529,'OPINI Rinci v1'!X529,'OPINI Rinci v1'!Y529,'OPINI Rinci v1'!Z529)</f>
        <v>WDP</v>
      </c>
      <c r="J527" s="404" t="str">
        <f>CONCATENATE('OPINI Rinci v1'!AB529,'OPINI Rinci v1'!AC529,'OPINI Rinci v1'!AD529,'OPINI Rinci v1'!AE529)</f>
        <v>WDP</v>
      </c>
      <c r="K527" s="404" t="str">
        <f>CONCATENATE('OPINI Rinci v1'!AG529,'OPINI Rinci v1'!AH529,'OPINI Rinci v1'!AI529,'OPINI Rinci v1'!AJ529)</f>
        <v>WDP</v>
      </c>
      <c r="L527" s="405" t="s">
        <v>632</v>
      </c>
      <c r="M527" s="406"/>
      <c r="N527" s="406"/>
      <c r="O527" s="473" t="str">
        <f>CONCATENATE('OPINI Rinci v1'!AL529,'OPINI Rinci v1'!AM529,'OPINI Rinci v1'!AO529,'OPINI Rinci v1'!AN529)</f>
        <v>WDP</v>
      </c>
      <c r="P527" s="407" t="s">
        <v>632</v>
      </c>
      <c r="Q527" s="399" t="str">
        <f>CONCATENATE('OPINI Rinci v1'!AQ529,'OPINI Rinci v1'!AR529,'OPINI Rinci v1'!AT529,'OPINI Rinci v1'!AS529)</f>
        <v>WDP</v>
      </c>
      <c r="R527" s="163" t="str">
        <f>CONCATENATE('OPINI Rinci v1'!AV529,'OPINI Rinci v1'!AW529,'OPINI Rinci v1'!AX529,'OPINI Rinci v1'!AY529)</f>
        <v>WDP</v>
      </c>
      <c r="S527" s="163" t="str">
        <f>CONCATENATE('OPINI Rinci v1'!BA529,'OPINI Rinci v1'!BB529,'OPINI Rinci v1'!BC529,'OPINI Rinci v1'!BD529)</f>
        <v>TMP</v>
      </c>
      <c r="T527" s="163" t="str">
        <f>CONCATENATE('OPINI Rinci v1'!BF529,'OPINI Rinci v1'!BG529,'OPINI Rinci v1'!BH529,'OPINI Rinci v1'!BI529)</f>
        <v>TMP</v>
      </c>
      <c r="U527" s="163" t="str">
        <f>CONCATENATE('OPINI Rinci v1'!BK529,'OPINI Rinci v1'!BL529,'OPINI Rinci v1'!BM529,'OPINI Rinci v1'!BN529)</f>
        <v>WDP</v>
      </c>
      <c r="V527" s="163" t="str">
        <f>CONCATENATE('OPINI Rinci v1'!BP529,'OPINI Rinci v1'!BQ529,'OPINI Rinci v1'!BR529,'OPINI Rinci v1'!BS529)</f>
        <v>WDP</v>
      </c>
      <c r="W527" s="163" t="str">
        <f>CONCATENATE('OPINI Rinci v1'!BU529,'OPINI Rinci v1'!BV529,'OPINI Rinci v1'!BW529,'OPINI Rinci v1'!BX529)</f>
        <v>WDP</v>
      </c>
      <c r="X527" s="163" t="str">
        <f>CONCATENATE('OPINI Rinci v1'!BZ529,'OPINI Rinci v1'!CA529,'OPINI Rinci v1'!CB529,'OPINI Rinci v1'!CC529)</f>
        <v>WDP</v>
      </c>
      <c r="Y527" s="397"/>
    </row>
    <row r="528" spans="1:25" s="91" customFormat="1" ht="15" x14ac:dyDescent="0.2">
      <c r="A528" s="76">
        <f t="shared" si="29"/>
        <v>464</v>
      </c>
      <c r="B528" s="157" t="s">
        <v>94</v>
      </c>
      <c r="C528" s="470" t="s">
        <v>32</v>
      </c>
      <c r="D528" s="479"/>
      <c r="E528" s="472" t="s">
        <v>544</v>
      </c>
      <c r="F528" s="404" t="str">
        <f>CONCATENATE('OPINI Rinci v1'!H530,'OPINI Rinci v1'!I530,'OPINI Rinci v1'!J530,'OPINI Rinci v1'!K530)</f>
        <v/>
      </c>
      <c r="G528" s="404" t="str">
        <f>CONCATENATE('OPINI Rinci v1'!M530,'OPINI Rinci v1'!N530,'OPINI Rinci v1'!O530,'OPINI Rinci v1'!P530)</f>
        <v>WTP</v>
      </c>
      <c r="H528" s="404" t="str">
        <f>CONCATENATE('OPINI Rinci v1'!R530,'OPINI Rinci v1'!S530,'OPINI Rinci v1'!T530,'OPINI Rinci v1'!U530)</f>
        <v>WDP</v>
      </c>
      <c r="I528" s="404" t="str">
        <f>CONCATENATE('OPINI Rinci v1'!W530,'OPINI Rinci v1'!X530,'OPINI Rinci v1'!Y530,'OPINI Rinci v1'!Z530)</f>
        <v>WTP</v>
      </c>
      <c r="J528" s="404" t="str">
        <f>CONCATENATE('OPINI Rinci v1'!AB530,'OPINI Rinci v1'!AC530,'OPINI Rinci v1'!AD530,'OPINI Rinci v1'!AE530)</f>
        <v>WTP</v>
      </c>
      <c r="K528" s="404" t="str">
        <f>CONCATENATE('OPINI Rinci v1'!AG530,'OPINI Rinci v1'!AH530,'OPINI Rinci v1'!AI530,'OPINI Rinci v1'!AJ530)</f>
        <v>WDP</v>
      </c>
      <c r="L528" s="422" t="s">
        <v>634</v>
      </c>
      <c r="M528" s="423"/>
      <c r="N528" s="423"/>
      <c r="O528" s="473" t="str">
        <f>CONCATENATE('OPINI Rinci v1'!AL530,'OPINI Rinci v1'!AM530,'OPINI Rinci v1'!AO530,'OPINI Rinci v1'!AN530)</f>
        <v>WDP</v>
      </c>
      <c r="P528" s="424" t="s">
        <v>634</v>
      </c>
      <c r="Q528" s="399" t="str">
        <f>CONCATENATE('OPINI Rinci v1'!AQ530,'OPINI Rinci v1'!AR530,'OPINI Rinci v1'!AT530,'OPINI Rinci v1'!AS530)</f>
        <v>WDP</v>
      </c>
      <c r="R528" s="163" t="str">
        <f>CONCATENATE('OPINI Rinci v1'!AV530,'OPINI Rinci v1'!AW530,'OPINI Rinci v1'!AX530,'OPINI Rinci v1'!AY530)</f>
        <v>WDP</v>
      </c>
      <c r="S528" s="163" t="str">
        <f>CONCATENATE('OPINI Rinci v1'!BA530,'OPINI Rinci v1'!BB530,'OPINI Rinci v1'!BC530,'OPINI Rinci v1'!BD530)</f>
        <v>TMP</v>
      </c>
      <c r="T528" s="163" t="str">
        <f>CONCATENATE('OPINI Rinci v1'!BF530,'OPINI Rinci v1'!BG530,'OPINI Rinci v1'!BH530,'OPINI Rinci v1'!BI530)</f>
        <v>TMP</v>
      </c>
      <c r="U528" s="163" t="str">
        <f>CONCATENATE('OPINI Rinci v1'!BK530,'OPINI Rinci v1'!BL530,'OPINI Rinci v1'!BM530,'OPINI Rinci v1'!BN530)</f>
        <v>WDP</v>
      </c>
      <c r="V528" s="163" t="str">
        <f>CONCATENATE('OPINI Rinci v1'!BP530,'OPINI Rinci v1'!BQ530,'OPINI Rinci v1'!BR530,'OPINI Rinci v1'!BS530)</f>
        <v>WDP</v>
      </c>
      <c r="W528" s="163" t="str">
        <f>CONCATENATE('OPINI Rinci v1'!BU530,'OPINI Rinci v1'!BV530,'OPINI Rinci v1'!BW530,'OPINI Rinci v1'!BX530)</f>
        <v>WDP</v>
      </c>
      <c r="X528" s="163" t="str">
        <f>CONCATENATE('OPINI Rinci v1'!BZ530,'OPINI Rinci v1'!CA530,'OPINI Rinci v1'!CB530,'OPINI Rinci v1'!CC530)</f>
        <v>WDP</v>
      </c>
      <c r="Y528" s="397"/>
    </row>
    <row r="529" spans="1:25" s="91" customFormat="1" ht="15" x14ac:dyDescent="0.2">
      <c r="A529" s="76">
        <f t="shared" si="29"/>
        <v>465</v>
      </c>
      <c r="B529" s="157" t="s">
        <v>94</v>
      </c>
      <c r="C529" s="470" t="s">
        <v>34</v>
      </c>
      <c r="D529" s="479"/>
      <c r="E529" s="472" t="s">
        <v>545</v>
      </c>
      <c r="F529" s="404" t="str">
        <f>CONCATENATE('OPINI Rinci v1'!H531,'OPINI Rinci v1'!I531,'OPINI Rinci v1'!J531,'OPINI Rinci v1'!K531)</f>
        <v/>
      </c>
      <c r="G529" s="404" t="str">
        <f>CONCATENATE('OPINI Rinci v1'!M531,'OPINI Rinci v1'!N531,'OPINI Rinci v1'!O531,'OPINI Rinci v1'!P531)</f>
        <v>WDP</v>
      </c>
      <c r="H529" s="404" t="str">
        <f>CONCATENATE('OPINI Rinci v1'!R531,'OPINI Rinci v1'!S531,'OPINI Rinci v1'!T531,'OPINI Rinci v1'!U531)</f>
        <v>WDP</v>
      </c>
      <c r="I529" s="404" t="str">
        <f>CONCATENATE('OPINI Rinci v1'!W531,'OPINI Rinci v1'!X531,'OPINI Rinci v1'!Y531,'OPINI Rinci v1'!Z531)</f>
        <v>WDP</v>
      </c>
      <c r="J529" s="404" t="str">
        <f>CONCATENATE('OPINI Rinci v1'!AB531,'OPINI Rinci v1'!AC531,'OPINI Rinci v1'!AD531,'OPINI Rinci v1'!AE531)</f>
        <v>WDP</v>
      </c>
      <c r="K529" s="404" t="str">
        <f>CONCATENATE('OPINI Rinci v1'!AG531,'OPINI Rinci v1'!AH531,'OPINI Rinci v1'!AI531,'OPINI Rinci v1'!AJ531)</f>
        <v>WDP</v>
      </c>
      <c r="L529" s="422" t="s">
        <v>634</v>
      </c>
      <c r="M529" s="423"/>
      <c r="N529" s="423"/>
      <c r="O529" s="473" t="str">
        <f>CONCATENATE('OPINI Rinci v1'!AL531,'OPINI Rinci v1'!AM531,'OPINI Rinci v1'!AO531,'OPINI Rinci v1'!AN531)</f>
        <v>WDP</v>
      </c>
      <c r="P529" s="424" t="s">
        <v>634</v>
      </c>
      <c r="Q529" s="399" t="str">
        <f>CONCATENATE('OPINI Rinci v1'!AQ531,'OPINI Rinci v1'!AR531,'OPINI Rinci v1'!AT531,'OPINI Rinci v1'!AS531)</f>
        <v>WDP</v>
      </c>
      <c r="R529" s="163" t="str">
        <f>CONCATENATE('OPINI Rinci v1'!AV531,'OPINI Rinci v1'!AW531,'OPINI Rinci v1'!AX531,'OPINI Rinci v1'!AY531)</f>
        <v>WDP</v>
      </c>
      <c r="S529" s="163" t="str">
        <f>CONCATENATE('OPINI Rinci v1'!BA531,'OPINI Rinci v1'!BB531,'OPINI Rinci v1'!BC531,'OPINI Rinci v1'!BD531)</f>
        <v>TMP</v>
      </c>
      <c r="T529" s="163" t="str">
        <f>CONCATENATE('OPINI Rinci v1'!BF531,'OPINI Rinci v1'!BG531,'OPINI Rinci v1'!BH531,'OPINI Rinci v1'!BI531)</f>
        <v>TMP</v>
      </c>
      <c r="U529" s="163" t="str">
        <f>CONCATENATE('OPINI Rinci v1'!BK531,'OPINI Rinci v1'!BL531,'OPINI Rinci v1'!BM531,'OPINI Rinci v1'!BN531)</f>
        <v>WDP</v>
      </c>
      <c r="V529" s="163" t="str">
        <f>CONCATENATE('OPINI Rinci v1'!BP531,'OPINI Rinci v1'!BQ531,'OPINI Rinci v1'!BR531,'OPINI Rinci v1'!BS531)</f>
        <v>WDP</v>
      </c>
      <c r="W529" s="163" t="str">
        <f>CONCATENATE('OPINI Rinci v1'!BU531,'OPINI Rinci v1'!BV531,'OPINI Rinci v1'!BW531,'OPINI Rinci v1'!BX531)</f>
        <v>TMP</v>
      </c>
      <c r="X529" s="163" t="str">
        <f>CONCATENATE('OPINI Rinci v1'!BZ531,'OPINI Rinci v1'!CA531,'OPINI Rinci v1'!CB531,'OPINI Rinci v1'!CC531)</f>
        <v>WDP</v>
      </c>
      <c r="Y529" s="397"/>
    </row>
    <row r="530" spans="1:25" s="91" customFormat="1" ht="15" x14ac:dyDescent="0.2">
      <c r="A530" s="76">
        <f t="shared" si="29"/>
        <v>466</v>
      </c>
      <c r="B530" s="157" t="s">
        <v>94</v>
      </c>
      <c r="C530" s="470" t="s">
        <v>36</v>
      </c>
      <c r="D530" s="479"/>
      <c r="E530" s="472" t="s">
        <v>546</v>
      </c>
      <c r="F530" s="404" t="str">
        <f>CONCATENATE('OPINI Rinci v1'!H532,'OPINI Rinci v1'!I532,'OPINI Rinci v1'!J532,'OPINI Rinci v1'!K532)</f>
        <v/>
      </c>
      <c r="G530" s="404" t="str">
        <f>CONCATENATE('OPINI Rinci v1'!M532,'OPINI Rinci v1'!N532,'OPINI Rinci v1'!O532,'OPINI Rinci v1'!P532)</f>
        <v>WDP</v>
      </c>
      <c r="H530" s="404" t="str">
        <f>CONCATENATE('OPINI Rinci v1'!R532,'OPINI Rinci v1'!S532,'OPINI Rinci v1'!T532,'OPINI Rinci v1'!U532)</f>
        <v>WDP</v>
      </c>
      <c r="I530" s="404" t="str">
        <f>CONCATENATE('OPINI Rinci v1'!W532,'OPINI Rinci v1'!X532,'OPINI Rinci v1'!Y532,'OPINI Rinci v1'!Z532)</f>
        <v>WDP</v>
      </c>
      <c r="J530" s="404" t="str">
        <f>CONCATENATE('OPINI Rinci v1'!AB532,'OPINI Rinci v1'!AC532,'OPINI Rinci v1'!AD532,'OPINI Rinci v1'!AE532)</f>
        <v>WDP</v>
      </c>
      <c r="K530" s="404" t="str">
        <f>CONCATENATE('OPINI Rinci v1'!AG532,'OPINI Rinci v1'!AH532,'OPINI Rinci v1'!AI532,'OPINI Rinci v1'!AJ532)</f>
        <v>WDP</v>
      </c>
      <c r="L530" s="422" t="s">
        <v>634</v>
      </c>
      <c r="M530" s="423"/>
      <c r="N530" s="423"/>
      <c r="O530" s="473" t="str">
        <f>CONCATENATE('OPINI Rinci v1'!AL532,'OPINI Rinci v1'!AM532,'OPINI Rinci v1'!AO532,'OPINI Rinci v1'!AN532)</f>
        <v>WDP</v>
      </c>
      <c r="P530" s="424" t="s">
        <v>634</v>
      </c>
      <c r="Q530" s="399" t="str">
        <f>CONCATENATE('OPINI Rinci v1'!AQ532,'OPINI Rinci v1'!AR532,'OPINI Rinci v1'!AT532,'OPINI Rinci v1'!AS532)</f>
        <v>WDP</v>
      </c>
      <c r="R530" s="163" t="str">
        <f>CONCATENATE('OPINI Rinci v1'!AV532,'OPINI Rinci v1'!AW532,'OPINI Rinci v1'!AX532,'OPINI Rinci v1'!AY532)</f>
        <v>TMP</v>
      </c>
      <c r="S530" s="163" t="str">
        <f>CONCATENATE('OPINI Rinci v1'!BA532,'OPINI Rinci v1'!BB532,'OPINI Rinci v1'!BC532,'OPINI Rinci v1'!BD532)</f>
        <v>TMP</v>
      </c>
      <c r="T530" s="163" t="str">
        <f>CONCATENATE('OPINI Rinci v1'!BF532,'OPINI Rinci v1'!BG532,'OPINI Rinci v1'!BH532,'OPINI Rinci v1'!BI532)</f>
        <v>TMP</v>
      </c>
      <c r="U530" s="163" t="str">
        <f>CONCATENATE('OPINI Rinci v1'!BK532,'OPINI Rinci v1'!BL532,'OPINI Rinci v1'!BM532,'OPINI Rinci v1'!BN532)</f>
        <v>WDP</v>
      </c>
      <c r="V530" s="163" t="str">
        <f>CONCATENATE('OPINI Rinci v1'!BP532,'OPINI Rinci v1'!BQ532,'OPINI Rinci v1'!BR532,'OPINI Rinci v1'!BS532)</f>
        <v>WDP</v>
      </c>
      <c r="W530" s="163" t="str">
        <f>CONCATENATE('OPINI Rinci v1'!BU532,'OPINI Rinci v1'!BV532,'OPINI Rinci v1'!BW532,'OPINI Rinci v1'!BX532)</f>
        <v>WDP</v>
      </c>
      <c r="X530" s="163" t="str">
        <f>CONCATENATE('OPINI Rinci v1'!BZ532,'OPINI Rinci v1'!CA532,'OPINI Rinci v1'!CB532,'OPINI Rinci v1'!CC532)</f>
        <v>WDP</v>
      </c>
      <c r="Y530" s="397"/>
    </row>
    <row r="531" spans="1:25" s="91" customFormat="1" ht="15" x14ac:dyDescent="0.2">
      <c r="A531" s="76">
        <f t="shared" si="29"/>
        <v>467</v>
      </c>
      <c r="B531" s="157" t="s">
        <v>94</v>
      </c>
      <c r="C531" s="470" t="s">
        <v>38</v>
      </c>
      <c r="D531" s="479"/>
      <c r="E531" s="472" t="s">
        <v>547</v>
      </c>
      <c r="F531" s="404" t="str">
        <f>CONCATENATE('OPINI Rinci v1'!H533,'OPINI Rinci v1'!I533,'OPINI Rinci v1'!J533,'OPINI Rinci v1'!K533)</f>
        <v/>
      </c>
      <c r="G531" s="404" t="str">
        <f>CONCATENATE('OPINI Rinci v1'!M533,'OPINI Rinci v1'!N533,'OPINI Rinci v1'!O533,'OPINI Rinci v1'!P533)</f>
        <v>WDP</v>
      </c>
      <c r="H531" s="404" t="str">
        <f>CONCATENATE('OPINI Rinci v1'!R533,'OPINI Rinci v1'!S533,'OPINI Rinci v1'!T533,'OPINI Rinci v1'!U533)</f>
        <v>WDP</v>
      </c>
      <c r="I531" s="404" t="str">
        <f>CONCATENATE('OPINI Rinci v1'!W533,'OPINI Rinci v1'!X533,'OPINI Rinci v1'!Y533,'OPINI Rinci v1'!Z533)</f>
        <v>WDP</v>
      </c>
      <c r="J531" s="404" t="str">
        <f>CONCATENATE('OPINI Rinci v1'!AB533,'OPINI Rinci v1'!AC533,'OPINI Rinci v1'!AD533,'OPINI Rinci v1'!AE533)</f>
        <v>WDP</v>
      </c>
      <c r="K531" s="404" t="str">
        <f>CONCATENATE('OPINI Rinci v1'!AG533,'OPINI Rinci v1'!AH533,'OPINI Rinci v1'!AI533,'OPINI Rinci v1'!AJ533)</f>
        <v>WDP</v>
      </c>
      <c r="L531" s="405" t="s">
        <v>632</v>
      </c>
      <c r="M531" s="406"/>
      <c r="N531" s="406"/>
      <c r="O531" s="473" t="str">
        <f>CONCATENATE('OPINI Rinci v1'!AL533,'OPINI Rinci v1'!AM533,'OPINI Rinci v1'!AO533,'OPINI Rinci v1'!AN533)</f>
        <v>WDP</v>
      </c>
      <c r="P531" s="407" t="s">
        <v>632</v>
      </c>
      <c r="Q531" s="399" t="str">
        <f>CONCATENATE('OPINI Rinci v1'!AQ533,'OPINI Rinci v1'!AR533,'OPINI Rinci v1'!AT533,'OPINI Rinci v1'!AS533)</f>
        <v>WDP</v>
      </c>
      <c r="R531" s="163" t="str">
        <f>CONCATENATE('OPINI Rinci v1'!AV533,'OPINI Rinci v1'!AW533,'OPINI Rinci v1'!AX533,'OPINI Rinci v1'!AY533)</f>
        <v>WDP</v>
      </c>
      <c r="S531" s="163" t="str">
        <f>CONCATENATE('OPINI Rinci v1'!BA533,'OPINI Rinci v1'!BB533,'OPINI Rinci v1'!BC533,'OPINI Rinci v1'!BD533)</f>
        <v>WDP</v>
      </c>
      <c r="T531" s="163" t="str">
        <f>CONCATENATE('OPINI Rinci v1'!BF533,'OPINI Rinci v1'!BG533,'OPINI Rinci v1'!BH533,'OPINI Rinci v1'!BI533)</f>
        <v>WDP</v>
      </c>
      <c r="U531" s="163" t="str">
        <f>CONCATENATE('OPINI Rinci v1'!BK533,'OPINI Rinci v1'!BL533,'OPINI Rinci v1'!BM533,'OPINI Rinci v1'!BN533)</f>
        <v>WDP</v>
      </c>
      <c r="V531" s="163" t="str">
        <f>CONCATENATE('OPINI Rinci v1'!BP533,'OPINI Rinci v1'!BQ533,'OPINI Rinci v1'!BR533,'OPINI Rinci v1'!BS533)</f>
        <v>WDP</v>
      </c>
      <c r="W531" s="163" t="str">
        <f>CONCATENATE('OPINI Rinci v1'!BU533,'OPINI Rinci v1'!BV533,'OPINI Rinci v1'!BW533,'OPINI Rinci v1'!BX533)</f>
        <v>WDP</v>
      </c>
      <c r="X531" s="163" t="str">
        <f>CONCATENATE('OPINI Rinci v1'!BZ533,'OPINI Rinci v1'!CA533,'OPINI Rinci v1'!CB533,'OPINI Rinci v1'!CC533)</f>
        <v>WDP</v>
      </c>
      <c r="Y531" s="397"/>
    </row>
    <row r="532" spans="1:25" s="91" customFormat="1" ht="15" x14ac:dyDescent="0.2">
      <c r="A532" s="76">
        <f t="shared" si="29"/>
        <v>468</v>
      </c>
      <c r="B532" s="157" t="s">
        <v>94</v>
      </c>
      <c r="C532" s="470" t="s">
        <v>40</v>
      </c>
      <c r="D532" s="479"/>
      <c r="E532" s="472" t="s">
        <v>548</v>
      </c>
      <c r="F532" s="404" t="str">
        <f>CONCATENATE('OPINI Rinci v1'!H534,'OPINI Rinci v1'!I534,'OPINI Rinci v1'!J534,'OPINI Rinci v1'!K534)</f>
        <v/>
      </c>
      <c r="G532" s="404" t="str">
        <f>CONCATENATE('OPINI Rinci v1'!M534,'OPINI Rinci v1'!N534,'OPINI Rinci v1'!O534,'OPINI Rinci v1'!P534)</f>
        <v>WDP</v>
      </c>
      <c r="H532" s="404" t="str">
        <f>CONCATENATE('OPINI Rinci v1'!R534,'OPINI Rinci v1'!S534,'OPINI Rinci v1'!T534,'OPINI Rinci v1'!U534)</f>
        <v>WDP</v>
      </c>
      <c r="I532" s="404" t="str">
        <f>CONCATENATE('OPINI Rinci v1'!W534,'OPINI Rinci v1'!X534,'OPINI Rinci v1'!Y534,'OPINI Rinci v1'!Z534)</f>
        <v>WDP</v>
      </c>
      <c r="J532" s="404" t="str">
        <f>CONCATENATE('OPINI Rinci v1'!AB534,'OPINI Rinci v1'!AC534,'OPINI Rinci v1'!AD534,'OPINI Rinci v1'!AE534)</f>
        <v>WDP</v>
      </c>
      <c r="K532" s="404" t="str">
        <f>CONCATENATE('OPINI Rinci v1'!AG534,'OPINI Rinci v1'!AH534,'OPINI Rinci v1'!AI534,'OPINI Rinci v1'!AJ534)</f>
        <v>WDP</v>
      </c>
      <c r="L532" s="422" t="s">
        <v>634</v>
      </c>
      <c r="M532" s="423"/>
      <c r="N532" s="423"/>
      <c r="O532" s="473" t="str">
        <f>CONCATENATE('OPINI Rinci v1'!AL534,'OPINI Rinci v1'!AM534,'OPINI Rinci v1'!AO534,'OPINI Rinci v1'!AN534)</f>
        <v>TMP</v>
      </c>
      <c r="P532" s="424" t="s">
        <v>634</v>
      </c>
      <c r="Q532" s="399" t="str">
        <f>CONCATENATE('OPINI Rinci v1'!AQ534,'OPINI Rinci v1'!AR534,'OPINI Rinci v1'!AT534,'OPINI Rinci v1'!AS534)</f>
        <v>TMP</v>
      </c>
      <c r="R532" s="163" t="str">
        <f>CONCATENATE('OPINI Rinci v1'!AV534,'OPINI Rinci v1'!AW534,'OPINI Rinci v1'!AX534,'OPINI Rinci v1'!AY534)</f>
        <v>TMP</v>
      </c>
      <c r="S532" s="163" t="str">
        <f>CONCATENATE('OPINI Rinci v1'!BA534,'OPINI Rinci v1'!BB534,'OPINI Rinci v1'!BC534,'OPINI Rinci v1'!BD534)</f>
        <v>TMP</v>
      </c>
      <c r="T532" s="163" t="str">
        <f>CONCATENATE('OPINI Rinci v1'!BF534,'OPINI Rinci v1'!BG534,'OPINI Rinci v1'!BH534,'OPINI Rinci v1'!BI534)</f>
        <v>TMP</v>
      </c>
      <c r="U532" s="163" t="str">
        <f>CONCATENATE('OPINI Rinci v1'!BK534,'OPINI Rinci v1'!BL534,'OPINI Rinci v1'!BM534,'OPINI Rinci v1'!BN534)</f>
        <v>WDP</v>
      </c>
      <c r="V532" s="163" t="str">
        <f>CONCATENATE('OPINI Rinci v1'!BP534,'OPINI Rinci v1'!BQ534,'OPINI Rinci v1'!BR534,'OPINI Rinci v1'!BS534)</f>
        <v>TMP</v>
      </c>
      <c r="W532" s="163" t="str">
        <f>CONCATENATE('OPINI Rinci v1'!BU534,'OPINI Rinci v1'!BV534,'OPINI Rinci v1'!BW534,'OPINI Rinci v1'!BX534)</f>
        <v>TMP</v>
      </c>
      <c r="X532" s="163" t="str">
        <f>CONCATENATE('OPINI Rinci v1'!BZ534,'OPINI Rinci v1'!CA534,'OPINI Rinci v1'!CB534,'OPINI Rinci v1'!CC534)</f>
        <v/>
      </c>
      <c r="Y532" s="397"/>
    </row>
    <row r="533" spans="1:25" s="91" customFormat="1" ht="15" x14ac:dyDescent="0.2">
      <c r="A533" s="76">
        <f t="shared" si="29"/>
        <v>469</v>
      </c>
      <c r="B533" s="157" t="s">
        <v>94</v>
      </c>
      <c r="C533" s="470" t="s">
        <v>42</v>
      </c>
      <c r="D533" s="479"/>
      <c r="E533" s="472" t="s">
        <v>549</v>
      </c>
      <c r="F533" s="404" t="str">
        <f>CONCATENATE('OPINI Rinci v1'!H535,'OPINI Rinci v1'!I535,'OPINI Rinci v1'!J535,'OPINI Rinci v1'!K535)</f>
        <v/>
      </c>
      <c r="G533" s="404" t="str">
        <f>CONCATENATE('OPINI Rinci v1'!M535,'OPINI Rinci v1'!N535,'OPINI Rinci v1'!O535,'OPINI Rinci v1'!P535)</f>
        <v>WTP</v>
      </c>
      <c r="H533" s="404" t="str">
        <f>CONCATENATE('OPINI Rinci v1'!R535,'OPINI Rinci v1'!S535,'OPINI Rinci v1'!T535,'OPINI Rinci v1'!U535)</f>
        <v>WDP</v>
      </c>
      <c r="I533" s="404" t="str">
        <f>CONCATENATE('OPINI Rinci v1'!W535,'OPINI Rinci v1'!X535,'OPINI Rinci v1'!Y535,'OPINI Rinci v1'!Z535)</f>
        <v>WDP</v>
      </c>
      <c r="J533" s="404" t="str">
        <f>CONCATENATE('OPINI Rinci v1'!AB535,'OPINI Rinci v1'!AC535,'OPINI Rinci v1'!AD535,'OPINI Rinci v1'!AE535)</f>
        <v>WDP</v>
      </c>
      <c r="K533" s="404" t="str">
        <f>CONCATENATE('OPINI Rinci v1'!AG535,'OPINI Rinci v1'!AH535,'OPINI Rinci v1'!AI535,'OPINI Rinci v1'!AJ535)</f>
        <v>WDP</v>
      </c>
      <c r="L533" s="422" t="s">
        <v>634</v>
      </c>
      <c r="M533" s="423"/>
      <c r="N533" s="423"/>
      <c r="O533" s="473" t="str">
        <f>CONCATENATE('OPINI Rinci v1'!AL535,'OPINI Rinci v1'!AM535,'OPINI Rinci v1'!AO535,'OPINI Rinci v1'!AN535)</f>
        <v>WDP</v>
      </c>
      <c r="P533" s="424" t="s">
        <v>634</v>
      </c>
      <c r="Q533" s="399" t="str">
        <f>CONCATENATE('OPINI Rinci v1'!AQ535,'OPINI Rinci v1'!AR535,'OPINI Rinci v1'!AT535,'OPINI Rinci v1'!AS535)</f>
        <v>WDP</v>
      </c>
      <c r="R533" s="163" t="str">
        <f>CONCATENATE('OPINI Rinci v1'!AV535,'OPINI Rinci v1'!AW535,'OPINI Rinci v1'!AX535,'OPINI Rinci v1'!AY535)</f>
        <v>WDP</v>
      </c>
      <c r="S533" s="163" t="str">
        <f>CONCATENATE('OPINI Rinci v1'!BA535,'OPINI Rinci v1'!BB535,'OPINI Rinci v1'!BC535,'OPINI Rinci v1'!BD535)</f>
        <v>TMP</v>
      </c>
      <c r="T533" s="163" t="str">
        <f>CONCATENATE('OPINI Rinci v1'!BF535,'OPINI Rinci v1'!BG535,'OPINI Rinci v1'!BH535,'OPINI Rinci v1'!BI535)</f>
        <v>TMP</v>
      </c>
      <c r="U533" s="163" t="str">
        <f>CONCATENATE('OPINI Rinci v1'!BK535,'OPINI Rinci v1'!BL535,'OPINI Rinci v1'!BM535,'OPINI Rinci v1'!BN535)</f>
        <v>WDP</v>
      </c>
      <c r="V533" s="163" t="str">
        <f>CONCATENATE('OPINI Rinci v1'!BP535,'OPINI Rinci v1'!BQ535,'OPINI Rinci v1'!BR535,'OPINI Rinci v1'!BS535)</f>
        <v>TMP</v>
      </c>
      <c r="W533" s="163" t="str">
        <f>CONCATENATE('OPINI Rinci v1'!BU535,'OPINI Rinci v1'!BV535,'OPINI Rinci v1'!BW535,'OPINI Rinci v1'!BX535)</f>
        <v>TMP</v>
      </c>
      <c r="X533" s="163" t="str">
        <f>CONCATENATE('OPINI Rinci v1'!BZ535,'OPINI Rinci v1'!CA535,'OPINI Rinci v1'!CB535,'OPINI Rinci v1'!CC535)</f>
        <v>WDP</v>
      </c>
      <c r="Y533" s="397"/>
    </row>
    <row r="534" spans="1:25" s="91" customFormat="1" ht="14.1" customHeight="1" x14ac:dyDescent="0.2">
      <c r="A534" s="76">
        <f t="shared" si="29"/>
        <v>470</v>
      </c>
      <c r="B534" s="157" t="s">
        <v>94</v>
      </c>
      <c r="C534" s="470" t="s">
        <v>44</v>
      </c>
      <c r="D534" s="479"/>
      <c r="E534" s="472" t="s">
        <v>550</v>
      </c>
      <c r="F534" s="404" t="str">
        <f>CONCATENATE('OPINI Rinci v1'!H536,'OPINI Rinci v1'!I536,'OPINI Rinci v1'!J536,'OPINI Rinci v1'!K536)</f>
        <v/>
      </c>
      <c r="G534" s="404" t="str">
        <f>CONCATENATE('OPINI Rinci v1'!M536,'OPINI Rinci v1'!N536,'OPINI Rinci v1'!O536,'OPINI Rinci v1'!P536)</f>
        <v>WDP</v>
      </c>
      <c r="H534" s="404" t="str">
        <f>CONCATENATE('OPINI Rinci v1'!R536,'OPINI Rinci v1'!S536,'OPINI Rinci v1'!T536,'OPINI Rinci v1'!U536)</f>
        <v>WDP</v>
      </c>
      <c r="I534" s="404" t="str">
        <f>CONCATENATE('OPINI Rinci v1'!W536,'OPINI Rinci v1'!X536,'OPINI Rinci v1'!Y536,'OPINI Rinci v1'!Z536)</f>
        <v>WDP</v>
      </c>
      <c r="J534" s="404" t="str">
        <f>CONCATENATE('OPINI Rinci v1'!AB536,'OPINI Rinci v1'!AC536,'OPINI Rinci v1'!AD536,'OPINI Rinci v1'!AE536)</f>
        <v>WDP</v>
      </c>
      <c r="K534" s="404" t="str">
        <f>CONCATENATE('OPINI Rinci v1'!AG536,'OPINI Rinci v1'!AH536,'OPINI Rinci v1'!AI536,'OPINI Rinci v1'!AJ536)</f>
        <v>WDP</v>
      </c>
      <c r="L534" s="422" t="s">
        <v>634</v>
      </c>
      <c r="M534" s="423"/>
      <c r="N534" s="423"/>
      <c r="O534" s="473" t="str">
        <f>CONCATENATE('OPINI Rinci v1'!AL536,'OPINI Rinci v1'!AM536,'OPINI Rinci v1'!AO536,'OPINI Rinci v1'!AN536)</f>
        <v>WDP</v>
      </c>
      <c r="P534" s="424" t="s">
        <v>634</v>
      </c>
      <c r="Q534" s="399" t="str">
        <f>CONCATENATE('OPINI Rinci v1'!AQ536,'OPINI Rinci v1'!AR536,'OPINI Rinci v1'!AT536,'OPINI Rinci v1'!AS536)</f>
        <v>WDP</v>
      </c>
      <c r="R534" s="163" t="str">
        <f>CONCATENATE('OPINI Rinci v1'!AV536,'OPINI Rinci v1'!AW536,'OPINI Rinci v1'!AX536,'OPINI Rinci v1'!AY536)</f>
        <v>WDP</v>
      </c>
      <c r="S534" s="163" t="str">
        <f>CONCATENATE('OPINI Rinci v1'!BA536,'OPINI Rinci v1'!BB536,'OPINI Rinci v1'!BC536,'OPINI Rinci v1'!BD536)</f>
        <v>TMP</v>
      </c>
      <c r="T534" s="163" t="str">
        <f>CONCATENATE('OPINI Rinci v1'!BF536,'OPINI Rinci v1'!BG536,'OPINI Rinci v1'!BH536,'OPINI Rinci v1'!BI536)</f>
        <v>TMP</v>
      </c>
      <c r="U534" s="163" t="str">
        <f>CONCATENATE('OPINI Rinci v1'!BK536,'OPINI Rinci v1'!BL536,'OPINI Rinci v1'!BM536,'OPINI Rinci v1'!BN536)</f>
        <v>WDP</v>
      </c>
      <c r="V534" s="163" t="str">
        <f>CONCATENATE('OPINI Rinci v1'!BP536,'OPINI Rinci v1'!BQ536,'OPINI Rinci v1'!BR536,'OPINI Rinci v1'!BS536)</f>
        <v/>
      </c>
      <c r="W534" s="163" t="str">
        <f>CONCATENATE('OPINI Rinci v1'!BU536,'OPINI Rinci v1'!BV536,'OPINI Rinci v1'!BW536,'OPINI Rinci v1'!BX536)</f>
        <v/>
      </c>
      <c r="X534" s="163" t="str">
        <f>CONCATENATE('OPINI Rinci v1'!BZ536,'OPINI Rinci v1'!CA536,'OPINI Rinci v1'!CB536,'OPINI Rinci v1'!CC536)</f>
        <v/>
      </c>
      <c r="Y534" s="397"/>
    </row>
    <row r="535" spans="1:25" s="91" customFormat="1" ht="14.1" customHeight="1" x14ac:dyDescent="0.2">
      <c r="A535" s="76">
        <f t="shared" si="29"/>
        <v>471</v>
      </c>
      <c r="B535" s="157" t="s">
        <v>94</v>
      </c>
      <c r="C535" s="470" t="s">
        <v>46</v>
      </c>
      <c r="D535" s="479"/>
      <c r="E535" s="472" t="s">
        <v>551</v>
      </c>
      <c r="F535" s="404" t="str">
        <f>CONCATENATE('OPINI Rinci v1'!H537,'OPINI Rinci v1'!I537,'OPINI Rinci v1'!J537,'OPINI Rinci v1'!K537)</f>
        <v/>
      </c>
      <c r="G535" s="404" t="str">
        <f>CONCATENATE('OPINI Rinci v1'!M537,'OPINI Rinci v1'!N537,'OPINI Rinci v1'!O537,'OPINI Rinci v1'!P537)</f>
        <v>WDP</v>
      </c>
      <c r="H535" s="404" t="str">
        <f>CONCATENATE('OPINI Rinci v1'!R537,'OPINI Rinci v1'!S537,'OPINI Rinci v1'!T537,'OPINI Rinci v1'!U537)</f>
        <v>WDP</v>
      </c>
      <c r="I535" s="404" t="str">
        <f>CONCATENATE('OPINI Rinci v1'!W537,'OPINI Rinci v1'!X537,'OPINI Rinci v1'!Y537,'OPINI Rinci v1'!Z537)</f>
        <v>WDP</v>
      </c>
      <c r="J535" s="404" t="str">
        <f>CONCATENATE('OPINI Rinci v1'!AB537,'OPINI Rinci v1'!AC537,'OPINI Rinci v1'!AD537,'OPINI Rinci v1'!AE537)</f>
        <v>WDP</v>
      </c>
      <c r="K535" s="404" t="str">
        <f>CONCATENATE('OPINI Rinci v1'!AG537,'OPINI Rinci v1'!AH537,'OPINI Rinci v1'!AI537,'OPINI Rinci v1'!AJ537)</f>
        <v>WDP</v>
      </c>
      <c r="L535" s="422" t="s">
        <v>634</v>
      </c>
      <c r="M535" s="423"/>
      <c r="N535" s="423"/>
      <c r="O535" s="473" t="str">
        <f>CONCATENATE('OPINI Rinci v1'!AL537,'OPINI Rinci v1'!AM537,'OPINI Rinci v1'!AO537,'OPINI Rinci v1'!AN537)</f>
        <v>WDP</v>
      </c>
      <c r="P535" s="424" t="s">
        <v>634</v>
      </c>
      <c r="Q535" s="399" t="str">
        <f>CONCATENATE('OPINI Rinci v1'!AQ537,'OPINI Rinci v1'!AR537,'OPINI Rinci v1'!AT537,'OPINI Rinci v1'!AS537)</f>
        <v>WDP</v>
      </c>
      <c r="R535" s="163" t="str">
        <f>CONCATENATE('OPINI Rinci v1'!AV537,'OPINI Rinci v1'!AW537,'OPINI Rinci v1'!AX537,'OPINI Rinci v1'!AY537)</f>
        <v>WDP</v>
      </c>
      <c r="S535" s="163" t="str">
        <f>CONCATENATE('OPINI Rinci v1'!BA537,'OPINI Rinci v1'!BB537,'OPINI Rinci v1'!BC537,'OPINI Rinci v1'!BD537)</f>
        <v>WDP</v>
      </c>
      <c r="T535" s="163" t="str">
        <f>CONCATENATE('OPINI Rinci v1'!BF537,'OPINI Rinci v1'!BG537,'OPINI Rinci v1'!BH537,'OPINI Rinci v1'!BI537)</f>
        <v>TMP</v>
      </c>
      <c r="U535" s="163" t="str">
        <f>CONCATENATE('OPINI Rinci v1'!BK537,'OPINI Rinci v1'!BL537,'OPINI Rinci v1'!BM537,'OPINI Rinci v1'!BN537)</f>
        <v>WDP</v>
      </c>
      <c r="V535" s="163" t="str">
        <f>CONCATENATE('OPINI Rinci v1'!BP537,'OPINI Rinci v1'!BQ537,'OPINI Rinci v1'!BR537,'OPINI Rinci v1'!BS537)</f>
        <v/>
      </c>
      <c r="W535" s="163" t="str">
        <f>CONCATENATE('OPINI Rinci v1'!BU537,'OPINI Rinci v1'!BV537,'OPINI Rinci v1'!BW537,'OPINI Rinci v1'!BX537)</f>
        <v/>
      </c>
      <c r="X535" s="163" t="str">
        <f>CONCATENATE('OPINI Rinci v1'!BZ537,'OPINI Rinci v1'!CA537,'OPINI Rinci v1'!CB537,'OPINI Rinci v1'!CC537)</f>
        <v/>
      </c>
      <c r="Y535" s="397"/>
    </row>
    <row r="536" spans="1:25" s="91" customFormat="1" ht="14.1" customHeight="1" x14ac:dyDescent="0.2">
      <c r="A536" s="76">
        <f t="shared" si="29"/>
        <v>472</v>
      </c>
      <c r="B536" s="157" t="s">
        <v>94</v>
      </c>
      <c r="C536" s="470" t="s">
        <v>48</v>
      </c>
      <c r="D536" s="479"/>
      <c r="E536" s="472" t="s">
        <v>552</v>
      </c>
      <c r="F536" s="404" t="str">
        <f>CONCATENATE('OPINI Rinci v1'!H538,'OPINI Rinci v1'!I538,'OPINI Rinci v1'!J538,'OPINI Rinci v1'!K538)</f>
        <v/>
      </c>
      <c r="G536" s="404" t="str">
        <f>CONCATENATE('OPINI Rinci v1'!M538,'OPINI Rinci v1'!N538,'OPINI Rinci v1'!O538,'OPINI Rinci v1'!P538)</f>
        <v>WDP</v>
      </c>
      <c r="H536" s="404" t="str">
        <f>CONCATENATE('OPINI Rinci v1'!R538,'OPINI Rinci v1'!S538,'OPINI Rinci v1'!T538,'OPINI Rinci v1'!U538)</f>
        <v>WDP</v>
      </c>
      <c r="I536" s="404" t="str">
        <f>CONCATENATE('OPINI Rinci v1'!W538,'OPINI Rinci v1'!X538,'OPINI Rinci v1'!Y538,'OPINI Rinci v1'!Z538)</f>
        <v>WDP</v>
      </c>
      <c r="J536" s="404" t="str">
        <f>CONCATENATE('OPINI Rinci v1'!AB538,'OPINI Rinci v1'!AC538,'OPINI Rinci v1'!AD538,'OPINI Rinci v1'!AE538)</f>
        <v>WDP</v>
      </c>
      <c r="K536" s="404" t="str">
        <f>CONCATENATE('OPINI Rinci v1'!AG538,'OPINI Rinci v1'!AH538,'OPINI Rinci v1'!AI538,'OPINI Rinci v1'!AJ538)</f>
        <v>WDP</v>
      </c>
      <c r="L536" s="422" t="s">
        <v>634</v>
      </c>
      <c r="M536" s="423"/>
      <c r="N536" s="423"/>
      <c r="O536" s="473" t="str">
        <f>CONCATENATE('OPINI Rinci v1'!AL538,'OPINI Rinci v1'!AM538,'OPINI Rinci v1'!AO538,'OPINI Rinci v1'!AN538)</f>
        <v>WDP</v>
      </c>
      <c r="P536" s="424" t="s">
        <v>634</v>
      </c>
      <c r="Q536" s="399" t="str">
        <f>CONCATENATE('OPINI Rinci v1'!AQ538,'OPINI Rinci v1'!AR538,'OPINI Rinci v1'!AT538,'OPINI Rinci v1'!AS538)</f>
        <v>WDP</v>
      </c>
      <c r="R536" s="163" t="str">
        <f>CONCATENATE('OPINI Rinci v1'!AV538,'OPINI Rinci v1'!AW538,'OPINI Rinci v1'!AX538,'OPINI Rinci v1'!AY538)</f>
        <v>WDP</v>
      </c>
      <c r="S536" s="163" t="str">
        <f>CONCATENATE('OPINI Rinci v1'!BA538,'OPINI Rinci v1'!BB538,'OPINI Rinci v1'!BC538,'OPINI Rinci v1'!BD538)</f>
        <v>WDP</v>
      </c>
      <c r="T536" s="163" t="str">
        <f>CONCATENATE('OPINI Rinci v1'!BF538,'OPINI Rinci v1'!BG538,'OPINI Rinci v1'!BH538,'OPINI Rinci v1'!BI538)</f>
        <v>TMP</v>
      </c>
      <c r="U536" s="163" t="str">
        <f>CONCATENATE('OPINI Rinci v1'!BK538,'OPINI Rinci v1'!BL538,'OPINI Rinci v1'!BM538,'OPINI Rinci v1'!BN538)</f>
        <v>WDP</v>
      </c>
      <c r="V536" s="163" t="str">
        <f>CONCATENATE('OPINI Rinci v1'!BP538,'OPINI Rinci v1'!BQ538,'OPINI Rinci v1'!BR538,'OPINI Rinci v1'!BS538)</f>
        <v/>
      </c>
      <c r="W536" s="163" t="str">
        <f>CONCATENATE('OPINI Rinci v1'!BU538,'OPINI Rinci v1'!BV538,'OPINI Rinci v1'!BW538,'OPINI Rinci v1'!BX538)</f>
        <v/>
      </c>
      <c r="X536" s="163" t="str">
        <f>CONCATENATE('OPINI Rinci v1'!BZ538,'OPINI Rinci v1'!CA538,'OPINI Rinci v1'!CB538,'OPINI Rinci v1'!CC538)</f>
        <v/>
      </c>
      <c r="Y536" s="397"/>
    </row>
    <row r="537" spans="1:25" s="91" customFormat="1" ht="14.1" customHeight="1" x14ac:dyDescent="0.2">
      <c r="A537" s="76">
        <f t="shared" si="29"/>
        <v>473</v>
      </c>
      <c r="B537" s="157" t="s">
        <v>94</v>
      </c>
      <c r="C537" s="470">
        <v>21</v>
      </c>
      <c r="D537" s="479"/>
      <c r="E537" s="472" t="s">
        <v>553</v>
      </c>
      <c r="F537" s="404" t="str">
        <f>CONCATENATE('OPINI Rinci v1'!H539,'OPINI Rinci v1'!I539,'OPINI Rinci v1'!J539,'OPINI Rinci v1'!K539)</f>
        <v/>
      </c>
      <c r="G537" s="404" t="str">
        <f>CONCATENATE('OPINI Rinci v1'!M539,'OPINI Rinci v1'!N539,'OPINI Rinci v1'!O539,'OPINI Rinci v1'!P539)</f>
        <v>WTP</v>
      </c>
      <c r="H537" s="404" t="str">
        <f>CONCATENATE('OPINI Rinci v1'!R539,'OPINI Rinci v1'!S539,'OPINI Rinci v1'!T539,'OPINI Rinci v1'!U539)</f>
        <v>WDP</v>
      </c>
      <c r="I537" s="404" t="str">
        <f>CONCATENATE('OPINI Rinci v1'!W539,'OPINI Rinci v1'!X539,'OPINI Rinci v1'!Y539,'OPINI Rinci v1'!Z539)</f>
        <v>WDP</v>
      </c>
      <c r="J537" s="404" t="str">
        <f>CONCATENATE('OPINI Rinci v1'!AB539,'OPINI Rinci v1'!AC539,'OPINI Rinci v1'!AD539,'OPINI Rinci v1'!AE539)</f>
        <v>WDP</v>
      </c>
      <c r="K537" s="404" t="str">
        <f>CONCATENATE('OPINI Rinci v1'!AG539,'OPINI Rinci v1'!AH539,'OPINI Rinci v1'!AI539,'OPINI Rinci v1'!AJ539)</f>
        <v>WDP</v>
      </c>
      <c r="L537" s="422" t="s">
        <v>634</v>
      </c>
      <c r="M537" s="423"/>
      <c r="N537" s="423"/>
      <c r="O537" s="473" t="str">
        <f>CONCATENATE('OPINI Rinci v1'!AL539,'OPINI Rinci v1'!AM539,'OPINI Rinci v1'!AO539,'OPINI Rinci v1'!AN539)</f>
        <v>WDP</v>
      </c>
      <c r="P537" s="424" t="s">
        <v>634</v>
      </c>
      <c r="Q537" s="399" t="str">
        <f>CONCATENATE('OPINI Rinci v1'!AQ539,'OPINI Rinci v1'!AR539,'OPINI Rinci v1'!AT539,'OPINI Rinci v1'!AS539)</f>
        <v>TMP</v>
      </c>
      <c r="R537" s="163" t="str">
        <f>CONCATENATE('OPINI Rinci v1'!AV539,'OPINI Rinci v1'!AW539,'OPINI Rinci v1'!AX539,'OPINI Rinci v1'!AY539)</f>
        <v>TMP</v>
      </c>
      <c r="S537" s="163" t="str">
        <f>CONCATENATE('OPINI Rinci v1'!BA539,'OPINI Rinci v1'!BB539,'OPINI Rinci v1'!BC539,'OPINI Rinci v1'!BD539)</f>
        <v>TMP</v>
      </c>
      <c r="T537" s="163" t="str">
        <f>CONCATENATE('OPINI Rinci v1'!BF539,'OPINI Rinci v1'!BG539,'OPINI Rinci v1'!BH539,'OPINI Rinci v1'!BI539)</f>
        <v>TMP</v>
      </c>
      <c r="U537" s="163" t="str">
        <f>CONCATENATE('OPINI Rinci v1'!BK539,'OPINI Rinci v1'!BL539,'OPINI Rinci v1'!BM539,'OPINI Rinci v1'!BN539)</f>
        <v/>
      </c>
      <c r="V537" s="163" t="str">
        <f>CONCATENATE('OPINI Rinci v1'!BP539,'OPINI Rinci v1'!BQ539,'OPINI Rinci v1'!BR539,'OPINI Rinci v1'!BS539)</f>
        <v/>
      </c>
      <c r="W537" s="163" t="str">
        <f>CONCATENATE('OPINI Rinci v1'!BU539,'OPINI Rinci v1'!BV539,'OPINI Rinci v1'!BW539,'OPINI Rinci v1'!BX539)</f>
        <v/>
      </c>
      <c r="X537" s="163" t="str">
        <f>CONCATENATE('OPINI Rinci v1'!BZ539,'OPINI Rinci v1'!CA539,'OPINI Rinci v1'!CB539,'OPINI Rinci v1'!CC539)</f>
        <v/>
      </c>
      <c r="Y537" s="397"/>
    </row>
    <row r="538" spans="1:25" s="91" customFormat="1" ht="14.1" customHeight="1" x14ac:dyDescent="0.2">
      <c r="A538" s="76">
        <f t="shared" si="29"/>
        <v>474</v>
      </c>
      <c r="B538" s="157" t="s">
        <v>94</v>
      </c>
      <c r="C538" s="470">
        <v>22</v>
      </c>
      <c r="D538" s="479"/>
      <c r="E538" s="472" t="s">
        <v>648</v>
      </c>
      <c r="F538" s="404" t="str">
        <f>CONCATENATE('OPINI Rinci v1'!H540,'OPINI Rinci v1'!I540,'OPINI Rinci v1'!J540,'OPINI Rinci v1'!K540)</f>
        <v/>
      </c>
      <c r="G538" s="404" t="str">
        <f>CONCATENATE('OPINI Rinci v1'!M540,'OPINI Rinci v1'!N540,'OPINI Rinci v1'!O540,'OPINI Rinci v1'!P540)</f>
        <v>WDP</v>
      </c>
      <c r="H538" s="404" t="str">
        <f>CONCATENATE('OPINI Rinci v1'!R540,'OPINI Rinci v1'!S540,'OPINI Rinci v1'!T540,'OPINI Rinci v1'!U540)</f>
        <v>WDP</v>
      </c>
      <c r="I538" s="404" t="str">
        <f>CONCATENATE('OPINI Rinci v1'!W540,'OPINI Rinci v1'!X540,'OPINI Rinci v1'!Y540,'OPINI Rinci v1'!Z540)</f>
        <v>WDP</v>
      </c>
      <c r="J538" s="404" t="str">
        <f>CONCATENATE('OPINI Rinci v1'!AB540,'OPINI Rinci v1'!AC540,'OPINI Rinci v1'!AD540,'OPINI Rinci v1'!AE540)</f>
        <v>WDP</v>
      </c>
      <c r="K538" s="404" t="str">
        <f>CONCATENATE('OPINI Rinci v1'!AG540,'OPINI Rinci v1'!AH540,'OPINI Rinci v1'!AI540,'OPINI Rinci v1'!AJ540)</f>
        <v>WDP</v>
      </c>
      <c r="L538" s="422" t="s">
        <v>634</v>
      </c>
      <c r="M538" s="423"/>
      <c r="N538" s="423"/>
      <c r="O538" s="473" t="str">
        <f>CONCATENATE('OPINI Rinci v1'!AL540,'OPINI Rinci v1'!AM540,'OPINI Rinci v1'!AO540,'OPINI Rinci v1'!AN540)</f>
        <v>WDP</v>
      </c>
      <c r="P538" s="424" t="s">
        <v>634</v>
      </c>
      <c r="Q538" s="399" t="str">
        <f>CONCATENATE('OPINI Rinci v1'!AQ540,'OPINI Rinci v1'!AR540,'OPINI Rinci v1'!AT540,'OPINI Rinci v1'!AS540)</f>
        <v>WDP</v>
      </c>
      <c r="R538" s="163" t="str">
        <f>CONCATENATE('OPINI Rinci v1'!AV540,'OPINI Rinci v1'!AW540,'OPINI Rinci v1'!AX540,'OPINI Rinci v1'!AY540)</f>
        <v>WDP</v>
      </c>
      <c r="S538" s="163" t="str">
        <f>CONCATENATE('OPINI Rinci v1'!BA540,'OPINI Rinci v1'!BB540,'OPINI Rinci v1'!BC540,'OPINI Rinci v1'!BD540)</f>
        <v>WDP</v>
      </c>
      <c r="T538" s="163" t="str">
        <f>CONCATENATE('OPINI Rinci v1'!BF540,'OPINI Rinci v1'!BG540,'OPINI Rinci v1'!BH540,'OPINI Rinci v1'!BI540)</f>
        <v/>
      </c>
      <c r="U538" s="163" t="str">
        <f>CONCATENATE('OPINI Rinci v1'!BK540,'OPINI Rinci v1'!BL540,'OPINI Rinci v1'!BM540,'OPINI Rinci v1'!BN540)</f>
        <v/>
      </c>
      <c r="V538" s="163" t="str">
        <f>CONCATENATE('OPINI Rinci v1'!BP540,'OPINI Rinci v1'!BQ540,'OPINI Rinci v1'!BR540,'OPINI Rinci v1'!BS540)</f>
        <v/>
      </c>
      <c r="W538" s="163" t="str">
        <f>CONCATENATE('OPINI Rinci v1'!BU540,'OPINI Rinci v1'!BV540,'OPINI Rinci v1'!BW540,'OPINI Rinci v1'!BX540)</f>
        <v/>
      </c>
      <c r="X538" s="163" t="str">
        <f>CONCATENATE('OPINI Rinci v1'!BZ540,'OPINI Rinci v1'!CA540,'OPINI Rinci v1'!CB540,'OPINI Rinci v1'!CC540)</f>
        <v/>
      </c>
      <c r="Y538" s="397"/>
    </row>
    <row r="539" spans="1:25" s="91" customFormat="1" ht="14.1" customHeight="1" x14ac:dyDescent="0.2">
      <c r="A539" s="76">
        <f t="shared" si="29"/>
        <v>475</v>
      </c>
      <c r="B539" s="157" t="s">
        <v>94</v>
      </c>
      <c r="C539" s="470">
        <v>23</v>
      </c>
      <c r="D539" s="479"/>
      <c r="E539" s="482" t="s">
        <v>681</v>
      </c>
      <c r="F539" s="404" t="str">
        <f>CONCATENATE('OPINI Rinci v1'!H541,'OPINI Rinci v1'!I541,'OPINI Rinci v1'!J541,'OPINI Rinci v1'!K541)</f>
        <v/>
      </c>
      <c r="G539" s="404" t="str">
        <f>CONCATENATE('OPINI Rinci v1'!M541,'OPINI Rinci v1'!N541,'OPINI Rinci v1'!O541,'OPINI Rinci v1'!P541)</f>
        <v>WDP</v>
      </c>
      <c r="H539" s="404" t="str">
        <f>CONCATENATE('OPINI Rinci v1'!R541,'OPINI Rinci v1'!S541,'OPINI Rinci v1'!T541,'OPINI Rinci v1'!U541)</f>
        <v>WDP</v>
      </c>
      <c r="I539" s="404" t="str">
        <f>CONCATENATE('OPINI Rinci v1'!W541,'OPINI Rinci v1'!X541,'OPINI Rinci v1'!Y541,'OPINI Rinci v1'!Z541)</f>
        <v>WDP</v>
      </c>
      <c r="J539" s="404" t="str">
        <f>CONCATENATE('OPINI Rinci v1'!AB541,'OPINI Rinci v1'!AC541,'OPINI Rinci v1'!AD541,'OPINI Rinci v1'!AE541)</f>
        <v>TMP</v>
      </c>
      <c r="K539" s="404" t="str">
        <f>CONCATENATE('OPINI Rinci v1'!AG541,'OPINI Rinci v1'!AH541,'OPINI Rinci v1'!AI541,'OPINI Rinci v1'!AJ541)</f>
        <v>TMP</v>
      </c>
      <c r="L539" s="405" t="s">
        <v>633</v>
      </c>
      <c r="M539" s="444"/>
      <c r="N539" s="444"/>
      <c r="O539" s="473" t="str">
        <f>CONCATENATE('OPINI Rinci v1'!AL541,'OPINI Rinci v1'!AM541,'OPINI Rinci v1'!AO541,'OPINI Rinci v1'!AN541)</f>
        <v/>
      </c>
      <c r="P539" s="445"/>
      <c r="Q539" s="399"/>
      <c r="R539" s="439"/>
      <c r="S539" s="163"/>
      <c r="T539" s="163"/>
      <c r="U539" s="163"/>
      <c r="V539" s="163"/>
      <c r="W539" s="163"/>
      <c r="X539" s="163"/>
      <c r="Y539" s="397"/>
    </row>
    <row r="540" spans="1:25" s="59" customFormat="1" ht="14.1" customHeight="1" x14ac:dyDescent="0.2">
      <c r="A540" s="76" t="str">
        <f>IF(C540="","",A538+1)</f>
        <v/>
      </c>
      <c r="B540" s="180"/>
      <c r="C540" s="398"/>
      <c r="D540" s="62"/>
      <c r="E540" s="63"/>
      <c r="F540" s="63"/>
      <c r="G540" s="404" t="str">
        <f>CONCATENATE('OPINI Rinci v1'!M542,'OPINI Rinci v1'!N542,'OPINI Rinci v1'!O542,'OPINI Rinci v1'!P542)</f>
        <v/>
      </c>
      <c r="H540" s="63"/>
      <c r="I540" s="63"/>
      <c r="J540" s="63"/>
      <c r="K540" s="63"/>
      <c r="L540" s="428"/>
      <c r="M540" s="428"/>
      <c r="N540" s="428"/>
      <c r="O540" s="398"/>
      <c r="P540" s="63"/>
      <c r="Q540" s="399" t="str">
        <f>CONCATENATE('OPINI Rinci v1'!AQ542,'OPINI Rinci v1'!AR542,'OPINI Rinci v1'!AT542,'OPINI Rinci v1'!AS542)</f>
        <v/>
      </c>
      <c r="R540" s="147"/>
      <c r="S540" s="163"/>
      <c r="T540" s="163"/>
      <c r="U540" s="163"/>
      <c r="V540" s="163"/>
      <c r="W540" s="163"/>
      <c r="X540" s="163"/>
      <c r="Y540" s="400"/>
    </row>
    <row r="541" spans="1:25" s="484" customFormat="1" ht="14.1" customHeight="1" x14ac:dyDescent="0.2">
      <c r="A541" s="485" t="str">
        <f>IF(C541="","",A540+1)</f>
        <v/>
      </c>
      <c r="B541" s="486" t="s">
        <v>96</v>
      </c>
      <c r="C541" s="487"/>
      <c r="D541" s="488" t="s">
        <v>555</v>
      </c>
      <c r="E541" s="428"/>
      <c r="F541" s="428"/>
      <c r="G541" s="404" t="s">
        <v>657</v>
      </c>
      <c r="H541" s="428"/>
      <c r="I541" s="428"/>
      <c r="J541" s="428"/>
      <c r="K541" s="428"/>
      <c r="L541" s="428"/>
      <c r="M541" s="428"/>
      <c r="N541" s="428"/>
      <c r="O541" s="487"/>
      <c r="P541" s="428"/>
      <c r="Q541" s="489"/>
      <c r="R541" s="487"/>
      <c r="S541" s="489"/>
      <c r="T541" s="489"/>
      <c r="U541" s="489"/>
      <c r="V541" s="489"/>
      <c r="W541" s="489"/>
      <c r="X541" s="489"/>
      <c r="Y541" s="490"/>
    </row>
    <row r="542" spans="1:25" s="91" customFormat="1" ht="14.1" customHeight="1" x14ac:dyDescent="0.2">
      <c r="A542" s="76">
        <f>IF(C542="","",A539+1)</f>
        <v>476</v>
      </c>
      <c r="B542" s="157" t="s">
        <v>96</v>
      </c>
      <c r="C542" s="470" t="s">
        <v>8</v>
      </c>
      <c r="D542" s="471"/>
      <c r="E542" s="472" t="s">
        <v>556</v>
      </c>
      <c r="F542" s="404" t="str">
        <f>CONCATENATE('OPINI Rinci v1'!H544,'OPINI Rinci v1'!I544,'OPINI Rinci v1'!J544,'OPINI Rinci v1'!K544)</f>
        <v/>
      </c>
      <c r="G542" s="404" t="str">
        <f>CONCATENATE('OPINI Rinci v1'!M544,'OPINI Rinci v1'!N544,'OPINI Rinci v1'!O544,'OPINI Rinci v1'!P544)</f>
        <v>WDP</v>
      </c>
      <c r="H542" s="404" t="str">
        <f>CONCATENATE('OPINI Rinci v1'!R544,'OPINI Rinci v1'!S544,'OPINI Rinci v1'!T544,'OPINI Rinci v1'!U544)</f>
        <v>WTP</v>
      </c>
      <c r="I542" s="404" t="str">
        <f>CONCATENATE('OPINI Rinci v1'!W544,'OPINI Rinci v1'!X544,'OPINI Rinci v1'!Y544,'OPINI Rinci v1'!Z544)</f>
        <v>WTP</v>
      </c>
      <c r="J542" s="404" t="str">
        <f>CONCATENATE('OPINI Rinci v1'!AB544,'OPINI Rinci v1'!AC544,'OPINI Rinci v1'!AD544,'OPINI Rinci v1'!AE544)</f>
        <v>WTP</v>
      </c>
      <c r="K542" s="404" t="str">
        <f>CONCATENATE('OPINI Rinci v1'!AG544,'OPINI Rinci v1'!AH544,'OPINI Rinci v1'!AI544,'OPINI Rinci v1'!AJ544)</f>
        <v>WDP</v>
      </c>
      <c r="L542" s="422" t="s">
        <v>634</v>
      </c>
      <c r="M542" s="423"/>
      <c r="N542" s="423"/>
      <c r="O542" s="473" t="str">
        <f>CONCATENATE('OPINI Rinci v1'!AL544,'OPINI Rinci v1'!AM544,'OPINI Rinci v1'!AO544,'OPINI Rinci v1'!AN544)</f>
        <v>WDP</v>
      </c>
      <c r="P542" s="424" t="s">
        <v>634</v>
      </c>
      <c r="Q542" s="399" t="str">
        <f>CONCATENATE('OPINI Rinci v1'!AQ544,'OPINI Rinci v1'!AR544,'OPINI Rinci v1'!AT544,'OPINI Rinci v1'!AS544)</f>
        <v>TMP</v>
      </c>
      <c r="R542" s="163" t="str">
        <f>CONCATENATE('OPINI Rinci v1'!AV544,'OPINI Rinci v1'!AW544,'OPINI Rinci v1'!AX544,'OPINI Rinci v1'!AY544)</f>
        <v>TMP</v>
      </c>
      <c r="S542" s="163" t="str">
        <f>CONCATENATE('OPINI Rinci v1'!BA544,'OPINI Rinci v1'!BB544,'OPINI Rinci v1'!BC544,'OPINI Rinci v1'!BD544)</f>
        <v>TMP</v>
      </c>
      <c r="T542" s="163" t="str">
        <f>CONCATENATE('OPINI Rinci v1'!BF544,'OPINI Rinci v1'!BG544,'OPINI Rinci v1'!BH544,'OPINI Rinci v1'!BI544)</f>
        <v>TMP</v>
      </c>
      <c r="U542" s="163" t="str">
        <f>CONCATENATE('OPINI Rinci v1'!BK544,'OPINI Rinci v1'!BL544,'OPINI Rinci v1'!BM544,'OPINI Rinci v1'!BN544)</f>
        <v>TMP</v>
      </c>
      <c r="V542" s="163" t="str">
        <f>CONCATENATE('OPINI Rinci v1'!BP544,'OPINI Rinci v1'!BQ544,'OPINI Rinci v1'!BR544,'OPINI Rinci v1'!BS544)</f>
        <v>TMP</v>
      </c>
      <c r="W542" s="163" t="str">
        <f>CONCATENATE('OPINI Rinci v1'!BU544,'OPINI Rinci v1'!BV544,'OPINI Rinci v1'!BW544,'OPINI Rinci v1'!BX544)</f>
        <v>TMP</v>
      </c>
      <c r="X542" s="163" t="str">
        <f>CONCATENATE('OPINI Rinci v1'!BZ544,'OPINI Rinci v1'!CA544,'OPINI Rinci v1'!CB544,'OPINI Rinci v1'!CC544)</f>
        <v>WDP</v>
      </c>
      <c r="Y542" s="397"/>
    </row>
    <row r="543" spans="1:25" s="91" customFormat="1" ht="14.1" customHeight="1" x14ac:dyDescent="0.2">
      <c r="A543" s="76">
        <f t="shared" ref="A543:A553" si="30">IF(C543="","",A542+1)</f>
        <v>477</v>
      </c>
      <c r="B543" s="157" t="s">
        <v>96</v>
      </c>
      <c r="C543" s="470" t="s">
        <v>12</v>
      </c>
      <c r="D543" s="479"/>
      <c r="E543" s="472" t="s">
        <v>557</v>
      </c>
      <c r="F543" s="404" t="str">
        <f>CONCATENATE('OPINI Rinci v1'!H545,'OPINI Rinci v1'!I545,'OPINI Rinci v1'!J545,'OPINI Rinci v1'!K545)</f>
        <v/>
      </c>
      <c r="G543" s="404" t="str">
        <f>CONCATENATE('OPINI Rinci v1'!M545,'OPINI Rinci v1'!N545,'OPINI Rinci v1'!O545,'OPINI Rinci v1'!P545)</f>
        <v>WTP</v>
      </c>
      <c r="H543" s="404" t="str">
        <f>CONCATENATE('OPINI Rinci v1'!R545,'OPINI Rinci v1'!S545,'OPINI Rinci v1'!T545,'OPINI Rinci v1'!U545)</f>
        <v>WDP</v>
      </c>
      <c r="I543" s="404" t="str">
        <f>CONCATENATE('OPINI Rinci v1'!W545,'OPINI Rinci v1'!X545,'OPINI Rinci v1'!Y545,'OPINI Rinci v1'!Z545)</f>
        <v xml:space="preserve"> WDP</v>
      </c>
      <c r="J543" s="404" t="str">
        <f>CONCATENATE('OPINI Rinci v1'!AB545,'OPINI Rinci v1'!AC545,'OPINI Rinci v1'!AD545,'OPINI Rinci v1'!AE545)</f>
        <v xml:space="preserve"> WDP</v>
      </c>
      <c r="K543" s="404" t="str">
        <f>CONCATENATE('OPINI Rinci v1'!AG545,'OPINI Rinci v1'!AH545,'OPINI Rinci v1'!AI545,'OPINI Rinci v1'!AJ545)</f>
        <v>WDP</v>
      </c>
      <c r="L543" s="422" t="s">
        <v>634</v>
      </c>
      <c r="M543" s="423"/>
      <c r="N543" s="423"/>
      <c r="O543" s="473" t="str">
        <f>CONCATENATE('OPINI Rinci v1'!AL545,'OPINI Rinci v1'!AM545,'OPINI Rinci v1'!AO545,'OPINI Rinci v1'!AN545)</f>
        <v>WDP</v>
      </c>
      <c r="P543" s="424" t="s">
        <v>634</v>
      </c>
      <c r="Q543" s="399" t="str">
        <f>CONCATENATE('OPINI Rinci v1'!AQ545,'OPINI Rinci v1'!AR545,'OPINI Rinci v1'!AT545,'OPINI Rinci v1'!AS545)</f>
        <v>TMP</v>
      </c>
      <c r="R543" s="163" t="str">
        <f>CONCATENATE('OPINI Rinci v1'!AV545,'OPINI Rinci v1'!AW545,'OPINI Rinci v1'!AX545,'OPINI Rinci v1'!AY545)</f>
        <v>TMP</v>
      </c>
      <c r="S543" s="163" t="str">
        <f>CONCATENATE('OPINI Rinci v1'!BA545,'OPINI Rinci v1'!BB545,'OPINI Rinci v1'!BC545,'OPINI Rinci v1'!BD545)</f>
        <v>TMP</v>
      </c>
      <c r="T543" s="163" t="str">
        <f>CONCATENATE('OPINI Rinci v1'!BF545,'OPINI Rinci v1'!BG545,'OPINI Rinci v1'!BH545,'OPINI Rinci v1'!BI545)</f>
        <v>TMP</v>
      </c>
      <c r="U543" s="163" t="str">
        <f>CONCATENATE('OPINI Rinci v1'!BK545,'OPINI Rinci v1'!BL545,'OPINI Rinci v1'!BM545,'OPINI Rinci v1'!BN545)</f>
        <v>TMP</v>
      </c>
      <c r="V543" s="163" t="str">
        <f>CONCATENATE('OPINI Rinci v1'!BP545,'OPINI Rinci v1'!BQ545,'OPINI Rinci v1'!BR545,'OPINI Rinci v1'!BS545)</f>
        <v>TMP</v>
      </c>
      <c r="W543" s="163" t="str">
        <f>CONCATENATE('OPINI Rinci v1'!BU545,'OPINI Rinci v1'!BV545,'OPINI Rinci v1'!BW545,'OPINI Rinci v1'!BX545)</f>
        <v>TMP</v>
      </c>
      <c r="X543" s="163" t="str">
        <f>CONCATENATE('OPINI Rinci v1'!BZ545,'OPINI Rinci v1'!CA545,'OPINI Rinci v1'!CB545,'OPINI Rinci v1'!CC545)</f>
        <v/>
      </c>
      <c r="Y543" s="397"/>
    </row>
    <row r="544" spans="1:25" s="91" customFormat="1" ht="14.1" customHeight="1" x14ac:dyDescent="0.2">
      <c r="A544" s="76">
        <f t="shared" si="30"/>
        <v>478</v>
      </c>
      <c r="B544" s="157" t="s">
        <v>96</v>
      </c>
      <c r="C544" s="470" t="s">
        <v>14</v>
      </c>
      <c r="D544" s="479"/>
      <c r="E544" s="472" t="s">
        <v>558</v>
      </c>
      <c r="F544" s="404" t="str">
        <f>CONCATENATE('OPINI Rinci v1'!H546,'OPINI Rinci v1'!I546,'OPINI Rinci v1'!J546,'OPINI Rinci v1'!K546)</f>
        <v/>
      </c>
      <c r="G544" s="404" t="str">
        <f>CONCATENATE('OPINI Rinci v1'!M546,'OPINI Rinci v1'!N546,'OPINI Rinci v1'!O546,'OPINI Rinci v1'!P546)</f>
        <v>WTP</v>
      </c>
      <c r="H544" s="404" t="str">
        <f>CONCATENATE('OPINI Rinci v1'!R546,'OPINI Rinci v1'!S546,'OPINI Rinci v1'!T546,'OPINI Rinci v1'!U546)</f>
        <v>WTP</v>
      </c>
      <c r="I544" s="404" t="str">
        <f>CONCATENATE('OPINI Rinci v1'!W546,'OPINI Rinci v1'!X546,'OPINI Rinci v1'!Y546,'OPINI Rinci v1'!Z546)</f>
        <v>WTP</v>
      </c>
      <c r="J544" s="404" t="str">
        <f>CONCATENATE('OPINI Rinci v1'!AB546,'OPINI Rinci v1'!AC546,'OPINI Rinci v1'!AD546,'OPINI Rinci v1'!AE546)</f>
        <v>WTP</v>
      </c>
      <c r="K544" s="404" t="str">
        <f>CONCATENATE('OPINI Rinci v1'!AG546,'OPINI Rinci v1'!AH546,'OPINI Rinci v1'!AI546,'OPINI Rinci v1'!AJ546)</f>
        <v>WDP</v>
      </c>
      <c r="L544" s="422" t="s">
        <v>634</v>
      </c>
      <c r="M544" s="423"/>
      <c r="N544" s="423"/>
      <c r="O544" s="473" t="str">
        <f>CONCATENATE('OPINI Rinci v1'!AL546,'OPINI Rinci v1'!AM546,'OPINI Rinci v1'!AO546,'OPINI Rinci v1'!AN546)</f>
        <v>WDP</v>
      </c>
      <c r="P544" s="424" t="s">
        <v>634</v>
      </c>
      <c r="Q544" s="399" t="str">
        <f>CONCATENATE('OPINI Rinci v1'!AQ546,'OPINI Rinci v1'!AR546,'OPINI Rinci v1'!AT546,'OPINI Rinci v1'!AS546)</f>
        <v>WDP</v>
      </c>
      <c r="R544" s="163" t="str">
        <f>CONCATENATE('OPINI Rinci v1'!AV546,'OPINI Rinci v1'!AW546,'OPINI Rinci v1'!AX546,'OPINI Rinci v1'!AY546)</f>
        <v>TMP</v>
      </c>
      <c r="S544" s="163" t="str">
        <f>CONCATENATE('OPINI Rinci v1'!BA546,'OPINI Rinci v1'!BB546,'OPINI Rinci v1'!BC546,'OPINI Rinci v1'!BD546)</f>
        <v>TMP</v>
      </c>
      <c r="T544" s="163" t="str">
        <f>CONCATENATE('OPINI Rinci v1'!BF546,'OPINI Rinci v1'!BG546,'OPINI Rinci v1'!BH546,'OPINI Rinci v1'!BI546)</f>
        <v>TMP</v>
      </c>
      <c r="U544" s="163" t="str">
        <f>CONCATENATE('OPINI Rinci v1'!BK546,'OPINI Rinci v1'!BL546,'OPINI Rinci v1'!BM546,'OPINI Rinci v1'!BN546)</f>
        <v>TMP</v>
      </c>
      <c r="V544" s="163" t="str">
        <f>CONCATENATE('OPINI Rinci v1'!BP546,'OPINI Rinci v1'!BQ546,'OPINI Rinci v1'!BR546,'OPINI Rinci v1'!BS546)</f>
        <v>WDP</v>
      </c>
      <c r="W544" s="163" t="str">
        <f>CONCATENATE('OPINI Rinci v1'!BU546,'OPINI Rinci v1'!BV546,'OPINI Rinci v1'!BW546,'OPINI Rinci v1'!BX546)</f>
        <v>WDP</v>
      </c>
      <c r="X544" s="163" t="str">
        <f>CONCATENATE('OPINI Rinci v1'!BZ546,'OPINI Rinci v1'!CA546,'OPINI Rinci v1'!CB546,'OPINI Rinci v1'!CC546)</f>
        <v>WDP</v>
      </c>
      <c r="Y544" s="397"/>
    </row>
    <row r="545" spans="1:25" s="91" customFormat="1" ht="14.1" customHeight="1" x14ac:dyDescent="0.2">
      <c r="A545" s="76">
        <f t="shared" si="30"/>
        <v>479</v>
      </c>
      <c r="B545" s="157" t="s">
        <v>96</v>
      </c>
      <c r="C545" s="470" t="s">
        <v>16</v>
      </c>
      <c r="D545" s="479"/>
      <c r="E545" s="472" t="s">
        <v>559</v>
      </c>
      <c r="F545" s="404" t="str">
        <f>CONCATENATE('OPINI Rinci v1'!H547,'OPINI Rinci v1'!I547,'OPINI Rinci v1'!J547,'OPINI Rinci v1'!K547)</f>
        <v/>
      </c>
      <c r="G545" s="404" t="str">
        <f>CONCATENATE('OPINI Rinci v1'!M547,'OPINI Rinci v1'!N547,'OPINI Rinci v1'!O547,'OPINI Rinci v1'!P547)</f>
        <v>WTP</v>
      </c>
      <c r="H545" s="404" t="str">
        <f>CONCATENATE('OPINI Rinci v1'!R547,'OPINI Rinci v1'!S547,'OPINI Rinci v1'!T547,'OPINI Rinci v1'!U547)</f>
        <v>WTP</v>
      </c>
      <c r="I545" s="404" t="str">
        <f>CONCATENATE('OPINI Rinci v1'!W547,'OPINI Rinci v1'!X547,'OPINI Rinci v1'!Y547,'OPINI Rinci v1'!Z547)</f>
        <v>WTP</v>
      </c>
      <c r="J545" s="404" t="str">
        <f>CONCATENATE('OPINI Rinci v1'!AB547,'OPINI Rinci v1'!AC547,'OPINI Rinci v1'!AD547,'OPINI Rinci v1'!AE547)</f>
        <v>WTP</v>
      </c>
      <c r="K545" s="404" t="str">
        <f>CONCATENATE('OPINI Rinci v1'!AG547,'OPINI Rinci v1'!AH547,'OPINI Rinci v1'!AI547,'OPINI Rinci v1'!AJ547)</f>
        <v>WDP</v>
      </c>
      <c r="L545" s="422" t="s">
        <v>634</v>
      </c>
      <c r="M545" s="423"/>
      <c r="N545" s="423"/>
      <c r="O545" s="473" t="str">
        <f>CONCATENATE('OPINI Rinci v1'!AL547,'OPINI Rinci v1'!AM547,'OPINI Rinci v1'!AO547,'OPINI Rinci v1'!AN547)</f>
        <v>WDP</v>
      </c>
      <c r="P545" s="424" t="s">
        <v>634</v>
      </c>
      <c r="Q545" s="399" t="str">
        <f>CONCATENATE('OPINI Rinci v1'!AQ547,'OPINI Rinci v1'!AR547,'OPINI Rinci v1'!AT547,'OPINI Rinci v1'!AS547)</f>
        <v>WDP</v>
      </c>
      <c r="R545" s="163" t="str">
        <f>CONCATENATE('OPINI Rinci v1'!AV547,'OPINI Rinci v1'!AW547,'OPINI Rinci v1'!AX547,'OPINI Rinci v1'!AY547)</f>
        <v>WDP</v>
      </c>
      <c r="S545" s="163" t="str">
        <f>CONCATENATE('OPINI Rinci v1'!BA547,'OPINI Rinci v1'!BB547,'OPINI Rinci v1'!BC547,'OPINI Rinci v1'!BD547)</f>
        <v>TMP</v>
      </c>
      <c r="T545" s="163" t="str">
        <f>CONCATENATE('OPINI Rinci v1'!BF547,'OPINI Rinci v1'!BG547,'OPINI Rinci v1'!BH547,'OPINI Rinci v1'!BI547)</f>
        <v>TMP</v>
      </c>
      <c r="U545" s="163" t="str">
        <f>CONCATENATE('OPINI Rinci v1'!BK547,'OPINI Rinci v1'!BL547,'OPINI Rinci v1'!BM547,'OPINI Rinci v1'!BN547)</f>
        <v>TMP</v>
      </c>
      <c r="V545" s="163" t="str">
        <f>CONCATENATE('OPINI Rinci v1'!BP547,'OPINI Rinci v1'!BQ547,'OPINI Rinci v1'!BR547,'OPINI Rinci v1'!BS547)</f>
        <v>WDP</v>
      </c>
      <c r="W545" s="163" t="str">
        <f>CONCATENATE('OPINI Rinci v1'!BU547,'OPINI Rinci v1'!BV547,'OPINI Rinci v1'!BW547,'OPINI Rinci v1'!BX547)</f>
        <v>WDP</v>
      </c>
      <c r="X545" s="163" t="str">
        <f>CONCATENATE('OPINI Rinci v1'!BZ547,'OPINI Rinci v1'!CA547,'OPINI Rinci v1'!CB547,'OPINI Rinci v1'!CC547)</f>
        <v/>
      </c>
      <c r="Y545" s="397"/>
    </row>
    <row r="546" spans="1:25" s="91" customFormat="1" ht="14.1" customHeight="1" x14ac:dyDescent="0.2">
      <c r="A546" s="76">
        <f t="shared" si="30"/>
        <v>480</v>
      </c>
      <c r="B546" s="157" t="s">
        <v>96</v>
      </c>
      <c r="C546" s="470" t="s">
        <v>18</v>
      </c>
      <c r="D546" s="479"/>
      <c r="E546" s="472" t="s">
        <v>560</v>
      </c>
      <c r="F546" s="404" t="str">
        <f>CONCATENATE('OPINI Rinci v1'!H548,'OPINI Rinci v1'!I548,'OPINI Rinci v1'!J548,'OPINI Rinci v1'!K548)</f>
        <v/>
      </c>
      <c r="G546" s="404" t="str">
        <f>CONCATENATE('OPINI Rinci v1'!M548,'OPINI Rinci v1'!N548,'OPINI Rinci v1'!O548,'OPINI Rinci v1'!P548)</f>
        <v>WTP</v>
      </c>
      <c r="H546" s="404" t="str">
        <f>CONCATENATE('OPINI Rinci v1'!R548,'OPINI Rinci v1'!S548,'OPINI Rinci v1'!T548,'OPINI Rinci v1'!U548)</f>
        <v>WTP</v>
      </c>
      <c r="I546" s="404" t="str">
        <f>CONCATENATE('OPINI Rinci v1'!W548,'OPINI Rinci v1'!X548,'OPINI Rinci v1'!Y548,'OPINI Rinci v1'!Z548)</f>
        <v>WTP</v>
      </c>
      <c r="J546" s="404" t="str">
        <f>CONCATENATE('OPINI Rinci v1'!AB548,'OPINI Rinci v1'!AC548,'OPINI Rinci v1'!AD548,'OPINI Rinci v1'!AE548)</f>
        <v>WTP</v>
      </c>
      <c r="K546" s="404" t="str">
        <f>CONCATENATE('OPINI Rinci v1'!AG548,'OPINI Rinci v1'!AH548,'OPINI Rinci v1'!AI548,'OPINI Rinci v1'!AJ548)</f>
        <v>WDP</v>
      </c>
      <c r="L546" s="422" t="s">
        <v>634</v>
      </c>
      <c r="M546" s="423"/>
      <c r="N546" s="423"/>
      <c r="O546" s="473" t="str">
        <f>CONCATENATE('OPINI Rinci v1'!AL548,'OPINI Rinci v1'!AM548,'OPINI Rinci v1'!AO548,'OPINI Rinci v1'!AN548)</f>
        <v>WDP</v>
      </c>
      <c r="P546" s="424" t="s">
        <v>634</v>
      </c>
      <c r="Q546" s="399" t="str">
        <f>CONCATENATE('OPINI Rinci v1'!AQ548,'OPINI Rinci v1'!AR548,'OPINI Rinci v1'!AT548,'OPINI Rinci v1'!AS548)</f>
        <v>TMP</v>
      </c>
      <c r="R546" s="163" t="str">
        <f>CONCATENATE('OPINI Rinci v1'!AV548,'OPINI Rinci v1'!AW548,'OPINI Rinci v1'!AX548,'OPINI Rinci v1'!AY548)</f>
        <v>TMP</v>
      </c>
      <c r="S546" s="163" t="str">
        <f>CONCATENATE('OPINI Rinci v1'!BA548,'OPINI Rinci v1'!BB548,'OPINI Rinci v1'!BC548,'OPINI Rinci v1'!BD548)</f>
        <v>TMP</v>
      </c>
      <c r="T546" s="163" t="str">
        <f>CONCATENATE('OPINI Rinci v1'!BF548,'OPINI Rinci v1'!BG548,'OPINI Rinci v1'!BH548,'OPINI Rinci v1'!BI548)</f>
        <v>TMP</v>
      </c>
      <c r="U546" s="163" t="str">
        <f>CONCATENATE('OPINI Rinci v1'!BK548,'OPINI Rinci v1'!BL548,'OPINI Rinci v1'!BM548,'OPINI Rinci v1'!BN548)</f>
        <v>TMP</v>
      </c>
      <c r="V546" s="163" t="str">
        <f>CONCATENATE('OPINI Rinci v1'!BP548,'OPINI Rinci v1'!BQ548,'OPINI Rinci v1'!BR548,'OPINI Rinci v1'!BS548)</f>
        <v>TMP</v>
      </c>
      <c r="W546" s="163" t="str">
        <f>CONCATENATE('OPINI Rinci v1'!BU548,'OPINI Rinci v1'!BV548,'OPINI Rinci v1'!BW548,'OPINI Rinci v1'!BX548)</f>
        <v>WDP</v>
      </c>
      <c r="X546" s="163" t="str">
        <f>CONCATENATE('OPINI Rinci v1'!BZ548,'OPINI Rinci v1'!CA548,'OPINI Rinci v1'!CB548,'OPINI Rinci v1'!CC548)</f>
        <v>WDP</v>
      </c>
      <c r="Y546" s="397"/>
    </row>
    <row r="547" spans="1:25" s="91" customFormat="1" ht="14.1" customHeight="1" x14ac:dyDescent="0.2">
      <c r="A547" s="76">
        <f t="shared" si="30"/>
        <v>481</v>
      </c>
      <c r="B547" s="157" t="s">
        <v>96</v>
      </c>
      <c r="C547" s="470" t="s">
        <v>20</v>
      </c>
      <c r="D547" s="479"/>
      <c r="E547" s="472" t="s">
        <v>561</v>
      </c>
      <c r="F547" s="404" t="str">
        <f>CONCATENATE('OPINI Rinci v1'!H549,'OPINI Rinci v1'!I549,'OPINI Rinci v1'!J549,'OPINI Rinci v1'!K549)</f>
        <v/>
      </c>
      <c r="G547" s="404" t="str">
        <f>CONCATENATE('OPINI Rinci v1'!M549,'OPINI Rinci v1'!N549,'OPINI Rinci v1'!O549,'OPINI Rinci v1'!P549)</f>
        <v>WTP</v>
      </c>
      <c r="H547" s="404" t="str">
        <f>CONCATENATE('OPINI Rinci v1'!R549,'OPINI Rinci v1'!S549,'OPINI Rinci v1'!T549,'OPINI Rinci v1'!U549)</f>
        <v>WTP</v>
      </c>
      <c r="I547" s="404" t="str">
        <f>CONCATENATE('OPINI Rinci v1'!W549,'OPINI Rinci v1'!X549,'OPINI Rinci v1'!Y549,'OPINI Rinci v1'!Z549)</f>
        <v>WDP</v>
      </c>
      <c r="J547" s="404" t="str">
        <f>CONCATENATE('OPINI Rinci v1'!AB549,'OPINI Rinci v1'!AC549,'OPINI Rinci v1'!AD549,'OPINI Rinci v1'!AE549)</f>
        <v>WDP</v>
      </c>
      <c r="K547" s="404" t="str">
        <f>CONCATENATE('OPINI Rinci v1'!AG549,'OPINI Rinci v1'!AH549,'OPINI Rinci v1'!AI549,'OPINI Rinci v1'!AJ549)</f>
        <v>WDP</v>
      </c>
      <c r="L547" s="422" t="s">
        <v>634</v>
      </c>
      <c r="M547" s="423"/>
      <c r="N547" s="423"/>
      <c r="O547" s="473" t="str">
        <f>CONCATENATE('OPINI Rinci v1'!AL549,'OPINI Rinci v1'!AM549,'OPINI Rinci v1'!AO549,'OPINI Rinci v1'!AN549)</f>
        <v>WDP</v>
      </c>
      <c r="P547" s="407" t="s">
        <v>632</v>
      </c>
      <c r="Q547" s="399" t="str">
        <f>CONCATENATE('OPINI Rinci v1'!AQ549,'OPINI Rinci v1'!AR549,'OPINI Rinci v1'!AT549,'OPINI Rinci v1'!AS549)</f>
        <v>TMP</v>
      </c>
      <c r="R547" s="163" t="str">
        <f>CONCATENATE('OPINI Rinci v1'!AV549,'OPINI Rinci v1'!AW549,'OPINI Rinci v1'!AX549,'OPINI Rinci v1'!AY549)</f>
        <v>TMP</v>
      </c>
      <c r="S547" s="163" t="str">
        <f>CONCATENATE('OPINI Rinci v1'!BA549,'OPINI Rinci v1'!BB549,'OPINI Rinci v1'!BC549,'OPINI Rinci v1'!BD549)</f>
        <v>TMP</v>
      </c>
      <c r="T547" s="163" t="str">
        <f>CONCATENATE('OPINI Rinci v1'!BF549,'OPINI Rinci v1'!BG549,'OPINI Rinci v1'!BH549,'OPINI Rinci v1'!BI549)</f>
        <v>TMP</v>
      </c>
      <c r="U547" s="163" t="str">
        <f>CONCATENATE('OPINI Rinci v1'!BK549,'OPINI Rinci v1'!BL549,'OPINI Rinci v1'!BM549,'OPINI Rinci v1'!BN549)</f>
        <v>TMP</v>
      </c>
      <c r="V547" s="163" t="str">
        <f>CONCATENATE('OPINI Rinci v1'!BP549,'OPINI Rinci v1'!BQ549,'OPINI Rinci v1'!BR549,'OPINI Rinci v1'!BS549)</f>
        <v>WDP</v>
      </c>
      <c r="W547" s="163" t="str">
        <f>CONCATENATE('OPINI Rinci v1'!BU549,'OPINI Rinci v1'!BV549,'OPINI Rinci v1'!BW549,'OPINI Rinci v1'!BX549)</f>
        <v>TMP</v>
      </c>
      <c r="X547" s="163" t="str">
        <f>CONCATENATE('OPINI Rinci v1'!BZ549,'OPINI Rinci v1'!CA549,'OPINI Rinci v1'!CB549,'OPINI Rinci v1'!CC549)</f>
        <v>WDP</v>
      </c>
      <c r="Y547" s="397"/>
    </row>
    <row r="548" spans="1:25" s="91" customFormat="1" ht="14.1" customHeight="1" x14ac:dyDescent="0.2">
      <c r="A548" s="76">
        <f t="shared" si="30"/>
        <v>482</v>
      </c>
      <c r="B548" s="157" t="s">
        <v>96</v>
      </c>
      <c r="C548" s="470" t="s">
        <v>22</v>
      </c>
      <c r="D548" s="479"/>
      <c r="E548" s="482" t="s">
        <v>562</v>
      </c>
      <c r="F548" s="404" t="str">
        <f>CONCATENATE('OPINI Rinci v1'!H550,'OPINI Rinci v1'!I550,'OPINI Rinci v1'!J550,'OPINI Rinci v1'!K550)</f>
        <v/>
      </c>
      <c r="G548" s="404" t="str">
        <f>CONCATENATE('OPINI Rinci v1'!M550,'OPINI Rinci v1'!N550,'OPINI Rinci v1'!O550,'OPINI Rinci v1'!P550)</f>
        <v>WDP</v>
      </c>
      <c r="H548" s="404" t="str">
        <f>CONCATENATE('OPINI Rinci v1'!R550,'OPINI Rinci v1'!S550,'OPINI Rinci v1'!T550,'OPINI Rinci v1'!U550)</f>
        <v>WDP</v>
      </c>
      <c r="I548" s="404" t="str">
        <f>CONCATENATE('OPINI Rinci v1'!W550,'OPINI Rinci v1'!X550,'OPINI Rinci v1'!Y550,'OPINI Rinci v1'!Z550)</f>
        <v>TMP</v>
      </c>
      <c r="J548" s="404" t="str">
        <f>CONCATENATE('OPINI Rinci v1'!AB550,'OPINI Rinci v1'!AC550,'OPINI Rinci v1'!AD550,'OPINI Rinci v1'!AE550)</f>
        <v>TMP</v>
      </c>
      <c r="K548" s="404" t="str">
        <f>CONCATENATE('OPINI Rinci v1'!AG550,'OPINI Rinci v1'!AH550,'OPINI Rinci v1'!AI550,'OPINI Rinci v1'!AJ550)</f>
        <v>TMP</v>
      </c>
      <c r="L548" s="422" t="s">
        <v>634</v>
      </c>
      <c r="M548" s="423"/>
      <c r="N548" s="423"/>
      <c r="O548" s="473" t="str">
        <f>CONCATENATE('OPINI Rinci v1'!AL550,'OPINI Rinci v1'!AM550,'OPINI Rinci v1'!AO550,'OPINI Rinci v1'!AN550)</f>
        <v>TMP</v>
      </c>
      <c r="P548" s="424" t="s">
        <v>634</v>
      </c>
      <c r="Q548" s="399" t="str">
        <f>CONCATENATE('OPINI Rinci v1'!AQ550,'OPINI Rinci v1'!AR550,'OPINI Rinci v1'!AT550,'OPINI Rinci v1'!AS550)</f>
        <v>TMP</v>
      </c>
      <c r="R548" s="163" t="str">
        <f>CONCATENATE('OPINI Rinci v1'!AV550,'OPINI Rinci v1'!AW550,'OPINI Rinci v1'!AX550,'OPINI Rinci v1'!AY550)</f>
        <v>TMP</v>
      </c>
      <c r="S548" s="163" t="str">
        <f>CONCATENATE('OPINI Rinci v1'!BA550,'OPINI Rinci v1'!BB550,'OPINI Rinci v1'!BC550,'OPINI Rinci v1'!BD550)</f>
        <v>TMP</v>
      </c>
      <c r="T548" s="163" t="str">
        <f>CONCATENATE('OPINI Rinci v1'!BF550,'OPINI Rinci v1'!BG550,'OPINI Rinci v1'!BH550,'OPINI Rinci v1'!BI550)</f>
        <v>TMP</v>
      </c>
      <c r="U548" s="163" t="str">
        <f>CONCATENATE('OPINI Rinci v1'!BK550,'OPINI Rinci v1'!BL550,'OPINI Rinci v1'!BM550,'OPINI Rinci v1'!BN550)</f>
        <v>TMP</v>
      </c>
      <c r="V548" s="163" t="str">
        <f>CONCATENATE('OPINI Rinci v1'!BP550,'OPINI Rinci v1'!BQ550,'OPINI Rinci v1'!BR550,'OPINI Rinci v1'!BS550)</f>
        <v>TMP</v>
      </c>
      <c r="W548" s="163" t="str">
        <f>CONCATENATE('OPINI Rinci v1'!BU550,'OPINI Rinci v1'!BV550,'OPINI Rinci v1'!BW550,'OPINI Rinci v1'!BX550)</f>
        <v>TMP</v>
      </c>
      <c r="X548" s="163" t="str">
        <f>CONCATENATE('OPINI Rinci v1'!BZ550,'OPINI Rinci v1'!CA550,'OPINI Rinci v1'!CB550,'OPINI Rinci v1'!CC550)</f>
        <v/>
      </c>
      <c r="Y548" s="397"/>
    </row>
    <row r="549" spans="1:25" s="91" customFormat="1" ht="14.1" customHeight="1" x14ac:dyDescent="0.2">
      <c r="A549" s="76">
        <f t="shared" si="30"/>
        <v>483</v>
      </c>
      <c r="B549" s="157" t="s">
        <v>96</v>
      </c>
      <c r="C549" s="470" t="s">
        <v>24</v>
      </c>
      <c r="D549" s="479"/>
      <c r="E549" s="482" t="s">
        <v>563</v>
      </c>
      <c r="F549" s="404" t="str">
        <f>CONCATENATE('OPINI Rinci v1'!H551,'OPINI Rinci v1'!I551,'OPINI Rinci v1'!J551,'OPINI Rinci v1'!K551)</f>
        <v/>
      </c>
      <c r="G549" s="404" t="str">
        <f>CONCATENATE('OPINI Rinci v1'!M551,'OPINI Rinci v1'!N551,'OPINI Rinci v1'!O551,'OPINI Rinci v1'!P551)</f>
        <v>WDP</v>
      </c>
      <c r="H549" s="404" t="str">
        <f>CONCATENATE('OPINI Rinci v1'!R551,'OPINI Rinci v1'!S551,'OPINI Rinci v1'!T551,'OPINI Rinci v1'!U551)</f>
        <v>WDP</v>
      </c>
      <c r="I549" s="404" t="str">
        <f>CONCATENATE('OPINI Rinci v1'!W551,'OPINI Rinci v1'!X551,'OPINI Rinci v1'!Y551,'OPINI Rinci v1'!Z551)</f>
        <v>WDP</v>
      </c>
      <c r="J549" s="404" t="str">
        <f>CONCATENATE('OPINI Rinci v1'!AB551,'OPINI Rinci v1'!AC551,'OPINI Rinci v1'!AD551,'OPINI Rinci v1'!AE551)</f>
        <v>WDP</v>
      </c>
      <c r="K549" s="404" t="str">
        <f>CONCATENATE('OPINI Rinci v1'!AG551,'OPINI Rinci v1'!AH551,'OPINI Rinci v1'!AI551,'OPINI Rinci v1'!AJ551)</f>
        <v>TMP</v>
      </c>
      <c r="L549" s="405" t="s">
        <v>633</v>
      </c>
      <c r="M549" s="406"/>
      <c r="N549" s="406"/>
      <c r="O549" s="473" t="str">
        <f>CONCATENATE('OPINI Rinci v1'!AL551,'OPINI Rinci v1'!AM551,'OPINI Rinci v1'!AO551,'OPINI Rinci v1'!AN551)</f>
        <v>TMP</v>
      </c>
      <c r="P549" s="407" t="s">
        <v>632</v>
      </c>
      <c r="Q549" s="399" t="str">
        <f>CONCATENATE('OPINI Rinci v1'!AQ551,'OPINI Rinci v1'!AR551,'OPINI Rinci v1'!AT551,'OPINI Rinci v1'!AS551)</f>
        <v>TMP</v>
      </c>
      <c r="R549" s="163" t="str">
        <f>CONCATENATE('OPINI Rinci v1'!AV551,'OPINI Rinci v1'!AW551,'OPINI Rinci v1'!AX551,'OPINI Rinci v1'!AY551)</f>
        <v>TMP</v>
      </c>
      <c r="S549" s="163" t="str">
        <f>CONCATENATE('OPINI Rinci v1'!BA551,'OPINI Rinci v1'!BB551,'OPINI Rinci v1'!BC551,'OPINI Rinci v1'!BD551)</f>
        <v>TMP</v>
      </c>
      <c r="T549" s="163" t="str">
        <f>CONCATENATE('OPINI Rinci v1'!BF551,'OPINI Rinci v1'!BG551,'OPINI Rinci v1'!BH551,'OPINI Rinci v1'!BI551)</f>
        <v>TMP</v>
      </c>
      <c r="U549" s="163" t="str">
        <f>CONCATENATE('OPINI Rinci v1'!BK551,'OPINI Rinci v1'!BL551,'OPINI Rinci v1'!BM551,'OPINI Rinci v1'!BN551)</f>
        <v>TMP</v>
      </c>
      <c r="V549" s="163" t="str">
        <f>CONCATENATE('OPINI Rinci v1'!BP551,'OPINI Rinci v1'!BQ551,'OPINI Rinci v1'!BR551,'OPINI Rinci v1'!BS551)</f>
        <v/>
      </c>
      <c r="W549" s="163" t="str">
        <f>CONCATENATE('OPINI Rinci v1'!BU551,'OPINI Rinci v1'!BV551,'OPINI Rinci v1'!BW551,'OPINI Rinci v1'!BX551)</f>
        <v>TMP</v>
      </c>
      <c r="X549" s="163" t="str">
        <f>CONCATENATE('OPINI Rinci v1'!BZ551,'OPINI Rinci v1'!CA551,'OPINI Rinci v1'!CB551,'OPINI Rinci v1'!CC551)</f>
        <v/>
      </c>
      <c r="Y549" s="397"/>
    </row>
    <row r="550" spans="1:25" s="91" customFormat="1" ht="14.1" customHeight="1" x14ac:dyDescent="0.2">
      <c r="A550" s="76">
        <f t="shared" si="30"/>
        <v>484</v>
      </c>
      <c r="B550" s="157" t="s">
        <v>96</v>
      </c>
      <c r="C550" s="470" t="s">
        <v>26</v>
      </c>
      <c r="D550" s="479"/>
      <c r="E550" s="482" t="s">
        <v>564</v>
      </c>
      <c r="F550" s="404" t="str">
        <f>CONCATENATE('OPINI Rinci v1'!H552,'OPINI Rinci v1'!I552,'OPINI Rinci v1'!J552,'OPINI Rinci v1'!K552)</f>
        <v xml:space="preserve"> </v>
      </c>
      <c r="G550" s="404" t="str">
        <f>CONCATENATE('OPINI Rinci v1'!M552,'OPINI Rinci v1'!N552,'OPINI Rinci v1'!O552,'OPINI Rinci v1'!P552)</f>
        <v>TMP</v>
      </c>
      <c r="H550" s="404" t="str">
        <f>CONCATENATE('OPINI Rinci v1'!R552,'OPINI Rinci v1'!S552,'OPINI Rinci v1'!T552,'OPINI Rinci v1'!U552)</f>
        <v>WDP</v>
      </c>
      <c r="I550" s="404" t="str">
        <f>CONCATENATE('OPINI Rinci v1'!W552,'OPINI Rinci v1'!X552,'OPINI Rinci v1'!Y552,'OPINI Rinci v1'!Z552)</f>
        <v>TMP</v>
      </c>
      <c r="J550" s="404" t="str">
        <f>CONCATENATE('OPINI Rinci v1'!AB552,'OPINI Rinci v1'!AC552,'OPINI Rinci v1'!AD552,'OPINI Rinci v1'!AE552)</f>
        <v>TMP</v>
      </c>
      <c r="K550" s="404" t="str">
        <f>CONCATENATE('OPINI Rinci v1'!AG552,'OPINI Rinci v1'!AH552,'OPINI Rinci v1'!AI552,'OPINI Rinci v1'!AJ552)</f>
        <v>TMP</v>
      </c>
      <c r="L550" s="422" t="s">
        <v>634</v>
      </c>
      <c r="M550" s="423"/>
      <c r="N550" s="423"/>
      <c r="O550" s="473" t="str">
        <f>CONCATENATE('OPINI Rinci v1'!AL552,'OPINI Rinci v1'!AM552,'OPINI Rinci v1'!AO552,'OPINI Rinci v1'!AN552)</f>
        <v>TMP</v>
      </c>
      <c r="P550" s="407" t="s">
        <v>632</v>
      </c>
      <c r="Q550" s="399" t="str">
        <f>CONCATENATE('OPINI Rinci v1'!AQ552,'OPINI Rinci v1'!AR552,'OPINI Rinci v1'!AT552,'OPINI Rinci v1'!AS552)</f>
        <v>TMP</v>
      </c>
      <c r="R550" s="163" t="str">
        <f>CONCATENATE('OPINI Rinci v1'!AV552,'OPINI Rinci v1'!AW552,'OPINI Rinci v1'!AX552,'OPINI Rinci v1'!AY552)</f>
        <v>TMP</v>
      </c>
      <c r="S550" s="163" t="str">
        <f>CONCATENATE('OPINI Rinci v1'!BA552,'OPINI Rinci v1'!BB552,'OPINI Rinci v1'!BC552,'OPINI Rinci v1'!BD552)</f>
        <v>TMP</v>
      </c>
      <c r="T550" s="163" t="str">
        <f>CONCATENATE('OPINI Rinci v1'!BF552,'OPINI Rinci v1'!BG552,'OPINI Rinci v1'!BH552,'OPINI Rinci v1'!BI552)</f>
        <v>TMP</v>
      </c>
      <c r="U550" s="163" t="str">
        <f>CONCATENATE('OPINI Rinci v1'!BK552,'OPINI Rinci v1'!BL552,'OPINI Rinci v1'!BM552,'OPINI Rinci v1'!BN552)</f>
        <v>TMP</v>
      </c>
      <c r="V550" s="163" t="str">
        <f>CONCATENATE('OPINI Rinci v1'!BP552,'OPINI Rinci v1'!BQ552,'OPINI Rinci v1'!BR552,'OPINI Rinci v1'!BS552)</f>
        <v/>
      </c>
      <c r="W550" s="163" t="str">
        <f>CONCATENATE('OPINI Rinci v1'!BU552,'OPINI Rinci v1'!BV552,'OPINI Rinci v1'!BW552,'OPINI Rinci v1'!BX552)</f>
        <v>TMP</v>
      </c>
      <c r="X550" s="163" t="str">
        <f>CONCATENATE('OPINI Rinci v1'!BZ552,'OPINI Rinci v1'!CA552,'OPINI Rinci v1'!CB552,'OPINI Rinci v1'!CC552)</f>
        <v/>
      </c>
      <c r="Y550" s="397"/>
    </row>
    <row r="551" spans="1:25" s="91" customFormat="1" ht="14.1" customHeight="1" x14ac:dyDescent="0.2">
      <c r="A551" s="76">
        <f t="shared" si="30"/>
        <v>485</v>
      </c>
      <c r="B551" s="157" t="s">
        <v>96</v>
      </c>
      <c r="C551" s="470" t="s">
        <v>28</v>
      </c>
      <c r="D551" s="479"/>
      <c r="E551" s="472" t="s">
        <v>565</v>
      </c>
      <c r="F551" s="404" t="str">
        <f>CONCATENATE('OPINI Rinci v1'!H553,'OPINI Rinci v1'!I553,'OPINI Rinci v1'!J553,'OPINI Rinci v1'!K553)</f>
        <v/>
      </c>
      <c r="G551" s="404" t="str">
        <f>CONCATENATE('OPINI Rinci v1'!M553,'OPINI Rinci v1'!N553,'OPINI Rinci v1'!O553,'OPINI Rinci v1'!P553)</f>
        <v>WDP</v>
      </c>
      <c r="H551" s="404" t="str">
        <f>CONCATENATE('OPINI Rinci v1'!R553,'OPINI Rinci v1'!S553,'OPINI Rinci v1'!T553,'OPINI Rinci v1'!U553)</f>
        <v>WDP</v>
      </c>
      <c r="I551" s="404" t="str">
        <f>CONCATENATE('OPINI Rinci v1'!W553,'OPINI Rinci v1'!X553,'OPINI Rinci v1'!Y553,'OPINI Rinci v1'!Z553)</f>
        <v>WDP</v>
      </c>
      <c r="J551" s="404" t="str">
        <f>CONCATENATE('OPINI Rinci v1'!AB553,'OPINI Rinci v1'!AC553,'OPINI Rinci v1'!AD553,'OPINI Rinci v1'!AE553)</f>
        <v>WDP</v>
      </c>
      <c r="K551" s="404" t="str">
        <f>CONCATENATE('OPINI Rinci v1'!AG553,'OPINI Rinci v1'!AH553,'OPINI Rinci v1'!AI553,'OPINI Rinci v1'!AJ553)</f>
        <v>WDP</v>
      </c>
      <c r="L551" s="422" t="s">
        <v>634</v>
      </c>
      <c r="M551" s="423"/>
      <c r="N551" s="423"/>
      <c r="O551" s="473" t="str">
        <f>CONCATENATE('OPINI Rinci v1'!AL553,'OPINI Rinci v1'!AM553,'OPINI Rinci v1'!AO553,'OPINI Rinci v1'!AN553)</f>
        <v>TMP</v>
      </c>
      <c r="P551" s="424" t="s">
        <v>634</v>
      </c>
      <c r="Q551" s="399" t="str">
        <f>CONCATENATE('OPINI Rinci v1'!AQ553,'OPINI Rinci v1'!AR553,'OPINI Rinci v1'!AT553,'OPINI Rinci v1'!AS553)</f>
        <v>TMP</v>
      </c>
      <c r="R551" s="163" t="str">
        <f>CONCATENATE('OPINI Rinci v1'!AV553,'OPINI Rinci v1'!AW553,'OPINI Rinci v1'!AX553,'OPINI Rinci v1'!AY553)</f>
        <v>TMP</v>
      </c>
      <c r="S551" s="163" t="str">
        <f>CONCATENATE('OPINI Rinci v1'!BA553,'OPINI Rinci v1'!BB553,'OPINI Rinci v1'!BC553,'OPINI Rinci v1'!BD553)</f>
        <v>TMP</v>
      </c>
      <c r="T551" s="163" t="str">
        <f>CONCATENATE('OPINI Rinci v1'!BF553,'OPINI Rinci v1'!BG553,'OPINI Rinci v1'!BH553,'OPINI Rinci v1'!BI553)</f>
        <v>TMP</v>
      </c>
      <c r="U551" s="163" t="str">
        <f>CONCATENATE('OPINI Rinci v1'!BK553,'OPINI Rinci v1'!BL553,'OPINI Rinci v1'!BM553,'OPINI Rinci v1'!BN553)</f>
        <v/>
      </c>
      <c r="V551" s="163" t="str">
        <f>CONCATENATE('OPINI Rinci v1'!BP553,'OPINI Rinci v1'!BQ553,'OPINI Rinci v1'!BR553,'OPINI Rinci v1'!BS553)</f>
        <v/>
      </c>
      <c r="W551" s="163" t="str">
        <f>CONCATENATE('OPINI Rinci v1'!BU553,'OPINI Rinci v1'!BV553,'OPINI Rinci v1'!BW553,'OPINI Rinci v1'!BX553)</f>
        <v/>
      </c>
      <c r="X551" s="163" t="str">
        <f>CONCATENATE('OPINI Rinci v1'!BZ553,'OPINI Rinci v1'!CA553,'OPINI Rinci v1'!CB553,'OPINI Rinci v1'!CC553)</f>
        <v/>
      </c>
      <c r="Y551" s="397"/>
    </row>
    <row r="552" spans="1:25" s="91" customFormat="1" ht="14.1" customHeight="1" x14ac:dyDescent="0.2">
      <c r="A552" s="76">
        <f t="shared" si="30"/>
        <v>486</v>
      </c>
      <c r="B552" s="157" t="s">
        <v>96</v>
      </c>
      <c r="C552" s="470" t="s">
        <v>30</v>
      </c>
      <c r="D552" s="479"/>
      <c r="E552" s="472" t="s">
        <v>566</v>
      </c>
      <c r="F552" s="404" t="str">
        <f>CONCATENATE('OPINI Rinci v1'!H554,'OPINI Rinci v1'!I554,'OPINI Rinci v1'!J554,'OPINI Rinci v1'!K554)</f>
        <v/>
      </c>
      <c r="G552" s="404" t="str">
        <f>CONCATENATE('OPINI Rinci v1'!M554,'OPINI Rinci v1'!N554,'OPINI Rinci v1'!O554,'OPINI Rinci v1'!P554)</f>
        <v>WTP</v>
      </c>
      <c r="H552" s="404" t="str">
        <f>CONCATENATE('OPINI Rinci v1'!R554,'OPINI Rinci v1'!S554,'OPINI Rinci v1'!T554,'OPINI Rinci v1'!U554)</f>
        <v>WDP</v>
      </c>
      <c r="I552" s="404" t="str">
        <f>CONCATENATE('OPINI Rinci v1'!W554,'OPINI Rinci v1'!X554,'OPINI Rinci v1'!Y554,'OPINI Rinci v1'!Z554)</f>
        <v>WDP</v>
      </c>
      <c r="J552" s="404" t="str">
        <f>CONCATENATE('OPINI Rinci v1'!AB554,'OPINI Rinci v1'!AC554,'OPINI Rinci v1'!AD554,'OPINI Rinci v1'!AE554)</f>
        <v>WDP</v>
      </c>
      <c r="K552" s="404" t="str">
        <f>CONCATENATE('OPINI Rinci v1'!AG554,'OPINI Rinci v1'!AH554,'OPINI Rinci v1'!AI554,'OPINI Rinci v1'!AJ554)</f>
        <v>WDP</v>
      </c>
      <c r="L552" s="422" t="s">
        <v>634</v>
      </c>
      <c r="M552" s="423"/>
      <c r="N552" s="423"/>
      <c r="O552" s="473" t="str">
        <f>CONCATENATE('OPINI Rinci v1'!AL554,'OPINI Rinci v1'!AM554,'OPINI Rinci v1'!AO554,'OPINI Rinci v1'!AN554)</f>
        <v>WDP</v>
      </c>
      <c r="P552" s="424" t="s">
        <v>634</v>
      </c>
      <c r="Q552" s="399" t="str">
        <f>CONCATENATE('OPINI Rinci v1'!AQ554,'OPINI Rinci v1'!AR554,'OPINI Rinci v1'!AT554,'OPINI Rinci v1'!AS554)</f>
        <v>TMP</v>
      </c>
      <c r="R552" s="163" t="str">
        <f>CONCATENATE('OPINI Rinci v1'!AV554,'OPINI Rinci v1'!AW554,'OPINI Rinci v1'!AX554,'OPINI Rinci v1'!AY554)</f>
        <v>TMP</v>
      </c>
      <c r="S552" s="163" t="str">
        <f>CONCATENATE('OPINI Rinci v1'!BA554,'OPINI Rinci v1'!BB554,'OPINI Rinci v1'!BC554,'OPINI Rinci v1'!BD554)</f>
        <v>TMP</v>
      </c>
      <c r="T552" s="163" t="str">
        <f>CONCATENATE('OPINI Rinci v1'!BF554,'OPINI Rinci v1'!BG554,'OPINI Rinci v1'!BH554,'OPINI Rinci v1'!BI554)</f>
        <v>TMP</v>
      </c>
      <c r="U552" s="163" t="str">
        <f>CONCATENATE('OPINI Rinci v1'!BK554,'OPINI Rinci v1'!BL554,'OPINI Rinci v1'!BM554,'OPINI Rinci v1'!BN554)</f>
        <v/>
      </c>
      <c r="V552" s="163" t="str">
        <f>CONCATENATE('OPINI Rinci v1'!BP554,'OPINI Rinci v1'!BQ554,'OPINI Rinci v1'!BR554,'OPINI Rinci v1'!BS554)</f>
        <v/>
      </c>
      <c r="W552" s="163" t="str">
        <f>CONCATENATE('OPINI Rinci v1'!BU554,'OPINI Rinci v1'!BV554,'OPINI Rinci v1'!BW554,'OPINI Rinci v1'!BX554)</f>
        <v/>
      </c>
      <c r="X552" s="163" t="str">
        <f>CONCATENATE('OPINI Rinci v1'!BZ554,'OPINI Rinci v1'!CA554,'OPINI Rinci v1'!CB554,'OPINI Rinci v1'!CC554)</f>
        <v/>
      </c>
      <c r="Y552" s="397"/>
    </row>
    <row r="553" spans="1:25" s="91" customFormat="1" ht="14.1" customHeight="1" x14ac:dyDescent="0.2">
      <c r="A553" s="76">
        <f t="shared" si="30"/>
        <v>487</v>
      </c>
      <c r="B553" s="157" t="s">
        <v>96</v>
      </c>
      <c r="C553" s="470" t="s">
        <v>32</v>
      </c>
      <c r="D553" s="479"/>
      <c r="E553" s="482" t="s">
        <v>567</v>
      </c>
      <c r="F553" s="404" t="str">
        <f>CONCATENATE('OPINI Rinci v1'!H555,'OPINI Rinci v1'!I555,'OPINI Rinci v1'!J555,'OPINI Rinci v1'!K555)</f>
        <v/>
      </c>
      <c r="G553" s="404" t="str">
        <f>CONCATENATE('OPINI Rinci v1'!M555,'OPINI Rinci v1'!N555,'OPINI Rinci v1'!O555,'OPINI Rinci v1'!P555)</f>
        <v>WDP</v>
      </c>
      <c r="H553" s="404" t="str">
        <f>CONCATENATE('OPINI Rinci v1'!R555,'OPINI Rinci v1'!S555,'OPINI Rinci v1'!T555,'OPINI Rinci v1'!U555)</f>
        <v>WDP</v>
      </c>
      <c r="I553" s="404" t="str">
        <f>CONCATENATE('OPINI Rinci v1'!W555,'OPINI Rinci v1'!X555,'OPINI Rinci v1'!Y555,'OPINI Rinci v1'!Z555)</f>
        <v>TMP</v>
      </c>
      <c r="J553" s="404" t="str">
        <f>CONCATENATE('OPINI Rinci v1'!AB555,'OPINI Rinci v1'!AC555,'OPINI Rinci v1'!AD555,'OPINI Rinci v1'!AE555)</f>
        <v>TMP</v>
      </c>
      <c r="K553" s="404" t="str">
        <f>CONCATENATE('OPINI Rinci v1'!AG555,'OPINI Rinci v1'!AH555,'OPINI Rinci v1'!AI555,'OPINI Rinci v1'!AJ555)</f>
        <v>TMP</v>
      </c>
      <c r="L553" s="422" t="s">
        <v>634</v>
      </c>
      <c r="M553" s="423"/>
      <c r="N553" s="423"/>
      <c r="O553" s="473" t="str">
        <f>CONCATENATE('OPINI Rinci v1'!AL555,'OPINI Rinci v1'!AM555,'OPINI Rinci v1'!AO555,'OPINI Rinci v1'!AN555)</f>
        <v>TMP</v>
      </c>
      <c r="P553" s="424" t="s">
        <v>634</v>
      </c>
      <c r="Q553" s="399" t="str">
        <f>CONCATENATE('OPINI Rinci v1'!AQ555,'OPINI Rinci v1'!AR555,'OPINI Rinci v1'!AT555,'OPINI Rinci v1'!AS555)</f>
        <v>TMP</v>
      </c>
      <c r="R553" s="163" t="str">
        <f>CONCATENATE('OPINI Rinci v1'!AV555,'OPINI Rinci v1'!AW555,'OPINI Rinci v1'!AX555,'OPINI Rinci v1'!AY555)</f>
        <v>TMP</v>
      </c>
      <c r="S553" s="163" t="str">
        <f>CONCATENATE('OPINI Rinci v1'!BA555,'OPINI Rinci v1'!BB555,'OPINI Rinci v1'!BC555,'OPINI Rinci v1'!BD555)</f>
        <v>TMP</v>
      </c>
      <c r="T553" s="163" t="str">
        <f>CONCATENATE('OPINI Rinci v1'!BF555,'OPINI Rinci v1'!BG555,'OPINI Rinci v1'!BH555,'OPINI Rinci v1'!BI555)</f>
        <v>TMP</v>
      </c>
      <c r="U553" s="163" t="str">
        <f>CONCATENATE('OPINI Rinci v1'!BK555,'OPINI Rinci v1'!BL555,'OPINI Rinci v1'!BM555,'OPINI Rinci v1'!BN555)</f>
        <v/>
      </c>
      <c r="V553" s="163" t="str">
        <f>CONCATENATE('OPINI Rinci v1'!BP555,'OPINI Rinci v1'!BQ555,'OPINI Rinci v1'!BR555,'OPINI Rinci v1'!BS555)</f>
        <v/>
      </c>
      <c r="W553" s="163" t="str">
        <f>CONCATENATE('OPINI Rinci v1'!BU555,'OPINI Rinci v1'!BV555,'OPINI Rinci v1'!BW555,'OPINI Rinci v1'!BX555)</f>
        <v/>
      </c>
      <c r="X553" s="163" t="str">
        <f>CONCATENATE('OPINI Rinci v1'!BZ555,'OPINI Rinci v1'!CA555,'OPINI Rinci v1'!CB555,'OPINI Rinci v1'!CC555)</f>
        <v/>
      </c>
      <c r="Y553" s="397"/>
    </row>
    <row r="554" spans="1:25" s="91" customFormat="1" ht="14.1" customHeight="1" x14ac:dyDescent="0.2">
      <c r="A554" s="76"/>
      <c r="B554" s="157"/>
      <c r="C554" s="470"/>
      <c r="D554" s="479"/>
      <c r="E554" s="472"/>
      <c r="F554" s="472"/>
      <c r="G554" s="404" t="str">
        <f>CONCATENATE('OPINI Rinci v1'!M556,'OPINI Rinci v1'!N556,'OPINI Rinci v1'!O556,'OPINI Rinci v1'!P556)</f>
        <v/>
      </c>
      <c r="H554" s="472"/>
      <c r="I554" s="472"/>
      <c r="J554" s="472"/>
      <c r="K554" s="472"/>
      <c r="L554" s="482"/>
      <c r="M554" s="482"/>
      <c r="N554" s="482"/>
      <c r="O554" s="473"/>
      <c r="P554" s="472"/>
      <c r="Q554" s="399" t="str">
        <f>CONCATENATE('OPINI Rinci v1'!AQ556,'OPINI Rinci v1'!AR556,'OPINI Rinci v1'!AT556,'OPINI Rinci v1'!AS556)</f>
        <v/>
      </c>
      <c r="R554" s="439"/>
      <c r="S554" s="163"/>
      <c r="T554" s="163"/>
      <c r="U554" s="163"/>
      <c r="V554" s="163"/>
      <c r="W554" s="163"/>
      <c r="X554" s="163"/>
      <c r="Y554" s="397"/>
    </row>
    <row r="555" spans="1:25" s="59" customFormat="1" ht="14.1" customHeight="1" x14ac:dyDescent="0.2">
      <c r="A555" s="76" t="str">
        <f>IF(C555="","",A553+1)</f>
        <v/>
      </c>
      <c r="B555" s="79" t="s">
        <v>290</v>
      </c>
      <c r="C555" s="398"/>
      <c r="D555" s="62" t="s">
        <v>568</v>
      </c>
      <c r="E555" s="63"/>
      <c r="F555" s="63"/>
      <c r="G555" s="404" t="s">
        <v>657</v>
      </c>
      <c r="H555" s="63"/>
      <c r="I555" s="63"/>
      <c r="J555" s="63"/>
      <c r="K555" s="63"/>
      <c r="L555" s="428"/>
      <c r="M555" s="428"/>
      <c r="N555" s="428"/>
      <c r="O555" s="398"/>
      <c r="P555" s="63"/>
      <c r="Q555" s="399"/>
      <c r="R555" s="147"/>
      <c r="S555" s="163"/>
      <c r="T555" s="163"/>
      <c r="U555" s="163"/>
      <c r="V555" s="163"/>
      <c r="W555" s="163"/>
      <c r="X555" s="163"/>
      <c r="Y555" s="400"/>
    </row>
    <row r="556" spans="1:25" s="91" customFormat="1" ht="14.1" customHeight="1" x14ac:dyDescent="0.2">
      <c r="A556" s="76">
        <f>IF(C556="","",A553+1)</f>
        <v>488</v>
      </c>
      <c r="B556" s="157" t="s">
        <v>290</v>
      </c>
      <c r="C556" s="470" t="s">
        <v>8</v>
      </c>
      <c r="D556" s="471"/>
      <c r="E556" s="472" t="s">
        <v>569</v>
      </c>
      <c r="F556" s="404" t="str">
        <f>CONCATENATE('OPINI Rinci v1'!H558,'OPINI Rinci v1'!I558,'OPINI Rinci v1'!J558,'OPINI Rinci v1'!K558)</f>
        <v>WTP</v>
      </c>
      <c r="G556" s="404" t="str">
        <f>CONCATENATE('OPINI Rinci v1'!M558,'OPINI Rinci v1'!N558,'OPINI Rinci v1'!O558,'OPINI Rinci v1'!P558)</f>
        <v>WTP</v>
      </c>
      <c r="H556" s="404" t="str">
        <f>CONCATENATE('OPINI Rinci v1'!R558,'OPINI Rinci v1'!S558,'OPINI Rinci v1'!T558,'OPINI Rinci v1'!U558)</f>
        <v>WDP</v>
      </c>
      <c r="I556" s="404" t="str">
        <f>CONCATENATE('OPINI Rinci v1'!W558,'OPINI Rinci v1'!X558,'OPINI Rinci v1'!Y558,'OPINI Rinci v1'!Z558)</f>
        <v>WTP</v>
      </c>
      <c r="J556" s="404" t="str">
        <f>CONCATENATE('OPINI Rinci v1'!AB558,'OPINI Rinci v1'!AC558,'OPINI Rinci v1'!AD558,'OPINI Rinci v1'!AE558)</f>
        <v>WDP</v>
      </c>
      <c r="K556" s="404" t="str">
        <f>CONCATENATE('OPINI Rinci v1'!AG558,'OPINI Rinci v1'!AH558,'OPINI Rinci v1'!AI558,'OPINI Rinci v1'!AJ558)</f>
        <v>WDP</v>
      </c>
      <c r="L556" s="405" t="s">
        <v>632</v>
      </c>
      <c r="M556" s="406"/>
      <c r="N556" s="406"/>
      <c r="O556" s="473" t="str">
        <f>CONCATENATE('OPINI Rinci v1'!AL558,'OPINI Rinci v1'!AM558,'OPINI Rinci v1'!AO558,'OPINI Rinci v1'!AN558)</f>
        <v>TMP</v>
      </c>
      <c r="P556" s="407" t="s">
        <v>632</v>
      </c>
      <c r="Q556" s="399" t="str">
        <f>CONCATENATE('OPINI Rinci v1'!AQ558,'OPINI Rinci v1'!AR558,'OPINI Rinci v1'!AT558,'OPINI Rinci v1'!AS558)</f>
        <v>TMP</v>
      </c>
      <c r="R556" s="163" t="str">
        <f>CONCATENATE('OPINI Rinci v1'!AV558,'OPINI Rinci v1'!AW558,'OPINI Rinci v1'!AX558,'OPINI Rinci v1'!AY558)</f>
        <v>TMP</v>
      </c>
      <c r="S556" s="163" t="str">
        <f>CONCATENATE('OPINI Rinci v1'!BA558,'OPINI Rinci v1'!BB558,'OPINI Rinci v1'!BC558,'OPINI Rinci v1'!BD558)</f>
        <v>TMP</v>
      </c>
      <c r="T556" s="163" t="str">
        <f>CONCATENATE('OPINI Rinci v1'!BF558,'OPINI Rinci v1'!BG558,'OPINI Rinci v1'!BH558,'OPINI Rinci v1'!BI558)</f>
        <v>TW</v>
      </c>
      <c r="U556" s="163" t="str">
        <f>CONCATENATE('OPINI Rinci v1'!BK558,'OPINI Rinci v1'!BL558,'OPINI Rinci v1'!BM558,'OPINI Rinci v1'!BN558)</f>
        <v>TMP</v>
      </c>
      <c r="V556" s="163" t="str">
        <f>CONCATENATE('OPINI Rinci v1'!BP558,'OPINI Rinci v1'!BQ558,'OPINI Rinci v1'!BR558,'OPINI Rinci v1'!BS558)</f>
        <v>TMP</v>
      </c>
      <c r="W556" s="163" t="str">
        <f>CONCATENATE('OPINI Rinci v1'!BU558,'OPINI Rinci v1'!BV558,'OPINI Rinci v1'!BW558,'OPINI Rinci v1'!BX558)</f>
        <v>WDP</v>
      </c>
      <c r="X556" s="163" t="str">
        <f>CONCATENATE('OPINI Rinci v1'!BZ558,'OPINI Rinci v1'!CA558,'OPINI Rinci v1'!CB558,'OPINI Rinci v1'!CC558)</f>
        <v/>
      </c>
      <c r="Y556" s="397"/>
    </row>
    <row r="557" spans="1:25" s="91" customFormat="1" ht="14.1" customHeight="1" x14ac:dyDescent="0.2">
      <c r="A557" s="76">
        <f t="shared" ref="A557:A566" si="31">IF(C557="","",A556+1)</f>
        <v>489</v>
      </c>
      <c r="B557" s="157" t="s">
        <v>290</v>
      </c>
      <c r="C557" s="470" t="s">
        <v>12</v>
      </c>
      <c r="D557" s="479"/>
      <c r="E557" s="472" t="s">
        <v>570</v>
      </c>
      <c r="F557" s="404" t="str">
        <f>CONCATENATE('OPINI Rinci v1'!H559,'OPINI Rinci v1'!I559,'OPINI Rinci v1'!J559,'OPINI Rinci v1'!K559)</f>
        <v>WTP</v>
      </c>
      <c r="G557" s="404" t="str">
        <f>CONCATENATE('OPINI Rinci v1'!M559,'OPINI Rinci v1'!N559,'OPINI Rinci v1'!O559,'OPINI Rinci v1'!P559)</f>
        <v>WTP</v>
      </c>
      <c r="H557" s="404" t="str">
        <f>CONCATENATE('OPINI Rinci v1'!R559,'OPINI Rinci v1'!S559,'OPINI Rinci v1'!T559,'OPINI Rinci v1'!U559)</f>
        <v>WDP</v>
      </c>
      <c r="I557" s="404" t="str">
        <f>CONCATENATE('OPINI Rinci v1'!W559,'OPINI Rinci v1'!X559,'OPINI Rinci v1'!Y559,'OPINI Rinci v1'!Z559)</f>
        <v>WDP</v>
      </c>
      <c r="J557" s="404" t="str">
        <f>CONCATENATE('OPINI Rinci v1'!AB559,'OPINI Rinci v1'!AC559,'OPINI Rinci v1'!AD559,'OPINI Rinci v1'!AE559)</f>
        <v>WDP</v>
      </c>
      <c r="K557" s="404" t="str">
        <f>CONCATENATE('OPINI Rinci v1'!AG559,'OPINI Rinci v1'!AH559,'OPINI Rinci v1'!AI559,'OPINI Rinci v1'!AJ559)</f>
        <v>WDP</v>
      </c>
      <c r="L557" s="422" t="s">
        <v>634</v>
      </c>
      <c r="M557" s="423"/>
      <c r="N557" s="423"/>
      <c r="O557" s="473" t="str">
        <f>CONCATENATE('OPINI Rinci v1'!AL559,'OPINI Rinci v1'!AM559,'OPINI Rinci v1'!AO559,'OPINI Rinci v1'!AN559)</f>
        <v>TW</v>
      </c>
      <c r="P557" s="424" t="s">
        <v>634</v>
      </c>
      <c r="Q557" s="399" t="str">
        <f>CONCATENATE('OPINI Rinci v1'!AQ559,'OPINI Rinci v1'!AR559,'OPINI Rinci v1'!AT559,'OPINI Rinci v1'!AS559)</f>
        <v>WDP</v>
      </c>
      <c r="R557" s="163" t="str">
        <f>CONCATENATE('OPINI Rinci v1'!AV559,'OPINI Rinci v1'!AW559,'OPINI Rinci v1'!AX559,'OPINI Rinci v1'!AY559)</f>
        <v>TMP</v>
      </c>
      <c r="S557" s="163" t="str">
        <f>CONCATENATE('OPINI Rinci v1'!BA559,'OPINI Rinci v1'!BB559,'OPINI Rinci v1'!BC559,'OPINI Rinci v1'!BD559)</f>
        <v>TMP</v>
      </c>
      <c r="T557" s="163" t="str">
        <f>CONCATENATE('OPINI Rinci v1'!BF559,'OPINI Rinci v1'!BG559,'OPINI Rinci v1'!BH559,'OPINI Rinci v1'!BI559)</f>
        <v>TW</v>
      </c>
      <c r="U557" s="163" t="str">
        <f>CONCATENATE('OPINI Rinci v1'!BK559,'OPINI Rinci v1'!BL559,'OPINI Rinci v1'!BM559,'OPINI Rinci v1'!BN559)</f>
        <v>TMP</v>
      </c>
      <c r="V557" s="163" t="str">
        <f>CONCATENATE('OPINI Rinci v1'!BP559,'OPINI Rinci v1'!BQ559,'OPINI Rinci v1'!BR559,'OPINI Rinci v1'!BS559)</f>
        <v>WDP</v>
      </c>
      <c r="W557" s="163" t="str">
        <f>CONCATENATE('OPINI Rinci v1'!BU559,'OPINI Rinci v1'!BV559,'OPINI Rinci v1'!BW559,'OPINI Rinci v1'!BX559)</f>
        <v>TMP</v>
      </c>
      <c r="X557" s="163" t="str">
        <f>CONCATENATE('OPINI Rinci v1'!BZ559,'OPINI Rinci v1'!CA559,'OPINI Rinci v1'!CB559,'OPINI Rinci v1'!CC559)</f>
        <v/>
      </c>
      <c r="Y557" s="397"/>
    </row>
    <row r="558" spans="1:25" s="91" customFormat="1" ht="14.1" customHeight="1" x14ac:dyDescent="0.2">
      <c r="A558" s="76">
        <f t="shared" si="31"/>
        <v>490</v>
      </c>
      <c r="B558" s="157" t="s">
        <v>290</v>
      </c>
      <c r="C558" s="470" t="s">
        <v>14</v>
      </c>
      <c r="D558" s="479"/>
      <c r="E558" s="472" t="s">
        <v>571</v>
      </c>
      <c r="F558" s="404" t="str">
        <f>CONCATENATE('OPINI Rinci v1'!H560,'OPINI Rinci v1'!I560,'OPINI Rinci v1'!J560,'OPINI Rinci v1'!K560)</f>
        <v>WTP</v>
      </c>
      <c r="G558" s="404" t="str">
        <f>CONCATENATE('OPINI Rinci v1'!M560,'OPINI Rinci v1'!N560,'OPINI Rinci v1'!O560,'OPINI Rinci v1'!P560)</f>
        <v>WTP</v>
      </c>
      <c r="H558" s="404" t="str">
        <f>CONCATENATE('OPINI Rinci v1'!R560,'OPINI Rinci v1'!S560,'OPINI Rinci v1'!T560,'OPINI Rinci v1'!U560)</f>
        <v>WTP</v>
      </c>
      <c r="I558" s="404" t="str">
        <f>CONCATENATE('OPINI Rinci v1'!W560,'OPINI Rinci v1'!X560,'OPINI Rinci v1'!Y560,'OPINI Rinci v1'!Z560)</f>
        <v>WDP</v>
      </c>
      <c r="J558" s="404" t="str">
        <f>CONCATENATE('OPINI Rinci v1'!AB560,'OPINI Rinci v1'!AC560,'OPINI Rinci v1'!AD560,'OPINI Rinci v1'!AE560)</f>
        <v>WDP</v>
      </c>
      <c r="K558" s="404" t="str">
        <f>CONCATENATE('OPINI Rinci v1'!AG560,'OPINI Rinci v1'!AH560,'OPINI Rinci v1'!AI560,'OPINI Rinci v1'!AJ560)</f>
        <v>WDP</v>
      </c>
      <c r="L558" s="422" t="s">
        <v>634</v>
      </c>
      <c r="M558" s="423"/>
      <c r="N558" s="423"/>
      <c r="O558" s="473" t="str">
        <f>CONCATENATE('OPINI Rinci v1'!AL560,'OPINI Rinci v1'!AM560,'OPINI Rinci v1'!AO560,'OPINI Rinci v1'!AN560)</f>
        <v>WDP</v>
      </c>
      <c r="P558" s="424" t="s">
        <v>634</v>
      </c>
      <c r="Q558" s="399" t="str">
        <f>CONCATENATE('OPINI Rinci v1'!AQ560,'OPINI Rinci v1'!AR560,'OPINI Rinci v1'!AT560,'OPINI Rinci v1'!AS560)</f>
        <v>WDP</v>
      </c>
      <c r="R558" s="163" t="str">
        <f>CONCATENATE('OPINI Rinci v1'!AV560,'OPINI Rinci v1'!AW560,'OPINI Rinci v1'!AX560,'OPINI Rinci v1'!AY560)</f>
        <v>TMP</v>
      </c>
      <c r="S558" s="163" t="str">
        <f>CONCATENATE('OPINI Rinci v1'!BA560,'OPINI Rinci v1'!BB560,'OPINI Rinci v1'!BC560,'OPINI Rinci v1'!BD560)</f>
        <v>TMP</v>
      </c>
      <c r="T558" s="163" t="str">
        <f>CONCATENATE('OPINI Rinci v1'!BF560,'OPINI Rinci v1'!BG560,'OPINI Rinci v1'!BH560,'OPINI Rinci v1'!BI560)</f>
        <v>TW</v>
      </c>
      <c r="U558" s="163" t="str">
        <f>CONCATENATE('OPINI Rinci v1'!BK560,'OPINI Rinci v1'!BL560,'OPINI Rinci v1'!BM560,'OPINI Rinci v1'!BN560)</f>
        <v>TMP</v>
      </c>
      <c r="V558" s="163" t="str">
        <f>CONCATENATE('OPINI Rinci v1'!BP560,'OPINI Rinci v1'!BQ560,'OPINI Rinci v1'!BR560,'OPINI Rinci v1'!BS560)</f>
        <v>WDP</v>
      </c>
      <c r="W558" s="163" t="str">
        <f>CONCATENATE('OPINI Rinci v1'!BU560,'OPINI Rinci v1'!BV560,'OPINI Rinci v1'!BW560,'OPINI Rinci v1'!BX560)</f>
        <v>TMP</v>
      </c>
      <c r="X558" s="163" t="str">
        <f>CONCATENATE('OPINI Rinci v1'!BZ560,'OPINI Rinci v1'!CA560,'OPINI Rinci v1'!CB560,'OPINI Rinci v1'!CC560)</f>
        <v/>
      </c>
      <c r="Y558" s="397"/>
    </row>
    <row r="559" spans="1:25" s="408" customFormat="1" ht="14.1" customHeight="1" x14ac:dyDescent="0.2">
      <c r="A559" s="409">
        <f t="shared" si="31"/>
        <v>491</v>
      </c>
      <c r="B559" s="410" t="s">
        <v>290</v>
      </c>
      <c r="C559" s="474" t="s">
        <v>16</v>
      </c>
      <c r="D559" s="475"/>
      <c r="E559" s="476" t="s">
        <v>572</v>
      </c>
      <c r="F559" s="404" t="str">
        <f>CONCATENATE('OPINI Rinci v1'!H561,'OPINI Rinci v1'!I561,'OPINI Rinci v1'!J561,'OPINI Rinci v1'!K561)</f>
        <v/>
      </c>
      <c r="G559" s="404" t="str">
        <f>CONCATENATE('OPINI Rinci v1'!M561,'OPINI Rinci v1'!N561,'OPINI Rinci v1'!O561,'OPINI Rinci v1'!P561)</f>
        <v>WTP</v>
      </c>
      <c r="H559" s="404" t="str">
        <f>CONCATENATE('OPINI Rinci v1'!R561,'OPINI Rinci v1'!S561,'OPINI Rinci v1'!T561,'OPINI Rinci v1'!U561)</f>
        <v>WTP</v>
      </c>
      <c r="I559" s="404" t="str">
        <f>CONCATENATE('OPINI Rinci v1'!W561,'OPINI Rinci v1'!X561,'OPINI Rinci v1'!Y561,'OPINI Rinci v1'!Z561)</f>
        <v>WTP</v>
      </c>
      <c r="J559" s="404" t="str">
        <f>CONCATENATE('OPINI Rinci v1'!AB561,'OPINI Rinci v1'!AC561,'OPINI Rinci v1'!AD561,'OPINI Rinci v1'!AE561)</f>
        <v>WTP</v>
      </c>
      <c r="K559" s="414" t="str">
        <f>CONCATENATE('OPINI Rinci v1'!AG561,'OPINI Rinci v1'!AH561,'OPINI Rinci v1'!AI561,'OPINI Rinci v1'!AJ561)</f>
        <v>WTP</v>
      </c>
      <c r="L559" s="425" t="s">
        <v>633</v>
      </c>
      <c r="M559" s="426"/>
      <c r="N559" s="426"/>
      <c r="O559" s="477" t="str">
        <f>CONCATENATE('OPINI Rinci v1'!AL561,'OPINI Rinci v1'!AM561,'OPINI Rinci v1'!AO561,'OPINI Rinci v1'!AN561)</f>
        <v>WDP</v>
      </c>
      <c r="P559" s="427" t="s">
        <v>632</v>
      </c>
      <c r="Q559" s="418" t="str">
        <f>CONCATENATE('OPINI Rinci v1'!AQ561,'OPINI Rinci v1'!AR561,'OPINI Rinci v1'!AT561,'OPINI Rinci v1'!AS561)</f>
        <v>WDP</v>
      </c>
      <c r="R559" s="419" t="str">
        <f>CONCATENATE('OPINI Rinci v1'!AV561,'OPINI Rinci v1'!AW561,'OPINI Rinci v1'!AX561,'OPINI Rinci v1'!AY561)</f>
        <v>WDP</v>
      </c>
      <c r="S559" s="419" t="str">
        <f>CONCATENATE('OPINI Rinci v1'!BA561,'OPINI Rinci v1'!BB561,'OPINI Rinci v1'!BC561,'OPINI Rinci v1'!BD561)</f>
        <v>TMP</v>
      </c>
      <c r="T559" s="419" t="str">
        <f>CONCATENATE('OPINI Rinci v1'!BF561,'OPINI Rinci v1'!BG561,'OPINI Rinci v1'!BH561,'OPINI Rinci v1'!BI561)</f>
        <v>TW</v>
      </c>
      <c r="U559" s="419" t="str">
        <f>CONCATENATE('OPINI Rinci v1'!BK561,'OPINI Rinci v1'!BL561,'OPINI Rinci v1'!BM561,'OPINI Rinci v1'!BN561)</f>
        <v>TMP</v>
      </c>
      <c r="V559" s="419" t="str">
        <f>CONCATENATE('OPINI Rinci v1'!BP561,'OPINI Rinci v1'!BQ561,'OPINI Rinci v1'!BR561,'OPINI Rinci v1'!BS561)</f>
        <v>WDP</v>
      </c>
      <c r="W559" s="419" t="str">
        <f>CONCATENATE('OPINI Rinci v1'!BU561,'OPINI Rinci v1'!BV561,'OPINI Rinci v1'!BW561,'OPINI Rinci v1'!BX561)</f>
        <v>WDP</v>
      </c>
      <c r="X559" s="419" t="str">
        <f>CONCATENATE('OPINI Rinci v1'!BZ561,'OPINI Rinci v1'!CA561,'OPINI Rinci v1'!CB561,'OPINI Rinci v1'!CC561)</f>
        <v>WDP</v>
      </c>
      <c r="Y559" s="420"/>
    </row>
    <row r="560" spans="1:25" s="91" customFormat="1" ht="14.1" customHeight="1" x14ac:dyDescent="0.2">
      <c r="A560" s="76">
        <f t="shared" si="31"/>
        <v>492</v>
      </c>
      <c r="B560" s="157" t="s">
        <v>290</v>
      </c>
      <c r="C560" s="470" t="s">
        <v>18</v>
      </c>
      <c r="D560" s="479"/>
      <c r="E560" s="472" t="s">
        <v>573</v>
      </c>
      <c r="F560" s="404" t="str">
        <f>CONCATENATE('OPINI Rinci v1'!H562,'OPINI Rinci v1'!I562,'OPINI Rinci v1'!J562,'OPINI Rinci v1'!K562)</f>
        <v>WTP</v>
      </c>
      <c r="G560" s="404" t="str">
        <f>CONCATENATE('OPINI Rinci v1'!M562,'OPINI Rinci v1'!N562,'OPINI Rinci v1'!O562,'OPINI Rinci v1'!P562)</f>
        <v>WTP</v>
      </c>
      <c r="H560" s="404" t="str">
        <f>CONCATENATE('OPINI Rinci v1'!R562,'OPINI Rinci v1'!S562,'OPINI Rinci v1'!T562,'OPINI Rinci v1'!U562)</f>
        <v>WTP</v>
      </c>
      <c r="I560" s="404" t="str">
        <f>CONCATENATE('OPINI Rinci v1'!W562,'OPINI Rinci v1'!X562,'OPINI Rinci v1'!Y562,'OPINI Rinci v1'!Z562)</f>
        <v>WTP</v>
      </c>
      <c r="J560" s="404" t="str">
        <f>CONCATENATE('OPINI Rinci v1'!AB562,'OPINI Rinci v1'!AC562,'OPINI Rinci v1'!AD562,'OPINI Rinci v1'!AE562)</f>
        <v>WDP</v>
      </c>
      <c r="K560" s="404" t="str">
        <f>CONCATENATE('OPINI Rinci v1'!AG562,'OPINI Rinci v1'!AH562,'OPINI Rinci v1'!AI562,'OPINI Rinci v1'!AJ562)</f>
        <v>WDP</v>
      </c>
      <c r="L560" s="422" t="s">
        <v>634</v>
      </c>
      <c r="M560" s="423"/>
      <c r="N560" s="423"/>
      <c r="O560" s="473" t="str">
        <f>CONCATENATE('OPINI Rinci v1'!AL562,'OPINI Rinci v1'!AM562,'OPINI Rinci v1'!AO562,'OPINI Rinci v1'!AN562)</f>
        <v>WDP</v>
      </c>
      <c r="P560" s="424" t="s">
        <v>634</v>
      </c>
      <c r="Q560" s="399" t="str">
        <f>CONCATENATE('OPINI Rinci v1'!AQ562,'OPINI Rinci v1'!AR562,'OPINI Rinci v1'!AT562,'OPINI Rinci v1'!AS562)</f>
        <v>WDP</v>
      </c>
      <c r="R560" s="163" t="str">
        <f>CONCATENATE('OPINI Rinci v1'!AV562,'OPINI Rinci v1'!AW562,'OPINI Rinci v1'!AX562,'OPINI Rinci v1'!AY562)</f>
        <v>TMP</v>
      </c>
      <c r="S560" s="163" t="str">
        <f>CONCATENATE('OPINI Rinci v1'!BA562,'OPINI Rinci v1'!BB562,'OPINI Rinci v1'!BC562,'OPINI Rinci v1'!BD562)</f>
        <v>TMP</v>
      </c>
      <c r="T560" s="163" t="str">
        <f>CONCATENATE('OPINI Rinci v1'!BF562,'OPINI Rinci v1'!BG562,'OPINI Rinci v1'!BH562,'OPINI Rinci v1'!BI562)</f>
        <v>TW</v>
      </c>
      <c r="U560" s="163" t="str">
        <f>CONCATENATE('OPINI Rinci v1'!BK562,'OPINI Rinci v1'!BL562,'OPINI Rinci v1'!BM562,'OPINI Rinci v1'!BN562)</f>
        <v>TMP</v>
      </c>
      <c r="V560" s="163" t="str">
        <f>CONCATENATE('OPINI Rinci v1'!BP562,'OPINI Rinci v1'!BQ562,'OPINI Rinci v1'!BR562,'OPINI Rinci v1'!BS562)</f>
        <v>WDP</v>
      </c>
      <c r="W560" s="163" t="str">
        <f>CONCATENATE('OPINI Rinci v1'!BU562,'OPINI Rinci v1'!BV562,'OPINI Rinci v1'!BW562,'OPINI Rinci v1'!BX562)</f>
        <v>WDP</v>
      </c>
      <c r="X560" s="163" t="str">
        <f>CONCATENATE('OPINI Rinci v1'!BZ562,'OPINI Rinci v1'!CA562,'OPINI Rinci v1'!CB562,'OPINI Rinci v1'!CC562)</f>
        <v/>
      </c>
      <c r="Y560" s="397"/>
    </row>
    <row r="561" spans="1:25" s="408" customFormat="1" ht="14.1" customHeight="1" x14ac:dyDescent="0.2">
      <c r="A561" s="409">
        <f t="shared" si="31"/>
        <v>493</v>
      </c>
      <c r="B561" s="410" t="s">
        <v>290</v>
      </c>
      <c r="C561" s="474" t="s">
        <v>20</v>
      </c>
      <c r="D561" s="475"/>
      <c r="E561" s="476" t="s">
        <v>574</v>
      </c>
      <c r="F561" s="404" t="str">
        <f>CONCATENATE('OPINI Rinci v1'!H563,'OPINI Rinci v1'!I563,'OPINI Rinci v1'!J563,'OPINI Rinci v1'!K563)</f>
        <v>WTP</v>
      </c>
      <c r="G561" s="404" t="str">
        <f>CONCATENATE('OPINI Rinci v1'!M563,'OPINI Rinci v1'!N563,'OPINI Rinci v1'!O563,'OPINI Rinci v1'!P563)</f>
        <v>WTP</v>
      </c>
      <c r="H561" s="404" t="str">
        <f>CONCATENATE('OPINI Rinci v1'!R563,'OPINI Rinci v1'!S563,'OPINI Rinci v1'!T563,'OPINI Rinci v1'!U563)</f>
        <v>WTP</v>
      </c>
      <c r="I561" s="404" t="str">
        <f>CONCATENATE('OPINI Rinci v1'!W563,'OPINI Rinci v1'!X563,'OPINI Rinci v1'!Y563,'OPINI Rinci v1'!Z563)</f>
        <v>WTP</v>
      </c>
      <c r="J561" s="404" t="str">
        <f>CONCATENATE('OPINI Rinci v1'!AB563,'OPINI Rinci v1'!AC563,'OPINI Rinci v1'!AD563,'OPINI Rinci v1'!AE563)</f>
        <v>WTP</v>
      </c>
      <c r="K561" s="414" t="str">
        <f>CONCATENATE('OPINI Rinci v1'!AG563,'OPINI Rinci v1'!AH563,'OPINI Rinci v1'!AI563,'OPINI Rinci v1'!AJ563)</f>
        <v>WTP</v>
      </c>
      <c r="L561" s="425" t="s">
        <v>633</v>
      </c>
      <c r="M561" s="426"/>
      <c r="N561" s="426"/>
      <c r="O561" s="477" t="str">
        <f>CONCATENATE('OPINI Rinci v1'!AL563,'OPINI Rinci v1'!AM563,'OPINI Rinci v1'!AO563,'OPINI Rinci v1'!AN563)</f>
        <v>WDP</v>
      </c>
      <c r="P561" s="427" t="s">
        <v>632</v>
      </c>
      <c r="Q561" s="418" t="str">
        <f>CONCATENATE('OPINI Rinci v1'!AQ563,'OPINI Rinci v1'!AR563,'OPINI Rinci v1'!AT563,'OPINI Rinci v1'!AS563)</f>
        <v>WDP</v>
      </c>
      <c r="R561" s="419" t="str">
        <f>CONCATENATE('OPINI Rinci v1'!AV563,'OPINI Rinci v1'!AW563,'OPINI Rinci v1'!AX563,'OPINI Rinci v1'!AY563)</f>
        <v>WDP</v>
      </c>
      <c r="S561" s="419" t="str">
        <f>CONCATENATE('OPINI Rinci v1'!BA563,'OPINI Rinci v1'!BB563,'OPINI Rinci v1'!BC563,'OPINI Rinci v1'!BD563)</f>
        <v>WDP</v>
      </c>
      <c r="T561" s="419" t="str">
        <f>CONCATENATE('OPINI Rinci v1'!BF563,'OPINI Rinci v1'!BG563,'OPINI Rinci v1'!BH563,'OPINI Rinci v1'!BI563)</f>
        <v>WDP</v>
      </c>
      <c r="U561" s="419" t="str">
        <f>CONCATENATE('OPINI Rinci v1'!BK563,'OPINI Rinci v1'!BL563,'OPINI Rinci v1'!BM563,'OPINI Rinci v1'!BN563)</f>
        <v>TMP</v>
      </c>
      <c r="V561" s="419" t="str">
        <f>CONCATENATE('OPINI Rinci v1'!BP563,'OPINI Rinci v1'!BQ563,'OPINI Rinci v1'!BR563,'OPINI Rinci v1'!BS563)</f>
        <v>WDP</v>
      </c>
      <c r="W561" s="419" t="str">
        <f>CONCATENATE('OPINI Rinci v1'!BU563,'OPINI Rinci v1'!BV563,'OPINI Rinci v1'!BW563,'OPINI Rinci v1'!BX563)</f>
        <v>WDP</v>
      </c>
      <c r="X561" s="419" t="str">
        <f>CONCATENATE('OPINI Rinci v1'!BZ563,'OPINI Rinci v1'!CA563,'OPINI Rinci v1'!CB563,'OPINI Rinci v1'!CC563)</f>
        <v/>
      </c>
      <c r="Y561" s="420"/>
    </row>
    <row r="562" spans="1:25" s="91" customFormat="1" ht="14.1" customHeight="1" x14ac:dyDescent="0.2">
      <c r="A562" s="76">
        <f t="shared" si="31"/>
        <v>494</v>
      </c>
      <c r="B562" s="157" t="s">
        <v>290</v>
      </c>
      <c r="C562" s="470" t="s">
        <v>22</v>
      </c>
      <c r="D562" s="479"/>
      <c r="E562" s="472" t="s">
        <v>575</v>
      </c>
      <c r="F562" s="404" t="str">
        <f>CONCATENATE('OPINI Rinci v1'!H564,'OPINI Rinci v1'!I564,'OPINI Rinci v1'!J564,'OPINI Rinci v1'!K564)</f>
        <v>WTP</v>
      </c>
      <c r="G562" s="404" t="str">
        <f>CONCATENATE('OPINI Rinci v1'!M564,'OPINI Rinci v1'!N564,'OPINI Rinci v1'!O564,'OPINI Rinci v1'!P564)</f>
        <v>WDP</v>
      </c>
      <c r="H562" s="404" t="str">
        <f>CONCATENATE('OPINI Rinci v1'!R564,'OPINI Rinci v1'!S564,'OPINI Rinci v1'!T564,'OPINI Rinci v1'!U564)</f>
        <v>WDP</v>
      </c>
      <c r="I562" s="404" t="str">
        <f>CONCATENATE('OPINI Rinci v1'!W564,'OPINI Rinci v1'!X564,'OPINI Rinci v1'!Y564,'OPINI Rinci v1'!Z564)</f>
        <v>WDP</v>
      </c>
      <c r="J562" s="404" t="str">
        <f>CONCATENATE('OPINI Rinci v1'!AB564,'OPINI Rinci v1'!AC564,'OPINI Rinci v1'!AD564,'OPINI Rinci v1'!AE564)</f>
        <v>TMP</v>
      </c>
      <c r="K562" s="404" t="str">
        <f>CONCATENATE('OPINI Rinci v1'!AG564,'OPINI Rinci v1'!AH564,'OPINI Rinci v1'!AI564,'OPINI Rinci v1'!AJ564)</f>
        <v>WDP</v>
      </c>
      <c r="L562" s="422" t="s">
        <v>634</v>
      </c>
      <c r="M562" s="423"/>
      <c r="N562" s="423"/>
      <c r="O562" s="473" t="str">
        <f>CONCATENATE('OPINI Rinci v1'!AL564,'OPINI Rinci v1'!AM564,'OPINI Rinci v1'!AO564,'OPINI Rinci v1'!AN564)</f>
        <v>TMP</v>
      </c>
      <c r="P562" s="424" t="s">
        <v>634</v>
      </c>
      <c r="Q562" s="399" t="str">
        <f>CONCATENATE('OPINI Rinci v1'!AQ564,'OPINI Rinci v1'!AR564,'OPINI Rinci v1'!AT564,'OPINI Rinci v1'!AS564)</f>
        <v>TMP</v>
      </c>
      <c r="R562" s="163" t="str">
        <f>CONCATENATE('OPINI Rinci v1'!AV564,'OPINI Rinci v1'!AW564,'OPINI Rinci v1'!AX564,'OPINI Rinci v1'!AY564)</f>
        <v>TMP</v>
      </c>
      <c r="S562" s="163" t="str">
        <f>CONCATENATE('OPINI Rinci v1'!BA564,'OPINI Rinci v1'!BB564,'OPINI Rinci v1'!BC564,'OPINI Rinci v1'!BD564)</f>
        <v>TMP</v>
      </c>
      <c r="T562" s="163" t="str">
        <f>CONCATENATE('OPINI Rinci v1'!BF564,'OPINI Rinci v1'!BG564,'OPINI Rinci v1'!BH564,'OPINI Rinci v1'!BI564)</f>
        <v>TW</v>
      </c>
      <c r="U562" s="163" t="str">
        <f>CONCATENATE('OPINI Rinci v1'!BK564,'OPINI Rinci v1'!BL564,'OPINI Rinci v1'!BM564,'OPINI Rinci v1'!BN564)</f>
        <v>TMP</v>
      </c>
      <c r="V562" s="163" t="str">
        <f>CONCATENATE('OPINI Rinci v1'!BP564,'OPINI Rinci v1'!BQ564,'OPINI Rinci v1'!BR564,'OPINI Rinci v1'!BS564)</f>
        <v>TMP</v>
      </c>
      <c r="W562" s="163" t="str">
        <f>CONCATENATE('OPINI Rinci v1'!BU564,'OPINI Rinci v1'!BV564,'OPINI Rinci v1'!BW564,'OPINI Rinci v1'!BX564)</f>
        <v>TMP</v>
      </c>
      <c r="X562" s="163" t="str">
        <f>CONCATENATE('OPINI Rinci v1'!BZ564,'OPINI Rinci v1'!CA564,'OPINI Rinci v1'!CB564,'OPINI Rinci v1'!CC564)</f>
        <v/>
      </c>
      <c r="Y562" s="397"/>
    </row>
    <row r="563" spans="1:25" s="408" customFormat="1" ht="14.1" customHeight="1" x14ac:dyDescent="0.2">
      <c r="A563" s="409">
        <f t="shared" si="31"/>
        <v>495</v>
      </c>
      <c r="B563" s="410" t="s">
        <v>290</v>
      </c>
      <c r="C563" s="474" t="s">
        <v>24</v>
      </c>
      <c r="D563" s="475"/>
      <c r="E563" s="476" t="s">
        <v>576</v>
      </c>
      <c r="F563" s="404" t="str">
        <f>CONCATENATE('OPINI Rinci v1'!H565,'OPINI Rinci v1'!I565,'OPINI Rinci v1'!J565,'OPINI Rinci v1'!K565)</f>
        <v xml:space="preserve">WTP </v>
      </c>
      <c r="G563" s="404" t="str">
        <f>CONCATENATE('OPINI Rinci v1'!M565,'OPINI Rinci v1'!N565,'OPINI Rinci v1'!O565,'OPINI Rinci v1'!P565)</f>
        <v>WTP</v>
      </c>
      <c r="H563" s="404" t="str">
        <f>CONCATENATE('OPINI Rinci v1'!R565,'OPINI Rinci v1'!S565,'OPINI Rinci v1'!T565,'OPINI Rinci v1'!U565)</f>
        <v>WTP</v>
      </c>
      <c r="I563" s="404" t="str">
        <f>CONCATENATE('OPINI Rinci v1'!W565,'OPINI Rinci v1'!X565,'OPINI Rinci v1'!Y565,'OPINI Rinci v1'!Z565)</f>
        <v>WTP</v>
      </c>
      <c r="J563" s="404" t="str">
        <f>CONCATENATE('OPINI Rinci v1'!AB565,'OPINI Rinci v1'!AC565,'OPINI Rinci v1'!AD565,'OPINI Rinci v1'!AE565)</f>
        <v>WTP</v>
      </c>
      <c r="K563" s="414" t="str">
        <f>CONCATENATE('OPINI Rinci v1'!AG565,'OPINI Rinci v1'!AH565,'OPINI Rinci v1'!AI565,'OPINI Rinci v1'!AJ565)</f>
        <v>WTP</v>
      </c>
      <c r="L563" s="415" t="s">
        <v>634</v>
      </c>
      <c r="M563" s="416"/>
      <c r="N563" s="416"/>
      <c r="O563" s="477" t="str">
        <f>CONCATENATE('OPINI Rinci v1'!AL565,'OPINI Rinci v1'!AM565,'OPINI Rinci v1'!AO565,'OPINI Rinci v1'!AN565)</f>
        <v>WDP</v>
      </c>
      <c r="P563" s="417" t="s">
        <v>634</v>
      </c>
      <c r="Q563" s="418" t="str">
        <f>CONCATENATE('OPINI Rinci v1'!AQ565,'OPINI Rinci v1'!AR565,'OPINI Rinci v1'!AT565,'OPINI Rinci v1'!AS565)</f>
        <v>WDP</v>
      </c>
      <c r="R563" s="419" t="str">
        <f>CONCATENATE('OPINI Rinci v1'!AV565,'OPINI Rinci v1'!AW565,'OPINI Rinci v1'!AX565,'OPINI Rinci v1'!AY565)</f>
        <v>WDP</v>
      </c>
      <c r="S563" s="419" t="str">
        <f>CONCATENATE('OPINI Rinci v1'!BA565,'OPINI Rinci v1'!BB565,'OPINI Rinci v1'!BC565,'OPINI Rinci v1'!BD565)</f>
        <v>TMP</v>
      </c>
      <c r="T563" s="419" t="str">
        <f>CONCATENATE('OPINI Rinci v1'!BF565,'OPINI Rinci v1'!BG565,'OPINI Rinci v1'!BH565,'OPINI Rinci v1'!BI565)</f>
        <v>TW</v>
      </c>
      <c r="U563" s="419" t="str">
        <f>CONCATENATE('OPINI Rinci v1'!BK565,'OPINI Rinci v1'!BL565,'OPINI Rinci v1'!BM565,'OPINI Rinci v1'!BN565)</f>
        <v>TMP</v>
      </c>
      <c r="V563" s="419" t="str">
        <f>CONCATENATE('OPINI Rinci v1'!BP565,'OPINI Rinci v1'!BQ565,'OPINI Rinci v1'!BR565,'OPINI Rinci v1'!BS565)</f>
        <v>WDP</v>
      </c>
      <c r="W563" s="419" t="str">
        <f>CONCATENATE('OPINI Rinci v1'!BU565,'OPINI Rinci v1'!BV565,'OPINI Rinci v1'!BW565,'OPINI Rinci v1'!BX565)</f>
        <v>TMP</v>
      </c>
      <c r="X563" s="419" t="str">
        <f>CONCATENATE('OPINI Rinci v1'!BZ565,'OPINI Rinci v1'!CA565,'OPINI Rinci v1'!CB565,'OPINI Rinci v1'!CC565)</f>
        <v/>
      </c>
      <c r="Y563" s="420"/>
    </row>
    <row r="564" spans="1:25" s="91" customFormat="1" ht="14.1" customHeight="1" x14ac:dyDescent="0.2">
      <c r="A564" s="76">
        <f t="shared" si="31"/>
        <v>496</v>
      </c>
      <c r="B564" s="157" t="s">
        <v>290</v>
      </c>
      <c r="C564" s="470" t="s">
        <v>26</v>
      </c>
      <c r="D564" s="479"/>
      <c r="E564" s="472" t="s">
        <v>577</v>
      </c>
      <c r="F564" s="404" t="str">
        <f>CONCATENATE('OPINI Rinci v1'!H566,'OPINI Rinci v1'!I566,'OPINI Rinci v1'!J566,'OPINI Rinci v1'!K566)</f>
        <v>WTP</v>
      </c>
      <c r="G564" s="404" t="str">
        <f>CONCATENATE('OPINI Rinci v1'!M566,'OPINI Rinci v1'!N566,'OPINI Rinci v1'!O566,'OPINI Rinci v1'!P566)</f>
        <v>WTP</v>
      </c>
      <c r="H564" s="404" t="str">
        <f>CONCATENATE('OPINI Rinci v1'!R566,'OPINI Rinci v1'!S566,'OPINI Rinci v1'!T566,'OPINI Rinci v1'!U566)</f>
        <v>WTP</v>
      </c>
      <c r="I564" s="404" t="str">
        <f>CONCATENATE('OPINI Rinci v1'!W566,'OPINI Rinci v1'!X566,'OPINI Rinci v1'!Y566,'OPINI Rinci v1'!Z566)</f>
        <v>WTP</v>
      </c>
      <c r="J564" s="404" t="str">
        <f>CONCATENATE('OPINI Rinci v1'!AB566,'OPINI Rinci v1'!AC566,'OPINI Rinci v1'!AD566,'OPINI Rinci v1'!AE566)</f>
        <v>WDP</v>
      </c>
      <c r="K564" s="404" t="str">
        <f>CONCATENATE('OPINI Rinci v1'!AG566,'OPINI Rinci v1'!AH566,'OPINI Rinci v1'!AI566,'OPINI Rinci v1'!AJ566)</f>
        <v>WDP</v>
      </c>
      <c r="L564" s="422" t="s">
        <v>634</v>
      </c>
      <c r="M564" s="423"/>
      <c r="N564" s="423"/>
      <c r="O564" s="473" t="str">
        <f>CONCATENATE('OPINI Rinci v1'!AL566,'OPINI Rinci v1'!AM566,'OPINI Rinci v1'!AO566,'OPINI Rinci v1'!AN566)</f>
        <v>WDP</v>
      </c>
      <c r="P564" s="424" t="s">
        <v>634</v>
      </c>
      <c r="Q564" s="399" t="str">
        <f>CONCATENATE('OPINI Rinci v1'!AQ566,'OPINI Rinci v1'!AR566,'OPINI Rinci v1'!AT566,'OPINI Rinci v1'!AS566)</f>
        <v>WDP</v>
      </c>
      <c r="R564" s="163" t="str">
        <f>CONCATENATE('OPINI Rinci v1'!AV566,'OPINI Rinci v1'!AW566,'OPINI Rinci v1'!AX566,'OPINI Rinci v1'!AY566)</f>
        <v>TMP</v>
      </c>
      <c r="S564" s="163" t="str">
        <f>CONCATENATE('OPINI Rinci v1'!BA566,'OPINI Rinci v1'!BB566,'OPINI Rinci v1'!BC566,'OPINI Rinci v1'!BD566)</f>
        <v>TMP</v>
      </c>
      <c r="T564" s="163" t="str">
        <f>CONCATENATE('OPINI Rinci v1'!BF566,'OPINI Rinci v1'!BG566,'OPINI Rinci v1'!BH566,'OPINI Rinci v1'!BI566)</f>
        <v>TW</v>
      </c>
      <c r="U564" s="163" t="str">
        <f>CONCATENATE('OPINI Rinci v1'!BK566,'OPINI Rinci v1'!BL566,'OPINI Rinci v1'!BM566,'OPINI Rinci v1'!BN566)</f>
        <v>TMP</v>
      </c>
      <c r="V564" s="163" t="str">
        <f>CONCATENATE('OPINI Rinci v1'!BP566,'OPINI Rinci v1'!BQ566,'OPINI Rinci v1'!BR566,'OPINI Rinci v1'!BS566)</f>
        <v>TMP</v>
      </c>
      <c r="W564" s="163" t="str">
        <f>CONCATENATE('OPINI Rinci v1'!BU566,'OPINI Rinci v1'!BV566,'OPINI Rinci v1'!BW566,'OPINI Rinci v1'!BX566)</f>
        <v>TMP</v>
      </c>
      <c r="X564" s="163" t="str">
        <f>CONCATENATE('OPINI Rinci v1'!BZ566,'OPINI Rinci v1'!CA566,'OPINI Rinci v1'!CB566,'OPINI Rinci v1'!CC566)</f>
        <v/>
      </c>
      <c r="Y564" s="397"/>
    </row>
    <row r="565" spans="1:25" s="91" customFormat="1" ht="14.1" customHeight="1" x14ac:dyDescent="0.2">
      <c r="A565" s="76">
        <f t="shared" si="31"/>
        <v>497</v>
      </c>
      <c r="B565" s="157" t="s">
        <v>290</v>
      </c>
      <c r="C565" s="470" t="s">
        <v>28</v>
      </c>
      <c r="D565" s="479"/>
      <c r="E565" s="472" t="s">
        <v>622</v>
      </c>
      <c r="F565" s="404" t="str">
        <f>CONCATENATE('OPINI Rinci v1'!H567,'OPINI Rinci v1'!I567,'OPINI Rinci v1'!J567,'OPINI Rinci v1'!K567)</f>
        <v>WTP</v>
      </c>
      <c r="G565" s="404" t="str">
        <f>CONCATENATE('OPINI Rinci v1'!M567,'OPINI Rinci v1'!N567,'OPINI Rinci v1'!O567,'OPINI Rinci v1'!P567)</f>
        <v>WTP</v>
      </c>
      <c r="H565" s="404" t="str">
        <f>CONCATENATE('OPINI Rinci v1'!R567,'OPINI Rinci v1'!S567,'OPINI Rinci v1'!T567,'OPINI Rinci v1'!U567)</f>
        <v>WTP</v>
      </c>
      <c r="I565" s="404" t="str">
        <f>CONCATENATE('OPINI Rinci v1'!W567,'OPINI Rinci v1'!X567,'OPINI Rinci v1'!Y567,'OPINI Rinci v1'!Z567)</f>
        <v>WDP</v>
      </c>
      <c r="J565" s="404" t="str">
        <f>CONCATENATE('OPINI Rinci v1'!AB567,'OPINI Rinci v1'!AC567,'OPINI Rinci v1'!AD567,'OPINI Rinci v1'!AE567)</f>
        <v>WDP</v>
      </c>
      <c r="K565" s="404" t="str">
        <f>CONCATENATE('OPINI Rinci v1'!AG567,'OPINI Rinci v1'!AH567,'OPINI Rinci v1'!AI567,'OPINI Rinci v1'!AJ567)</f>
        <v>WDP</v>
      </c>
      <c r="L565" s="422" t="s">
        <v>634</v>
      </c>
      <c r="M565" s="423"/>
      <c r="N565" s="423"/>
      <c r="O565" s="473" t="str">
        <f>CONCATENATE('OPINI Rinci v1'!AL567,'OPINI Rinci v1'!AM567,'OPINI Rinci v1'!AO567,'OPINI Rinci v1'!AN567)</f>
        <v>WDP</v>
      </c>
      <c r="P565" s="407" t="s">
        <v>632</v>
      </c>
      <c r="Q565" s="399" t="str">
        <f>CONCATENATE('OPINI Rinci v1'!AQ567,'OPINI Rinci v1'!AR567,'OPINI Rinci v1'!AT567,'OPINI Rinci v1'!AS567)</f>
        <v>TMP</v>
      </c>
      <c r="R565" s="163" t="str">
        <f>CONCATENATE('OPINI Rinci v1'!AV567,'OPINI Rinci v1'!AW567,'OPINI Rinci v1'!AX567,'OPINI Rinci v1'!AY567)</f>
        <v>TMP</v>
      </c>
      <c r="S565" s="163" t="str">
        <f>CONCATENATE('OPINI Rinci v1'!BA567,'OPINI Rinci v1'!BB567,'OPINI Rinci v1'!BC567,'OPINI Rinci v1'!BD567)</f>
        <v>TMP</v>
      </c>
      <c r="T565" s="163" t="str">
        <f>CONCATENATE('OPINI Rinci v1'!BF567,'OPINI Rinci v1'!BG567,'OPINI Rinci v1'!BH567,'OPINI Rinci v1'!BI567)</f>
        <v/>
      </c>
      <c r="U565" s="163" t="str">
        <f>CONCATENATE('OPINI Rinci v1'!BK567,'OPINI Rinci v1'!BL567,'OPINI Rinci v1'!BM567,'OPINI Rinci v1'!BN567)</f>
        <v/>
      </c>
      <c r="V565" s="163" t="str">
        <f>CONCATENATE('OPINI Rinci v1'!BP567,'OPINI Rinci v1'!BQ567,'OPINI Rinci v1'!BR567,'OPINI Rinci v1'!BS567)</f>
        <v/>
      </c>
      <c r="W565" s="163" t="str">
        <f>CONCATENATE('OPINI Rinci v1'!BU567,'OPINI Rinci v1'!BV567,'OPINI Rinci v1'!BW567,'OPINI Rinci v1'!BX567)</f>
        <v/>
      </c>
      <c r="X565" s="163" t="str">
        <f>CONCATENATE('OPINI Rinci v1'!BZ567,'OPINI Rinci v1'!CA567,'OPINI Rinci v1'!CB567,'OPINI Rinci v1'!CC567)</f>
        <v/>
      </c>
      <c r="Y565" s="397"/>
    </row>
    <row r="566" spans="1:25" s="91" customFormat="1" ht="14.1" customHeight="1" x14ac:dyDescent="0.2">
      <c r="A566" s="76">
        <f t="shared" si="31"/>
        <v>498</v>
      </c>
      <c r="B566" s="157" t="s">
        <v>290</v>
      </c>
      <c r="C566" s="470" t="s">
        <v>30</v>
      </c>
      <c r="D566" s="479"/>
      <c r="E566" s="482" t="s">
        <v>682</v>
      </c>
      <c r="F566" s="404" t="str">
        <f>CONCATENATE('OPINI Rinci v1'!H568,'OPINI Rinci v1'!I568,'OPINI Rinci v1'!J568,'OPINI Rinci v1'!K568)</f>
        <v/>
      </c>
      <c r="G566" s="404" t="str">
        <f>CONCATENATE('OPINI Rinci v1'!M568,'OPINI Rinci v1'!N568,'OPINI Rinci v1'!O568,'OPINI Rinci v1'!P568)</f>
        <v>WDP</v>
      </c>
      <c r="H566" s="404" t="str">
        <f>CONCATENATE('OPINI Rinci v1'!R568,'OPINI Rinci v1'!S568,'OPINI Rinci v1'!T568,'OPINI Rinci v1'!U568)</f>
        <v>WDP</v>
      </c>
      <c r="I566" s="404" t="str">
        <f>CONCATENATE('OPINI Rinci v1'!W568,'OPINI Rinci v1'!X568,'OPINI Rinci v1'!Y568,'OPINI Rinci v1'!Z568)</f>
        <v>TMP</v>
      </c>
      <c r="J566" s="404" t="str">
        <f>CONCATENATE('OPINI Rinci v1'!AB568,'OPINI Rinci v1'!AC568,'OPINI Rinci v1'!AD568,'OPINI Rinci v1'!AE568)</f>
        <v>TW</v>
      </c>
      <c r="K566" s="404" t="str">
        <f>CONCATENATE('OPINI Rinci v1'!AG568,'OPINI Rinci v1'!AH568,'OPINI Rinci v1'!AI568,'OPINI Rinci v1'!AJ568)</f>
        <v>TW</v>
      </c>
      <c r="L566" s="405" t="s">
        <v>633</v>
      </c>
      <c r="M566" s="406"/>
      <c r="N566" s="406"/>
      <c r="O566" s="473" t="str">
        <f>CONCATENATE('OPINI Rinci v1'!AL568,'OPINI Rinci v1'!AM568,'OPINI Rinci v1'!AO568,'OPINI Rinci v1'!AN568)</f>
        <v/>
      </c>
      <c r="P566" s="441"/>
      <c r="Q566" s="399"/>
      <c r="R566" s="439"/>
      <c r="S566" s="163"/>
      <c r="T566" s="163"/>
      <c r="U566" s="163"/>
      <c r="V566" s="163"/>
      <c r="W566" s="163"/>
      <c r="X566" s="163"/>
      <c r="Y566" s="397"/>
    </row>
    <row r="567" spans="1:25" s="59" customFormat="1" ht="14.1" customHeight="1" x14ac:dyDescent="0.2">
      <c r="A567" s="76" t="str">
        <f>IF(C567="","",A565+1)</f>
        <v/>
      </c>
      <c r="B567" s="180"/>
      <c r="C567" s="398"/>
      <c r="D567" s="62"/>
      <c r="E567" s="63"/>
      <c r="F567" s="63"/>
      <c r="G567" s="404" t="str">
        <f>CONCATENATE('OPINI Rinci v1'!M569,'OPINI Rinci v1'!N569,'OPINI Rinci v1'!O569,'OPINI Rinci v1'!P569)</f>
        <v/>
      </c>
      <c r="H567" s="63"/>
      <c r="I567" s="63"/>
      <c r="J567" s="63"/>
      <c r="K567" s="63"/>
      <c r="L567" s="428"/>
      <c r="M567" s="428"/>
      <c r="N567" s="428"/>
      <c r="O567" s="398"/>
      <c r="P567" s="63"/>
      <c r="Q567" s="399" t="str">
        <f>CONCATENATE('OPINI Rinci v1'!AQ569,'OPINI Rinci v1'!AR569,'OPINI Rinci v1'!AT569,'OPINI Rinci v1'!AS569)</f>
        <v/>
      </c>
      <c r="R567" s="147"/>
      <c r="S567" s="163"/>
      <c r="T567" s="163"/>
      <c r="U567" s="163"/>
      <c r="V567" s="163"/>
      <c r="W567" s="163"/>
      <c r="X567" s="163"/>
      <c r="Y567" s="400"/>
    </row>
    <row r="568" spans="1:25" s="87" customFormat="1" ht="14.1" customHeight="1" x14ac:dyDescent="0.2">
      <c r="A568" s="76" t="str">
        <f>IF(C568="","",A567+1)</f>
        <v/>
      </c>
      <c r="B568" s="79" t="s">
        <v>292</v>
      </c>
      <c r="C568" s="491"/>
      <c r="D568" s="89" t="s">
        <v>579</v>
      </c>
      <c r="E568" s="90"/>
      <c r="F568" s="90"/>
      <c r="G568" s="404" t="s">
        <v>657</v>
      </c>
      <c r="H568" s="90"/>
      <c r="I568" s="90"/>
      <c r="J568" s="90"/>
      <c r="K568" s="90"/>
      <c r="L568" s="492"/>
      <c r="M568" s="492"/>
      <c r="N568" s="492"/>
      <c r="O568" s="491"/>
      <c r="P568" s="90"/>
      <c r="Q568" s="399"/>
      <c r="R568" s="493"/>
      <c r="S568" s="163"/>
      <c r="T568" s="163"/>
      <c r="U568" s="163"/>
      <c r="V568" s="163"/>
      <c r="W568" s="163"/>
      <c r="X568" s="163"/>
      <c r="Y568" s="494"/>
    </row>
    <row r="569" spans="1:25" s="240" customFormat="1" ht="15" x14ac:dyDescent="0.2">
      <c r="A569" s="76">
        <f>IF(C569="","",A566+1)</f>
        <v>499</v>
      </c>
      <c r="B569" s="157" t="s">
        <v>292</v>
      </c>
      <c r="C569" s="470" t="s">
        <v>8</v>
      </c>
      <c r="D569" s="471"/>
      <c r="E569" s="472" t="s">
        <v>580</v>
      </c>
      <c r="F569" s="404" t="str">
        <f>CONCATENATE('OPINI Rinci v1'!H571,'OPINI Rinci v1'!I571,'OPINI Rinci v1'!J571,'OPINI Rinci v1'!K571)</f>
        <v>WTP</v>
      </c>
      <c r="G569" s="404" t="str">
        <f>CONCATENATE('OPINI Rinci v1'!M571,'OPINI Rinci v1'!N571,'OPINI Rinci v1'!O571,'OPINI Rinci v1'!P571)</f>
        <v>WTP</v>
      </c>
      <c r="H569" s="404" t="str">
        <f>CONCATENATE('OPINI Rinci v1'!R571,'OPINI Rinci v1'!S571,'OPINI Rinci v1'!T571,'OPINI Rinci v1'!U571)</f>
        <v>WTP</v>
      </c>
      <c r="I569" s="404" t="str">
        <f>CONCATENATE('OPINI Rinci v1'!W571,'OPINI Rinci v1'!X571,'OPINI Rinci v1'!Y571,'OPINI Rinci v1'!Z571)</f>
        <v>WTP</v>
      </c>
      <c r="J569" s="404" t="str">
        <f>CONCATENATE('OPINI Rinci v1'!AB571,'OPINI Rinci v1'!AC571,'OPINI Rinci v1'!AD571,'OPINI Rinci v1'!AE571)</f>
        <v>WTP</v>
      </c>
      <c r="K569" s="404" t="str">
        <f>CONCATENATE('OPINI Rinci v1'!AG571,'OPINI Rinci v1'!AH571,'OPINI Rinci v1'!AI571,'OPINI Rinci v1'!AJ571)</f>
        <v>WTP</v>
      </c>
      <c r="L569" s="422" t="s">
        <v>634</v>
      </c>
      <c r="M569" s="423"/>
      <c r="N569" s="423"/>
      <c r="O569" s="473" t="str">
        <f>CONCATENATE('OPINI Rinci v1'!AL571,'OPINI Rinci v1'!AM571,'OPINI Rinci v1'!AO571,'OPINI Rinci v1'!AN571)</f>
        <v>WDP</v>
      </c>
      <c r="P569" s="424" t="s">
        <v>634</v>
      </c>
      <c r="Q569" s="399" t="str">
        <f>CONCATENATE('OPINI Rinci v1'!AQ571,'OPINI Rinci v1'!AR571,'OPINI Rinci v1'!AT571,'OPINI Rinci v1'!AS571)</f>
        <v>TMP</v>
      </c>
      <c r="R569" s="163" t="str">
        <f>CONCATENATE('OPINI Rinci v1'!AV571,'OPINI Rinci v1'!AW571,'OPINI Rinci v1'!AX571,'OPINI Rinci v1'!AY571)</f>
        <v>TMP</v>
      </c>
      <c r="S569" s="163" t="str">
        <f>CONCATENATE('OPINI Rinci v1'!BA571,'OPINI Rinci v1'!BB571,'OPINI Rinci v1'!BC571,'OPINI Rinci v1'!BD571)</f>
        <v>TMP</v>
      </c>
      <c r="T569" s="163" t="str">
        <f>CONCATENATE('OPINI Rinci v1'!BF571,'OPINI Rinci v1'!BG571,'OPINI Rinci v1'!BH571,'OPINI Rinci v1'!BI571)</f>
        <v>WDP</v>
      </c>
      <c r="U569" s="163" t="str">
        <f>CONCATENATE('OPINI Rinci v1'!BK571,'OPINI Rinci v1'!BL571,'OPINI Rinci v1'!BM571,'OPINI Rinci v1'!BN571)</f>
        <v>WDP</v>
      </c>
      <c r="V569" s="163" t="str">
        <f>CONCATENATE('OPINI Rinci v1'!BP571,'OPINI Rinci v1'!BQ571,'OPINI Rinci v1'!BR571,'OPINI Rinci v1'!BS571)</f>
        <v>WDP</v>
      </c>
      <c r="W569" s="163" t="str">
        <f>CONCATENATE('OPINI Rinci v1'!BU571,'OPINI Rinci v1'!BV571,'OPINI Rinci v1'!BW571,'OPINI Rinci v1'!BX571)</f>
        <v>TW</v>
      </c>
      <c r="X569" s="163" t="str">
        <f>CONCATENATE('OPINI Rinci v1'!BZ571,'OPINI Rinci v1'!CA571,'OPINI Rinci v1'!CB571,'OPINI Rinci v1'!CC571)</f>
        <v>TW</v>
      </c>
      <c r="Y569" s="495"/>
    </row>
    <row r="570" spans="1:25" s="240" customFormat="1" ht="15" x14ac:dyDescent="0.2">
      <c r="A570" s="76">
        <f t="shared" ref="A570:A598" si="32">IF(C570="","",A569+1)</f>
        <v>500</v>
      </c>
      <c r="B570" s="157" t="s">
        <v>292</v>
      </c>
      <c r="C570" s="470" t="s">
        <v>12</v>
      </c>
      <c r="D570" s="479"/>
      <c r="E570" s="482" t="s">
        <v>581</v>
      </c>
      <c r="F570" s="404" t="str">
        <f>CONCATENATE('OPINI Rinci v1'!H572,'OPINI Rinci v1'!I572,'OPINI Rinci v1'!J572,'OPINI Rinci v1'!K572)</f>
        <v/>
      </c>
      <c r="G570" s="404" t="str">
        <f>CONCATENATE('OPINI Rinci v1'!M572,'OPINI Rinci v1'!N572,'OPINI Rinci v1'!O572,'OPINI Rinci v1'!P572)</f>
        <v xml:space="preserve"> TMP</v>
      </c>
      <c r="H570" s="404" t="str">
        <f>CONCATENATE('OPINI Rinci v1'!R572,'OPINI Rinci v1'!S572,'OPINI Rinci v1'!T572,'OPINI Rinci v1'!U572)</f>
        <v>TMP</v>
      </c>
      <c r="I570" s="404" t="str">
        <f>CONCATENATE('OPINI Rinci v1'!W572,'OPINI Rinci v1'!X572,'OPINI Rinci v1'!Y572,'OPINI Rinci v1'!Z572)</f>
        <v>TMP</v>
      </c>
      <c r="J570" s="404" t="str">
        <f>CONCATENATE('OPINI Rinci v1'!AB572,'OPINI Rinci v1'!AC572,'OPINI Rinci v1'!AD572,'OPINI Rinci v1'!AE572)</f>
        <v>TMP</v>
      </c>
      <c r="K570" s="404" t="str">
        <f>CONCATENATE('OPINI Rinci v1'!AG572,'OPINI Rinci v1'!AH572,'OPINI Rinci v1'!AI572,'OPINI Rinci v1'!AJ572)</f>
        <v>TW</v>
      </c>
      <c r="L570" s="422" t="s">
        <v>634</v>
      </c>
      <c r="M570" s="423"/>
      <c r="N570" s="423"/>
      <c r="O570" s="473" t="str">
        <f>CONCATENATE('OPINI Rinci v1'!AL572,'OPINI Rinci v1'!AM572,'OPINI Rinci v1'!AO572,'OPINI Rinci v1'!AN572)</f>
        <v>WDP</v>
      </c>
      <c r="P570" s="407" t="s">
        <v>632</v>
      </c>
      <c r="Q570" s="399" t="str">
        <f>CONCATENATE('OPINI Rinci v1'!AQ572,'OPINI Rinci v1'!AR572,'OPINI Rinci v1'!AT572,'OPINI Rinci v1'!AS572)</f>
        <v>WDP</v>
      </c>
      <c r="R570" s="163" t="str">
        <f>CONCATENATE('OPINI Rinci v1'!AV572,'OPINI Rinci v1'!AW572,'OPINI Rinci v1'!AX572,'OPINI Rinci v1'!AY572)</f>
        <v>TMP</v>
      </c>
      <c r="S570" s="163" t="str">
        <f>CONCATENATE('OPINI Rinci v1'!BA572,'OPINI Rinci v1'!BB572,'OPINI Rinci v1'!BC572,'OPINI Rinci v1'!BD572)</f>
        <v>TMP</v>
      </c>
      <c r="T570" s="163" t="str">
        <f>CONCATENATE('OPINI Rinci v1'!BF572,'OPINI Rinci v1'!BG572,'OPINI Rinci v1'!BH572,'OPINI Rinci v1'!BI572)</f>
        <v>WDP</v>
      </c>
      <c r="U570" s="163" t="str">
        <f>CONCATENATE('OPINI Rinci v1'!BK572,'OPINI Rinci v1'!BL572,'OPINI Rinci v1'!BM572,'OPINI Rinci v1'!BN572)</f>
        <v>TMP</v>
      </c>
      <c r="V570" s="163" t="str">
        <f>CONCATENATE('OPINI Rinci v1'!BP572,'OPINI Rinci v1'!BQ572,'OPINI Rinci v1'!BR572,'OPINI Rinci v1'!BS572)</f>
        <v>TMP</v>
      </c>
      <c r="W570" s="163" t="str">
        <f>CONCATENATE('OPINI Rinci v1'!BU572,'OPINI Rinci v1'!BV572,'OPINI Rinci v1'!BW572,'OPINI Rinci v1'!BX572)</f>
        <v>TW</v>
      </c>
      <c r="X570" s="163" t="str">
        <f>CONCATENATE('OPINI Rinci v1'!BZ572,'OPINI Rinci v1'!CA572,'OPINI Rinci v1'!CB572,'OPINI Rinci v1'!CC572)</f>
        <v>WDP</v>
      </c>
      <c r="Y570" s="495"/>
    </row>
    <row r="571" spans="1:25" s="496" customFormat="1" ht="15" x14ac:dyDescent="0.2">
      <c r="A571" s="409">
        <f t="shared" si="32"/>
        <v>501</v>
      </c>
      <c r="B571" s="410" t="s">
        <v>292</v>
      </c>
      <c r="C571" s="474" t="s">
        <v>14</v>
      </c>
      <c r="D571" s="475"/>
      <c r="E571" s="476" t="s">
        <v>582</v>
      </c>
      <c r="F571" s="404" t="str">
        <f>CONCATENATE('OPINI Rinci v1'!H573,'OPINI Rinci v1'!I573,'OPINI Rinci v1'!J573,'OPINI Rinci v1'!K573)</f>
        <v/>
      </c>
      <c r="G571" s="404" t="str">
        <f>CONCATENATE('OPINI Rinci v1'!M573,'OPINI Rinci v1'!N573,'OPINI Rinci v1'!O573,'OPINI Rinci v1'!P573)</f>
        <v>WTP</v>
      </c>
      <c r="H571" s="404" t="str">
        <f>CONCATENATE('OPINI Rinci v1'!R573,'OPINI Rinci v1'!S573,'OPINI Rinci v1'!T573,'OPINI Rinci v1'!U573)</f>
        <v>WTP</v>
      </c>
      <c r="I571" s="404" t="str">
        <f>CONCATENATE('OPINI Rinci v1'!W573,'OPINI Rinci v1'!X573,'OPINI Rinci v1'!Y573,'OPINI Rinci v1'!Z573)</f>
        <v>WTP</v>
      </c>
      <c r="J571" s="404" t="str">
        <f>CONCATENATE('OPINI Rinci v1'!AB573,'OPINI Rinci v1'!AC573,'OPINI Rinci v1'!AD573,'OPINI Rinci v1'!AE573)</f>
        <v>WTP</v>
      </c>
      <c r="K571" s="414" t="str">
        <f>CONCATENATE('OPINI Rinci v1'!AG573,'OPINI Rinci v1'!AH573,'OPINI Rinci v1'!AI573,'OPINI Rinci v1'!AJ573)</f>
        <v>WTP</v>
      </c>
      <c r="L571" s="425" t="s">
        <v>632</v>
      </c>
      <c r="M571" s="426"/>
      <c r="N571" s="426"/>
      <c r="O571" s="477" t="str">
        <f>CONCATENATE('OPINI Rinci v1'!AL573,'OPINI Rinci v1'!AM573,'OPINI Rinci v1'!AO573,'OPINI Rinci v1'!AN573)</f>
        <v>WDP</v>
      </c>
      <c r="P571" s="427" t="s">
        <v>632</v>
      </c>
      <c r="Q571" s="418" t="str">
        <f>CONCATENATE('OPINI Rinci v1'!AQ573,'OPINI Rinci v1'!AR573,'OPINI Rinci v1'!AT573,'OPINI Rinci v1'!AS573)</f>
        <v>WDP</v>
      </c>
      <c r="R571" s="419" t="str">
        <f>CONCATENATE('OPINI Rinci v1'!AV573,'OPINI Rinci v1'!AW573,'OPINI Rinci v1'!AX573,'OPINI Rinci v1'!AY573)</f>
        <v>WDP</v>
      </c>
      <c r="S571" s="419" t="str">
        <f>CONCATENATE('OPINI Rinci v1'!BA573,'OPINI Rinci v1'!BB573,'OPINI Rinci v1'!BC573,'OPINI Rinci v1'!BD573)</f>
        <v>WDP</v>
      </c>
      <c r="T571" s="419" t="str">
        <f>CONCATENATE('OPINI Rinci v1'!BF573,'OPINI Rinci v1'!BG573,'OPINI Rinci v1'!BH573,'OPINI Rinci v1'!BI573)</f>
        <v>WDP</v>
      </c>
      <c r="U571" s="419" t="str">
        <f>CONCATENATE('OPINI Rinci v1'!BK573,'OPINI Rinci v1'!BL573,'OPINI Rinci v1'!BM573,'OPINI Rinci v1'!BN573)</f>
        <v>WDP</v>
      </c>
      <c r="V571" s="419" t="str">
        <f>CONCATENATE('OPINI Rinci v1'!BP573,'OPINI Rinci v1'!BQ573,'OPINI Rinci v1'!BR573,'OPINI Rinci v1'!BS573)</f>
        <v>TMP</v>
      </c>
      <c r="W571" s="419" t="str">
        <f>CONCATENATE('OPINI Rinci v1'!BU573,'OPINI Rinci v1'!BV573,'OPINI Rinci v1'!BW573,'OPINI Rinci v1'!BX573)</f>
        <v>TW</v>
      </c>
      <c r="X571" s="419" t="str">
        <f>CONCATENATE('OPINI Rinci v1'!BZ573,'OPINI Rinci v1'!CA573,'OPINI Rinci v1'!CB573,'OPINI Rinci v1'!CC573)</f>
        <v>WDP</v>
      </c>
      <c r="Y571" s="497"/>
    </row>
    <row r="572" spans="1:25" s="240" customFormat="1" ht="15" x14ac:dyDescent="0.2">
      <c r="A572" s="76">
        <f t="shared" si="32"/>
        <v>502</v>
      </c>
      <c r="B572" s="157" t="s">
        <v>292</v>
      </c>
      <c r="C572" s="470" t="s">
        <v>16</v>
      </c>
      <c r="D572" s="479"/>
      <c r="E572" s="472" t="s">
        <v>583</v>
      </c>
      <c r="F572" s="404" t="str">
        <f>CONCATENATE('OPINI Rinci v1'!H574,'OPINI Rinci v1'!I574,'OPINI Rinci v1'!J574,'OPINI Rinci v1'!K574)</f>
        <v>WTP</v>
      </c>
      <c r="G572" s="404" t="str">
        <f>CONCATENATE('OPINI Rinci v1'!M574,'OPINI Rinci v1'!N574,'OPINI Rinci v1'!O574,'OPINI Rinci v1'!P574)</f>
        <v>WTP</v>
      </c>
      <c r="H572" s="404" t="str">
        <f>CONCATENATE('OPINI Rinci v1'!R574,'OPINI Rinci v1'!S574,'OPINI Rinci v1'!T574,'OPINI Rinci v1'!U574)</f>
        <v>WTP</v>
      </c>
      <c r="I572" s="404" t="str">
        <f>CONCATENATE('OPINI Rinci v1'!W574,'OPINI Rinci v1'!X574,'OPINI Rinci v1'!Y574,'OPINI Rinci v1'!Z574)</f>
        <v>WTP</v>
      </c>
      <c r="J572" s="404" t="str">
        <f>CONCATENATE('OPINI Rinci v1'!AB574,'OPINI Rinci v1'!AC574,'OPINI Rinci v1'!AD574,'OPINI Rinci v1'!AE574)</f>
        <v>WTP</v>
      </c>
      <c r="K572" s="404" t="str">
        <f>CONCATENATE('OPINI Rinci v1'!AG574,'OPINI Rinci v1'!AH574,'OPINI Rinci v1'!AI574,'OPINI Rinci v1'!AJ574)</f>
        <v>WDP</v>
      </c>
      <c r="L572" s="405" t="s">
        <v>633</v>
      </c>
      <c r="M572" s="406"/>
      <c r="N572" s="406"/>
      <c r="O572" s="473" t="str">
        <f>CONCATENATE('OPINI Rinci v1'!AL574,'OPINI Rinci v1'!AM574,'OPINI Rinci v1'!AO574,'OPINI Rinci v1'!AN574)</f>
        <v>WDP</v>
      </c>
      <c r="P572" s="407" t="s">
        <v>632</v>
      </c>
      <c r="Q572" s="399" t="str">
        <f>CONCATENATE('OPINI Rinci v1'!AQ574,'OPINI Rinci v1'!AR574,'OPINI Rinci v1'!AT574,'OPINI Rinci v1'!AS574)</f>
        <v>WDP</v>
      </c>
      <c r="R572" s="163" t="str">
        <f>CONCATENATE('OPINI Rinci v1'!AV574,'OPINI Rinci v1'!AW574,'OPINI Rinci v1'!AX574,'OPINI Rinci v1'!AY574)</f>
        <v>WDP</v>
      </c>
      <c r="S572" s="163" t="str">
        <f>CONCATENATE('OPINI Rinci v1'!BA574,'OPINI Rinci v1'!BB574,'OPINI Rinci v1'!BC574,'OPINI Rinci v1'!BD574)</f>
        <v>WDP</v>
      </c>
      <c r="T572" s="163" t="str">
        <f>CONCATENATE('OPINI Rinci v1'!BF574,'OPINI Rinci v1'!BG574,'OPINI Rinci v1'!BH574,'OPINI Rinci v1'!BI574)</f>
        <v>TMP</v>
      </c>
      <c r="U572" s="163" t="str">
        <f>CONCATENATE('OPINI Rinci v1'!BK574,'OPINI Rinci v1'!BL574,'OPINI Rinci v1'!BM574,'OPINI Rinci v1'!BN574)</f>
        <v>TMP</v>
      </c>
      <c r="V572" s="163" t="str">
        <f>CONCATENATE('OPINI Rinci v1'!BP574,'OPINI Rinci v1'!BQ574,'OPINI Rinci v1'!BR574,'OPINI Rinci v1'!BS574)</f>
        <v>TMP</v>
      </c>
      <c r="W572" s="163" t="str">
        <f>CONCATENATE('OPINI Rinci v1'!BU574,'OPINI Rinci v1'!BV574,'OPINI Rinci v1'!BW574,'OPINI Rinci v1'!BX574)</f>
        <v>TMP</v>
      </c>
      <c r="X572" s="163" t="str">
        <f>CONCATENATE('OPINI Rinci v1'!BZ574,'OPINI Rinci v1'!CA574,'OPINI Rinci v1'!CB574,'OPINI Rinci v1'!CC574)</f>
        <v/>
      </c>
      <c r="Y572" s="495"/>
    </row>
    <row r="573" spans="1:25" s="240" customFormat="1" ht="15" x14ac:dyDescent="0.2">
      <c r="A573" s="76">
        <f t="shared" si="32"/>
        <v>503</v>
      </c>
      <c r="B573" s="157" t="s">
        <v>292</v>
      </c>
      <c r="C573" s="470" t="s">
        <v>18</v>
      </c>
      <c r="D573" s="479"/>
      <c r="E573" s="472" t="s">
        <v>584</v>
      </c>
      <c r="F573" s="404" t="str">
        <f>CONCATENATE('OPINI Rinci v1'!H575,'OPINI Rinci v1'!I575,'OPINI Rinci v1'!J575,'OPINI Rinci v1'!K575)</f>
        <v/>
      </c>
      <c r="G573" s="404" t="str">
        <f>CONCATENATE('OPINI Rinci v1'!M575,'OPINI Rinci v1'!N575,'OPINI Rinci v1'!O575,'OPINI Rinci v1'!P575)</f>
        <v>WTP</v>
      </c>
      <c r="H573" s="404" t="str">
        <f>CONCATENATE('OPINI Rinci v1'!R575,'OPINI Rinci v1'!S575,'OPINI Rinci v1'!T575,'OPINI Rinci v1'!U575)</f>
        <v>WTP</v>
      </c>
      <c r="I573" s="404" t="str">
        <f>CONCATENATE('OPINI Rinci v1'!W575,'OPINI Rinci v1'!X575,'OPINI Rinci v1'!Y575,'OPINI Rinci v1'!Z575)</f>
        <v>WTP</v>
      </c>
      <c r="J573" s="404" t="str">
        <f>CONCATENATE('OPINI Rinci v1'!AB575,'OPINI Rinci v1'!AC575,'OPINI Rinci v1'!AD575,'OPINI Rinci v1'!AE575)</f>
        <v>WTP</v>
      </c>
      <c r="K573" s="404" t="str">
        <f>CONCATENATE('OPINI Rinci v1'!AG575,'OPINI Rinci v1'!AH575,'OPINI Rinci v1'!AI575,'OPINI Rinci v1'!AJ575)</f>
        <v>WDP</v>
      </c>
      <c r="L573" s="405" t="s">
        <v>632</v>
      </c>
      <c r="M573" s="406"/>
      <c r="N573" s="406"/>
      <c r="O573" s="473" t="str">
        <f>CONCATENATE('OPINI Rinci v1'!AL575,'OPINI Rinci v1'!AM575,'OPINI Rinci v1'!AO575,'OPINI Rinci v1'!AN575)</f>
        <v>WDP</v>
      </c>
      <c r="P573" s="407" t="s">
        <v>632</v>
      </c>
      <c r="Q573" s="399" t="str">
        <f>CONCATENATE('OPINI Rinci v1'!AQ575,'OPINI Rinci v1'!AR575,'OPINI Rinci v1'!AT575,'OPINI Rinci v1'!AS575)</f>
        <v>TMP</v>
      </c>
      <c r="R573" s="163" t="str">
        <f>CONCATENATE('OPINI Rinci v1'!AV575,'OPINI Rinci v1'!AW575,'OPINI Rinci v1'!AX575,'OPINI Rinci v1'!AY575)</f>
        <v>TMP</v>
      </c>
      <c r="S573" s="163" t="str">
        <f>CONCATENATE('OPINI Rinci v1'!BA575,'OPINI Rinci v1'!BB575,'OPINI Rinci v1'!BC575,'OPINI Rinci v1'!BD575)</f>
        <v>TMP</v>
      </c>
      <c r="T573" s="163" t="str">
        <f>CONCATENATE('OPINI Rinci v1'!BF575,'OPINI Rinci v1'!BG575,'OPINI Rinci v1'!BH575,'OPINI Rinci v1'!BI575)</f>
        <v>TMP</v>
      </c>
      <c r="U573" s="163" t="str">
        <f>CONCATENATE('OPINI Rinci v1'!BK575,'OPINI Rinci v1'!BL575,'OPINI Rinci v1'!BM575,'OPINI Rinci v1'!BN575)</f>
        <v>TMP</v>
      </c>
      <c r="V573" s="163" t="str">
        <f>CONCATENATE('OPINI Rinci v1'!BP575,'OPINI Rinci v1'!BQ575,'OPINI Rinci v1'!BR575,'OPINI Rinci v1'!BS575)</f>
        <v>TMP</v>
      </c>
      <c r="W573" s="163" t="str">
        <f>CONCATENATE('OPINI Rinci v1'!BU575,'OPINI Rinci v1'!BV575,'OPINI Rinci v1'!BW575,'OPINI Rinci v1'!BX575)</f>
        <v>TW</v>
      </c>
      <c r="X573" s="163" t="str">
        <f>CONCATENATE('OPINI Rinci v1'!BZ575,'OPINI Rinci v1'!CA575,'OPINI Rinci v1'!CB575,'OPINI Rinci v1'!CC575)</f>
        <v>WDP</v>
      </c>
      <c r="Y573" s="495"/>
    </row>
    <row r="574" spans="1:25" s="240" customFormat="1" ht="15" x14ac:dyDescent="0.2">
      <c r="A574" s="76">
        <f t="shared" si="32"/>
        <v>504</v>
      </c>
      <c r="B574" s="157" t="s">
        <v>292</v>
      </c>
      <c r="C574" s="470" t="s">
        <v>20</v>
      </c>
      <c r="D574" s="479"/>
      <c r="E574" s="472" t="s">
        <v>585</v>
      </c>
      <c r="F574" s="404" t="str">
        <f>CONCATENATE('OPINI Rinci v1'!H576,'OPINI Rinci v1'!I576,'OPINI Rinci v1'!J576,'OPINI Rinci v1'!K576)</f>
        <v/>
      </c>
      <c r="G574" s="404" t="str">
        <f>CONCATENATE('OPINI Rinci v1'!M576,'OPINI Rinci v1'!N576,'OPINI Rinci v1'!O576,'OPINI Rinci v1'!P576)</f>
        <v>WTP</v>
      </c>
      <c r="H574" s="404" t="str">
        <f>CONCATENATE('OPINI Rinci v1'!R576,'OPINI Rinci v1'!S576,'OPINI Rinci v1'!T576,'OPINI Rinci v1'!U576)</f>
        <v>WTP</v>
      </c>
      <c r="I574" s="404" t="str">
        <f>CONCATENATE('OPINI Rinci v1'!W576,'OPINI Rinci v1'!X576,'OPINI Rinci v1'!Y576,'OPINI Rinci v1'!Z576)</f>
        <v>WTP</v>
      </c>
      <c r="J574" s="404" t="str">
        <f>CONCATENATE('OPINI Rinci v1'!AB576,'OPINI Rinci v1'!AC576,'OPINI Rinci v1'!AD576,'OPINI Rinci v1'!AE576)</f>
        <v>WTP</v>
      </c>
      <c r="K574" s="404" t="str">
        <f>CONCATENATE('OPINI Rinci v1'!AG576,'OPINI Rinci v1'!AH576,'OPINI Rinci v1'!AI576,'OPINI Rinci v1'!AJ576)</f>
        <v>WDP</v>
      </c>
      <c r="L574" s="422" t="s">
        <v>634</v>
      </c>
      <c r="M574" s="423"/>
      <c r="N574" s="423"/>
      <c r="O574" s="473" t="str">
        <f>CONCATENATE('OPINI Rinci v1'!AL576,'OPINI Rinci v1'!AM576,'OPINI Rinci v1'!AO576,'OPINI Rinci v1'!AN576)</f>
        <v>WDP</v>
      </c>
      <c r="P574" s="424" t="s">
        <v>634</v>
      </c>
      <c r="Q574" s="399" t="str">
        <f>CONCATENATE('OPINI Rinci v1'!AQ576,'OPINI Rinci v1'!AR576,'OPINI Rinci v1'!AT576,'OPINI Rinci v1'!AS576)</f>
        <v>WDP</v>
      </c>
      <c r="R574" s="163" t="str">
        <f>CONCATENATE('OPINI Rinci v1'!AV576,'OPINI Rinci v1'!AW576,'OPINI Rinci v1'!AX576,'OPINI Rinci v1'!AY576)</f>
        <v>WDP</v>
      </c>
      <c r="S574" s="163" t="str">
        <f>CONCATENATE('OPINI Rinci v1'!BA576,'OPINI Rinci v1'!BB576,'OPINI Rinci v1'!BC576,'OPINI Rinci v1'!BD576)</f>
        <v>WDP</v>
      </c>
      <c r="T574" s="163" t="str">
        <f>CONCATENATE('OPINI Rinci v1'!BF576,'OPINI Rinci v1'!BG576,'OPINI Rinci v1'!BH576,'OPINI Rinci v1'!BI576)</f>
        <v>WDP</v>
      </c>
      <c r="U574" s="163" t="str">
        <f>CONCATENATE('OPINI Rinci v1'!BK576,'OPINI Rinci v1'!BL576,'OPINI Rinci v1'!BM576,'OPINI Rinci v1'!BN576)</f>
        <v>TMP</v>
      </c>
      <c r="V574" s="163" t="str">
        <f>CONCATENATE('OPINI Rinci v1'!BP576,'OPINI Rinci v1'!BQ576,'OPINI Rinci v1'!BR576,'OPINI Rinci v1'!BS576)</f>
        <v>TMP</v>
      </c>
      <c r="W574" s="163" t="str">
        <f>CONCATENATE('OPINI Rinci v1'!BU576,'OPINI Rinci v1'!BV576,'OPINI Rinci v1'!BW576,'OPINI Rinci v1'!BX576)</f>
        <v>TW</v>
      </c>
      <c r="X574" s="163" t="str">
        <f>CONCATENATE('OPINI Rinci v1'!BZ576,'OPINI Rinci v1'!CA576,'OPINI Rinci v1'!CB576,'OPINI Rinci v1'!CC576)</f>
        <v/>
      </c>
      <c r="Y574" s="495"/>
    </row>
    <row r="575" spans="1:25" s="240" customFormat="1" ht="15" x14ac:dyDescent="0.2">
      <c r="A575" s="76">
        <f t="shared" si="32"/>
        <v>505</v>
      </c>
      <c r="B575" s="157" t="s">
        <v>292</v>
      </c>
      <c r="C575" s="470" t="s">
        <v>22</v>
      </c>
      <c r="D575" s="479"/>
      <c r="E575" s="472" t="s">
        <v>586</v>
      </c>
      <c r="F575" s="404" t="str">
        <f>CONCATENATE('OPINI Rinci v1'!H577,'OPINI Rinci v1'!I577,'OPINI Rinci v1'!J577,'OPINI Rinci v1'!K577)</f>
        <v/>
      </c>
      <c r="G575" s="404" t="str">
        <f>CONCATENATE('OPINI Rinci v1'!M577,'OPINI Rinci v1'!N577,'OPINI Rinci v1'!O577,'OPINI Rinci v1'!P577)</f>
        <v>WTP</v>
      </c>
      <c r="H575" s="404" t="str">
        <f>CONCATENATE('OPINI Rinci v1'!R577,'OPINI Rinci v1'!S577,'OPINI Rinci v1'!T577,'OPINI Rinci v1'!U577)</f>
        <v>WTP</v>
      </c>
      <c r="I575" s="404" t="str">
        <f>CONCATENATE('OPINI Rinci v1'!W577,'OPINI Rinci v1'!X577,'OPINI Rinci v1'!Y577,'OPINI Rinci v1'!Z577)</f>
        <v>WTP</v>
      </c>
      <c r="J575" s="404" t="str">
        <f>CONCATENATE('OPINI Rinci v1'!AB577,'OPINI Rinci v1'!AC577,'OPINI Rinci v1'!AD577,'OPINI Rinci v1'!AE577)</f>
        <v>WDP</v>
      </c>
      <c r="K575" s="404" t="str">
        <f>CONCATENATE('OPINI Rinci v1'!AG577,'OPINI Rinci v1'!AH577,'OPINI Rinci v1'!AI577,'OPINI Rinci v1'!AJ577)</f>
        <v>WDP</v>
      </c>
      <c r="L575" s="405" t="s">
        <v>632</v>
      </c>
      <c r="M575" s="406"/>
      <c r="N575" s="406"/>
      <c r="O575" s="473" t="str">
        <f>CONCATENATE('OPINI Rinci v1'!AL577,'OPINI Rinci v1'!AM577,'OPINI Rinci v1'!AO577,'OPINI Rinci v1'!AN577)</f>
        <v>WDP</v>
      </c>
      <c r="P575" s="407" t="s">
        <v>632</v>
      </c>
      <c r="Q575" s="399" t="str">
        <f>CONCATENATE('OPINI Rinci v1'!AQ577,'OPINI Rinci v1'!AR577,'OPINI Rinci v1'!AT577,'OPINI Rinci v1'!AS577)</f>
        <v>TW</v>
      </c>
      <c r="R575" s="163" t="str">
        <f>CONCATENATE('OPINI Rinci v1'!AV577,'OPINI Rinci v1'!AW577,'OPINI Rinci v1'!AX577,'OPINI Rinci v1'!AY577)</f>
        <v>TW</v>
      </c>
      <c r="S575" s="163" t="str">
        <f>CONCATENATE('OPINI Rinci v1'!BA577,'OPINI Rinci v1'!BB577,'OPINI Rinci v1'!BC577,'OPINI Rinci v1'!BD577)</f>
        <v>TMP</v>
      </c>
      <c r="T575" s="163" t="str">
        <f>CONCATENATE('OPINI Rinci v1'!BF577,'OPINI Rinci v1'!BG577,'OPINI Rinci v1'!BH577,'OPINI Rinci v1'!BI577)</f>
        <v>TMP</v>
      </c>
      <c r="U575" s="163" t="str">
        <f>CONCATENATE('OPINI Rinci v1'!BK577,'OPINI Rinci v1'!BL577,'OPINI Rinci v1'!BM577,'OPINI Rinci v1'!BN577)</f>
        <v>TMP</v>
      </c>
      <c r="V575" s="163" t="str">
        <f>CONCATENATE('OPINI Rinci v1'!BP577,'OPINI Rinci v1'!BQ577,'OPINI Rinci v1'!BR577,'OPINI Rinci v1'!BS577)</f>
        <v>TMP</v>
      </c>
      <c r="W575" s="163" t="str">
        <f>CONCATENATE('OPINI Rinci v1'!BU577,'OPINI Rinci v1'!BV577,'OPINI Rinci v1'!BW577,'OPINI Rinci v1'!BX577)</f>
        <v>TMP</v>
      </c>
      <c r="X575" s="163" t="str">
        <f>CONCATENATE('OPINI Rinci v1'!BZ577,'OPINI Rinci v1'!CA577,'OPINI Rinci v1'!CB577,'OPINI Rinci v1'!CC577)</f>
        <v>WDP</v>
      </c>
      <c r="Y575" s="495"/>
    </row>
    <row r="576" spans="1:25" s="240" customFormat="1" ht="15" x14ac:dyDescent="0.2">
      <c r="A576" s="76">
        <f t="shared" si="32"/>
        <v>506</v>
      </c>
      <c r="B576" s="157" t="s">
        <v>292</v>
      </c>
      <c r="C576" s="470" t="s">
        <v>24</v>
      </c>
      <c r="D576" s="479"/>
      <c r="E576" s="482" t="s">
        <v>587</v>
      </c>
      <c r="F576" s="404" t="str">
        <f>CONCATENATE('OPINI Rinci v1'!H578,'OPINI Rinci v1'!I578,'OPINI Rinci v1'!J578,'OPINI Rinci v1'!K578)</f>
        <v/>
      </c>
      <c r="G576" s="404" t="str">
        <f>CONCATENATE('OPINI Rinci v1'!M578,'OPINI Rinci v1'!N578,'OPINI Rinci v1'!O578,'OPINI Rinci v1'!P578)</f>
        <v>WDP</v>
      </c>
      <c r="H576" s="404" t="str">
        <f>CONCATENATE('OPINI Rinci v1'!R578,'OPINI Rinci v1'!S578,'OPINI Rinci v1'!T578,'OPINI Rinci v1'!U578)</f>
        <v>WDP</v>
      </c>
      <c r="I576" s="404" t="str">
        <f>CONCATENATE('OPINI Rinci v1'!W578,'OPINI Rinci v1'!X578,'OPINI Rinci v1'!Y578,'OPINI Rinci v1'!Z578)</f>
        <v>WDP</v>
      </c>
      <c r="J576" s="404" t="str">
        <f>CONCATENATE('OPINI Rinci v1'!AB578,'OPINI Rinci v1'!AC578,'OPINI Rinci v1'!AD578,'OPINI Rinci v1'!AE578)</f>
        <v>WDP</v>
      </c>
      <c r="K576" s="404" t="str">
        <f>CONCATENATE('OPINI Rinci v1'!AG578,'OPINI Rinci v1'!AH578,'OPINI Rinci v1'!AI578,'OPINI Rinci v1'!AJ578)</f>
        <v>TMP</v>
      </c>
      <c r="L576" s="405" t="s">
        <v>633</v>
      </c>
      <c r="M576" s="406"/>
      <c r="N576" s="406"/>
      <c r="O576" s="473" t="str">
        <f>CONCATENATE('OPINI Rinci v1'!AL578,'OPINI Rinci v1'!AM578,'OPINI Rinci v1'!AO578,'OPINI Rinci v1'!AN578)</f>
        <v>TMP</v>
      </c>
      <c r="P576" s="407" t="s">
        <v>632</v>
      </c>
      <c r="Q576" s="399" t="str">
        <f>CONCATENATE('OPINI Rinci v1'!AQ578,'OPINI Rinci v1'!AR578,'OPINI Rinci v1'!AT578,'OPINI Rinci v1'!AS578)</f>
        <v>TMP</v>
      </c>
      <c r="R576" s="163" t="str">
        <f>CONCATENATE('OPINI Rinci v1'!AV578,'OPINI Rinci v1'!AW578,'OPINI Rinci v1'!AX578,'OPINI Rinci v1'!AY578)</f>
        <v>TMP</v>
      </c>
      <c r="S576" s="163" t="str">
        <f>CONCATENATE('OPINI Rinci v1'!BA578,'OPINI Rinci v1'!BB578,'OPINI Rinci v1'!BC578,'OPINI Rinci v1'!BD578)</f>
        <v>TMP</v>
      </c>
      <c r="T576" s="163" t="str">
        <f>CONCATENATE('OPINI Rinci v1'!BF578,'OPINI Rinci v1'!BG578,'OPINI Rinci v1'!BH578,'OPINI Rinci v1'!BI578)</f>
        <v>TMP</v>
      </c>
      <c r="U576" s="163" t="str">
        <f>CONCATENATE('OPINI Rinci v1'!BK578,'OPINI Rinci v1'!BL578,'OPINI Rinci v1'!BM578,'OPINI Rinci v1'!BN578)</f>
        <v>TMP</v>
      </c>
      <c r="V576" s="163" t="str">
        <f>CONCATENATE('OPINI Rinci v1'!BP578,'OPINI Rinci v1'!BQ578,'OPINI Rinci v1'!BR578,'OPINI Rinci v1'!BS578)</f>
        <v>TMP</v>
      </c>
      <c r="W576" s="163" t="str">
        <f>CONCATENATE('OPINI Rinci v1'!BU578,'OPINI Rinci v1'!BV578,'OPINI Rinci v1'!BW578,'OPINI Rinci v1'!BX578)</f>
        <v>TMP</v>
      </c>
      <c r="X576" s="163" t="str">
        <f>CONCATENATE('OPINI Rinci v1'!BZ578,'OPINI Rinci v1'!CA578,'OPINI Rinci v1'!CB578,'OPINI Rinci v1'!CC578)</f>
        <v/>
      </c>
      <c r="Y576" s="495"/>
    </row>
    <row r="577" spans="1:25" s="240" customFormat="1" ht="15" x14ac:dyDescent="0.2">
      <c r="A577" s="76">
        <f t="shared" si="32"/>
        <v>507</v>
      </c>
      <c r="B577" s="157" t="s">
        <v>292</v>
      </c>
      <c r="C577" s="470" t="s">
        <v>26</v>
      </c>
      <c r="D577" s="479"/>
      <c r="E577" s="472" t="s">
        <v>588</v>
      </c>
      <c r="F577" s="404" t="str">
        <f>CONCATENATE('OPINI Rinci v1'!H579,'OPINI Rinci v1'!I579,'OPINI Rinci v1'!J579,'OPINI Rinci v1'!K579)</f>
        <v/>
      </c>
      <c r="G577" s="404" t="str">
        <f>CONCATENATE('OPINI Rinci v1'!M579,'OPINI Rinci v1'!N579,'OPINI Rinci v1'!O579,'OPINI Rinci v1'!P579)</f>
        <v>WDP</v>
      </c>
      <c r="H577" s="404" t="str">
        <f>CONCATENATE('OPINI Rinci v1'!R579,'OPINI Rinci v1'!S579,'OPINI Rinci v1'!T579,'OPINI Rinci v1'!U579)</f>
        <v>WDP</v>
      </c>
      <c r="I577" s="404" t="str">
        <f>CONCATENATE('OPINI Rinci v1'!W579,'OPINI Rinci v1'!X579,'OPINI Rinci v1'!Y579,'OPINI Rinci v1'!Z579)</f>
        <v>WDP</v>
      </c>
      <c r="J577" s="404" t="str">
        <f>CONCATENATE('OPINI Rinci v1'!AB579,'OPINI Rinci v1'!AC579,'OPINI Rinci v1'!AD579,'OPINI Rinci v1'!AE579)</f>
        <v>WDP</v>
      </c>
      <c r="K577" s="404" t="str">
        <f>CONCATENATE('OPINI Rinci v1'!AG579,'OPINI Rinci v1'!AH579,'OPINI Rinci v1'!AI579,'OPINI Rinci v1'!AJ579)</f>
        <v>WDP</v>
      </c>
      <c r="L577" s="405" t="s">
        <v>633</v>
      </c>
      <c r="M577" s="406"/>
      <c r="N577" s="406"/>
      <c r="O577" s="473" t="str">
        <f>CONCATENATE('OPINI Rinci v1'!AL579,'OPINI Rinci v1'!AM579,'OPINI Rinci v1'!AO579,'OPINI Rinci v1'!AN579)</f>
        <v>TW</v>
      </c>
      <c r="P577" s="407" t="s">
        <v>633</v>
      </c>
      <c r="Q577" s="399" t="str">
        <f>CONCATENATE('OPINI Rinci v1'!AQ579,'OPINI Rinci v1'!AR579,'OPINI Rinci v1'!AT579,'OPINI Rinci v1'!AS579)</f>
        <v>TMP</v>
      </c>
      <c r="R577" s="163" t="str">
        <f>CONCATENATE('OPINI Rinci v1'!AV579,'OPINI Rinci v1'!AW579,'OPINI Rinci v1'!AX579,'OPINI Rinci v1'!AY579)</f>
        <v>WDP</v>
      </c>
      <c r="S577" s="163" t="str">
        <f>CONCATENATE('OPINI Rinci v1'!BA579,'OPINI Rinci v1'!BB579,'OPINI Rinci v1'!BC579,'OPINI Rinci v1'!BD579)</f>
        <v>TMP</v>
      </c>
      <c r="T577" s="163" t="str">
        <f>CONCATENATE('OPINI Rinci v1'!BF579,'OPINI Rinci v1'!BG579,'OPINI Rinci v1'!BH579,'OPINI Rinci v1'!BI579)</f>
        <v>TMP</v>
      </c>
      <c r="U577" s="163" t="str">
        <f>CONCATENATE('OPINI Rinci v1'!BK579,'OPINI Rinci v1'!BL579,'OPINI Rinci v1'!BM579,'OPINI Rinci v1'!BN579)</f>
        <v>TMP</v>
      </c>
      <c r="V577" s="163" t="str">
        <f>CONCATENATE('OPINI Rinci v1'!BP579,'OPINI Rinci v1'!BQ579,'OPINI Rinci v1'!BR579,'OPINI Rinci v1'!BS579)</f>
        <v>TMP</v>
      </c>
      <c r="W577" s="163" t="str">
        <f>CONCATENATE('OPINI Rinci v1'!BU579,'OPINI Rinci v1'!BV579,'OPINI Rinci v1'!BW579,'OPINI Rinci v1'!BX579)</f>
        <v>TMP</v>
      </c>
      <c r="X577" s="163" t="str">
        <f>CONCATENATE('OPINI Rinci v1'!BZ579,'OPINI Rinci v1'!CA579,'OPINI Rinci v1'!CB579,'OPINI Rinci v1'!CC579)</f>
        <v/>
      </c>
      <c r="Y577" s="495"/>
    </row>
    <row r="578" spans="1:25" s="240" customFormat="1" ht="15" x14ac:dyDescent="0.2">
      <c r="A578" s="76">
        <f t="shared" si="32"/>
        <v>508</v>
      </c>
      <c r="B578" s="157" t="s">
        <v>292</v>
      </c>
      <c r="C578" s="470" t="s">
        <v>28</v>
      </c>
      <c r="D578" s="479"/>
      <c r="E578" s="472" t="s">
        <v>589</v>
      </c>
      <c r="F578" s="404" t="str">
        <f>CONCATENATE('OPINI Rinci v1'!H580,'OPINI Rinci v1'!I580,'OPINI Rinci v1'!J580,'OPINI Rinci v1'!K580)</f>
        <v/>
      </c>
      <c r="G578" s="404" t="str">
        <f>CONCATENATE('OPINI Rinci v1'!M580,'OPINI Rinci v1'!N580,'OPINI Rinci v1'!O580,'OPINI Rinci v1'!P580)</f>
        <v>WTP</v>
      </c>
      <c r="H578" s="404" t="str">
        <f>CONCATENATE('OPINI Rinci v1'!R580,'OPINI Rinci v1'!S580,'OPINI Rinci v1'!T580,'OPINI Rinci v1'!U580)</f>
        <v>WTP</v>
      </c>
      <c r="I578" s="404" t="str">
        <f>CONCATENATE('OPINI Rinci v1'!W580,'OPINI Rinci v1'!X580,'OPINI Rinci v1'!Y580,'OPINI Rinci v1'!Z580)</f>
        <v>WTP</v>
      </c>
      <c r="J578" s="404" t="str">
        <f>CONCATENATE('OPINI Rinci v1'!AB580,'OPINI Rinci v1'!AC580,'OPINI Rinci v1'!AD580,'OPINI Rinci v1'!AE580)</f>
        <v>WTP</v>
      </c>
      <c r="K578" s="404" t="str">
        <f>CONCATENATE('OPINI Rinci v1'!AG580,'OPINI Rinci v1'!AH580,'OPINI Rinci v1'!AI580,'OPINI Rinci v1'!AJ580)</f>
        <v>WDP</v>
      </c>
      <c r="L578" s="422" t="s">
        <v>634</v>
      </c>
      <c r="M578" s="423"/>
      <c r="N578" s="423"/>
      <c r="O578" s="473" t="str">
        <f>CONCATENATE('OPINI Rinci v1'!AL580,'OPINI Rinci v1'!AM580,'OPINI Rinci v1'!AO580,'OPINI Rinci v1'!AN580)</f>
        <v>WDP</v>
      </c>
      <c r="P578" s="424" t="s">
        <v>634</v>
      </c>
      <c r="Q578" s="399" t="str">
        <f>CONCATENATE('OPINI Rinci v1'!AQ580,'OPINI Rinci v1'!AR580,'OPINI Rinci v1'!AT580,'OPINI Rinci v1'!AS580)</f>
        <v>WDP</v>
      </c>
      <c r="R578" s="163" t="str">
        <f>CONCATENATE('OPINI Rinci v1'!AV580,'OPINI Rinci v1'!AW580,'OPINI Rinci v1'!AX580,'OPINI Rinci v1'!AY580)</f>
        <v>WDP</v>
      </c>
      <c r="S578" s="163" t="str">
        <f>CONCATENATE('OPINI Rinci v1'!BA580,'OPINI Rinci v1'!BB580,'OPINI Rinci v1'!BC580,'OPINI Rinci v1'!BD580)</f>
        <v>TMP</v>
      </c>
      <c r="T578" s="163" t="str">
        <f>CONCATENATE('OPINI Rinci v1'!BF580,'OPINI Rinci v1'!BG580,'OPINI Rinci v1'!BH580,'OPINI Rinci v1'!BI580)</f>
        <v>TMP</v>
      </c>
      <c r="U578" s="163" t="str">
        <f>CONCATENATE('OPINI Rinci v1'!BK580,'OPINI Rinci v1'!BL580,'OPINI Rinci v1'!BM580,'OPINI Rinci v1'!BN580)</f>
        <v>TMP</v>
      </c>
      <c r="V578" s="163" t="str">
        <f>CONCATENATE('OPINI Rinci v1'!BP580,'OPINI Rinci v1'!BQ580,'OPINI Rinci v1'!BR580,'OPINI Rinci v1'!BS580)</f>
        <v>TMP</v>
      </c>
      <c r="W578" s="163" t="str">
        <f>CONCATENATE('OPINI Rinci v1'!BU580,'OPINI Rinci v1'!BV580,'OPINI Rinci v1'!BW580,'OPINI Rinci v1'!BX580)</f>
        <v/>
      </c>
      <c r="X578" s="163" t="str">
        <f>CONCATENATE('OPINI Rinci v1'!BZ580,'OPINI Rinci v1'!CA580,'OPINI Rinci v1'!CB580,'OPINI Rinci v1'!CC580)</f>
        <v/>
      </c>
      <c r="Y578" s="495"/>
    </row>
    <row r="579" spans="1:25" s="496" customFormat="1" ht="15" x14ac:dyDescent="0.2">
      <c r="A579" s="409">
        <f t="shared" si="32"/>
        <v>509</v>
      </c>
      <c r="B579" s="410" t="s">
        <v>292</v>
      </c>
      <c r="C579" s="474" t="s">
        <v>30</v>
      </c>
      <c r="D579" s="475"/>
      <c r="E579" s="476" t="s">
        <v>590</v>
      </c>
      <c r="F579" s="404" t="str">
        <f>CONCATENATE('OPINI Rinci v1'!H581,'OPINI Rinci v1'!I581,'OPINI Rinci v1'!J581,'OPINI Rinci v1'!K581)</f>
        <v>WTP</v>
      </c>
      <c r="G579" s="404" t="str">
        <f>CONCATENATE('OPINI Rinci v1'!M581,'OPINI Rinci v1'!N581,'OPINI Rinci v1'!O581,'OPINI Rinci v1'!P581)</f>
        <v>WTP</v>
      </c>
      <c r="H579" s="404" t="str">
        <f>CONCATENATE('OPINI Rinci v1'!R581,'OPINI Rinci v1'!S581,'OPINI Rinci v1'!T581,'OPINI Rinci v1'!U581)</f>
        <v>WTP</v>
      </c>
      <c r="I579" s="404" t="str">
        <f>CONCATENATE('OPINI Rinci v1'!W581,'OPINI Rinci v1'!X581,'OPINI Rinci v1'!Y581,'OPINI Rinci v1'!Z581)</f>
        <v>WTP</v>
      </c>
      <c r="J579" s="404" t="str">
        <f>CONCATENATE('OPINI Rinci v1'!AB581,'OPINI Rinci v1'!AC581,'OPINI Rinci v1'!AD581,'OPINI Rinci v1'!AE581)</f>
        <v>WTP</v>
      </c>
      <c r="K579" s="414" t="str">
        <f>CONCATENATE('OPINI Rinci v1'!AG581,'OPINI Rinci v1'!AH581,'OPINI Rinci v1'!AI581,'OPINI Rinci v1'!AJ581)</f>
        <v>WTP</v>
      </c>
      <c r="L579" s="425" t="s">
        <v>632</v>
      </c>
      <c r="M579" s="426"/>
      <c r="N579" s="426"/>
      <c r="O579" s="477" t="str">
        <f>CONCATENATE('OPINI Rinci v1'!AL581,'OPINI Rinci v1'!AM581,'OPINI Rinci v1'!AO581,'OPINI Rinci v1'!AN581)</f>
        <v>WTP</v>
      </c>
      <c r="P579" s="427" t="s">
        <v>632</v>
      </c>
      <c r="Q579" s="418" t="str">
        <f>CONCATENATE('OPINI Rinci v1'!AQ581,'OPINI Rinci v1'!AR581,'OPINI Rinci v1'!AT581,'OPINI Rinci v1'!AS581)</f>
        <v>WDP</v>
      </c>
      <c r="R579" s="419" t="str">
        <f>CONCATENATE('OPINI Rinci v1'!AV581,'OPINI Rinci v1'!AW581,'OPINI Rinci v1'!AX581,'OPINI Rinci v1'!AY581)</f>
        <v>WDP</v>
      </c>
      <c r="S579" s="419" t="str">
        <f>CONCATENATE('OPINI Rinci v1'!BA581,'OPINI Rinci v1'!BB581,'OPINI Rinci v1'!BC581,'OPINI Rinci v1'!BD581)</f>
        <v>WDP</v>
      </c>
      <c r="T579" s="419" t="str">
        <f>CONCATENATE('OPINI Rinci v1'!BF581,'OPINI Rinci v1'!BG581,'OPINI Rinci v1'!BH581,'OPINI Rinci v1'!BI581)</f>
        <v>WDP</v>
      </c>
      <c r="U579" s="419" t="str">
        <f>CONCATENATE('OPINI Rinci v1'!BK581,'OPINI Rinci v1'!BL581,'OPINI Rinci v1'!BM581,'OPINI Rinci v1'!BN581)</f>
        <v>WDP</v>
      </c>
      <c r="V579" s="419" t="str">
        <f>CONCATENATE('OPINI Rinci v1'!BP581,'OPINI Rinci v1'!BQ581,'OPINI Rinci v1'!BR581,'OPINI Rinci v1'!BS581)</f>
        <v>TMP</v>
      </c>
      <c r="W579" s="419" t="str">
        <f>CONCATENATE('OPINI Rinci v1'!BU581,'OPINI Rinci v1'!BV581,'OPINI Rinci v1'!BW581,'OPINI Rinci v1'!BX581)</f>
        <v>TW</v>
      </c>
      <c r="X579" s="419" t="str">
        <f>CONCATENATE('OPINI Rinci v1'!BZ581,'OPINI Rinci v1'!CA581,'OPINI Rinci v1'!CB581,'OPINI Rinci v1'!CC581)</f>
        <v>WDP</v>
      </c>
      <c r="Y579" s="497"/>
    </row>
    <row r="580" spans="1:25" s="240" customFormat="1" ht="15" x14ac:dyDescent="0.2">
      <c r="A580" s="76">
        <f t="shared" si="32"/>
        <v>510</v>
      </c>
      <c r="B580" s="157" t="s">
        <v>292</v>
      </c>
      <c r="C580" s="470" t="s">
        <v>32</v>
      </c>
      <c r="D580" s="479"/>
      <c r="E580" s="482" t="s">
        <v>591</v>
      </c>
      <c r="F580" s="404" t="str">
        <f>CONCATENATE('OPINI Rinci v1'!H582,'OPINI Rinci v1'!I582,'OPINI Rinci v1'!J582,'OPINI Rinci v1'!K582)</f>
        <v/>
      </c>
      <c r="G580" s="404" t="str">
        <f>CONCATENATE('OPINI Rinci v1'!M582,'OPINI Rinci v1'!N582,'OPINI Rinci v1'!O582,'OPINI Rinci v1'!P582)</f>
        <v xml:space="preserve"> TMP</v>
      </c>
      <c r="H580" s="404" t="str">
        <f>CONCATENATE('OPINI Rinci v1'!R582,'OPINI Rinci v1'!S582,'OPINI Rinci v1'!T582,'OPINI Rinci v1'!U582)</f>
        <v>TMP</v>
      </c>
      <c r="I580" s="404" t="str">
        <f>CONCATENATE('OPINI Rinci v1'!W582,'OPINI Rinci v1'!X582,'OPINI Rinci v1'!Y582,'OPINI Rinci v1'!Z582)</f>
        <v>TMP</v>
      </c>
      <c r="J580" s="404" t="str">
        <f>CONCATENATE('OPINI Rinci v1'!AB582,'OPINI Rinci v1'!AC582,'OPINI Rinci v1'!AD582,'OPINI Rinci v1'!AE582)</f>
        <v>TMP</v>
      </c>
      <c r="K580" s="404" t="str">
        <f>CONCATENATE('OPINI Rinci v1'!AG582,'OPINI Rinci v1'!AH582,'OPINI Rinci v1'!AI582,'OPINI Rinci v1'!AJ582)</f>
        <v>TMP</v>
      </c>
      <c r="L580" s="422" t="s">
        <v>634</v>
      </c>
      <c r="M580" s="423"/>
      <c r="N580" s="423"/>
      <c r="O580" s="473" t="str">
        <f>CONCATENATE('OPINI Rinci v1'!AL582,'OPINI Rinci v1'!AM582,'OPINI Rinci v1'!AO582,'OPINI Rinci v1'!AN582)</f>
        <v>TMP</v>
      </c>
      <c r="P580" s="424" t="s">
        <v>634</v>
      </c>
      <c r="Q580" s="399" t="str">
        <f>CONCATENATE('OPINI Rinci v1'!AQ582,'OPINI Rinci v1'!AR582,'OPINI Rinci v1'!AT582,'OPINI Rinci v1'!AS582)</f>
        <v>TMP</v>
      </c>
      <c r="R580" s="163" t="str">
        <f>CONCATENATE('OPINI Rinci v1'!AV582,'OPINI Rinci v1'!AW582,'OPINI Rinci v1'!AX582,'OPINI Rinci v1'!AY582)</f>
        <v>TMP</v>
      </c>
      <c r="S580" s="163" t="str">
        <f>CONCATENATE('OPINI Rinci v1'!BA582,'OPINI Rinci v1'!BB582,'OPINI Rinci v1'!BC582,'OPINI Rinci v1'!BD582)</f>
        <v>TMP</v>
      </c>
      <c r="T580" s="163" t="str">
        <f>CONCATENATE('OPINI Rinci v1'!BF582,'OPINI Rinci v1'!BG582,'OPINI Rinci v1'!BH582,'OPINI Rinci v1'!BI582)</f>
        <v>TMP</v>
      </c>
      <c r="U580" s="163" t="str">
        <f>CONCATENATE('OPINI Rinci v1'!BK582,'OPINI Rinci v1'!BL582,'OPINI Rinci v1'!BM582,'OPINI Rinci v1'!BN582)</f>
        <v>WDP</v>
      </c>
      <c r="V580" s="163" t="str">
        <f>CONCATENATE('OPINI Rinci v1'!BP582,'OPINI Rinci v1'!BQ582,'OPINI Rinci v1'!BR582,'OPINI Rinci v1'!BS582)</f>
        <v>TMP</v>
      </c>
      <c r="W580" s="163" t="str">
        <f>CONCATENATE('OPINI Rinci v1'!BU582,'OPINI Rinci v1'!BV582,'OPINI Rinci v1'!BW582,'OPINI Rinci v1'!BX582)</f>
        <v>TW</v>
      </c>
      <c r="X580" s="163" t="str">
        <f>CONCATENATE('OPINI Rinci v1'!BZ582,'OPINI Rinci v1'!CA582,'OPINI Rinci v1'!CB582,'OPINI Rinci v1'!CC582)</f>
        <v/>
      </c>
      <c r="Y580" s="495"/>
    </row>
    <row r="581" spans="1:25" s="240" customFormat="1" ht="15" x14ac:dyDescent="0.2">
      <c r="A581" s="76">
        <f t="shared" si="32"/>
        <v>511</v>
      </c>
      <c r="B581" s="157" t="s">
        <v>292</v>
      </c>
      <c r="C581" s="470" t="s">
        <v>34</v>
      </c>
      <c r="D581" s="479"/>
      <c r="E581" s="482" t="s">
        <v>592</v>
      </c>
      <c r="F581" s="404" t="str">
        <f>CONCATENATE('OPINI Rinci v1'!H583,'OPINI Rinci v1'!I583,'OPINI Rinci v1'!J583,'OPINI Rinci v1'!K583)</f>
        <v>WTP</v>
      </c>
      <c r="G581" s="404" t="str">
        <f>CONCATENATE('OPINI Rinci v1'!M583,'OPINI Rinci v1'!N583,'OPINI Rinci v1'!O583,'OPINI Rinci v1'!P583)</f>
        <v>WTP</v>
      </c>
      <c r="H581" s="404" t="str">
        <f>CONCATENATE('OPINI Rinci v1'!R583,'OPINI Rinci v1'!S583,'OPINI Rinci v1'!T583,'OPINI Rinci v1'!U583)</f>
        <v>WDP</v>
      </c>
      <c r="I581" s="404" t="str">
        <f>CONCATENATE('OPINI Rinci v1'!W583,'OPINI Rinci v1'!X583,'OPINI Rinci v1'!Y583,'OPINI Rinci v1'!Z583)</f>
        <v>WDP</v>
      </c>
      <c r="J581" s="404" t="str">
        <f>CONCATENATE('OPINI Rinci v1'!AB583,'OPINI Rinci v1'!AC583,'OPINI Rinci v1'!AD583,'OPINI Rinci v1'!AE583)</f>
        <v>TMP</v>
      </c>
      <c r="K581" s="404" t="str">
        <f>CONCATENATE('OPINI Rinci v1'!AG583,'OPINI Rinci v1'!AH583,'OPINI Rinci v1'!AI583,'OPINI Rinci v1'!AJ583)</f>
        <v>TMP</v>
      </c>
      <c r="L581" s="422" t="s">
        <v>634</v>
      </c>
      <c r="M581" s="423"/>
      <c r="N581" s="423"/>
      <c r="O581" s="473" t="str">
        <f>CONCATENATE('OPINI Rinci v1'!AL583,'OPINI Rinci v1'!AM583,'OPINI Rinci v1'!AO583,'OPINI Rinci v1'!AN583)</f>
        <v>TMP</v>
      </c>
      <c r="P581" s="424" t="s">
        <v>634</v>
      </c>
      <c r="Q581" s="399" t="str">
        <f>CONCATENATE('OPINI Rinci v1'!AQ583,'OPINI Rinci v1'!AR583,'OPINI Rinci v1'!AT583,'OPINI Rinci v1'!AS583)</f>
        <v>TMP</v>
      </c>
      <c r="R581" s="163" t="str">
        <f>CONCATENATE('OPINI Rinci v1'!AV583,'OPINI Rinci v1'!AW583,'OPINI Rinci v1'!AX583,'OPINI Rinci v1'!AY583)</f>
        <v>TMP</v>
      </c>
      <c r="S581" s="163" t="str">
        <f>CONCATENATE('OPINI Rinci v1'!BA583,'OPINI Rinci v1'!BB583,'OPINI Rinci v1'!BC583,'OPINI Rinci v1'!BD583)</f>
        <v>TMP</v>
      </c>
      <c r="T581" s="163" t="str">
        <f>CONCATENATE('OPINI Rinci v1'!BF583,'OPINI Rinci v1'!BG583,'OPINI Rinci v1'!BH583,'OPINI Rinci v1'!BI583)</f>
        <v>TMP</v>
      </c>
      <c r="U581" s="163" t="str">
        <f>CONCATENATE('OPINI Rinci v1'!BK583,'OPINI Rinci v1'!BL583,'OPINI Rinci v1'!BM583,'OPINI Rinci v1'!BN583)</f>
        <v>TMP</v>
      </c>
      <c r="V581" s="163" t="str">
        <f>CONCATENATE('OPINI Rinci v1'!BP583,'OPINI Rinci v1'!BQ583,'OPINI Rinci v1'!BR583,'OPINI Rinci v1'!BS583)</f>
        <v>TMP</v>
      </c>
      <c r="W581" s="163" t="str">
        <f>CONCATENATE('OPINI Rinci v1'!BU583,'OPINI Rinci v1'!BV583,'OPINI Rinci v1'!BW583,'OPINI Rinci v1'!BX583)</f>
        <v>TMP</v>
      </c>
      <c r="X581" s="163" t="str">
        <f>CONCATENATE('OPINI Rinci v1'!BZ583,'OPINI Rinci v1'!CA583,'OPINI Rinci v1'!CB583,'OPINI Rinci v1'!CC583)</f>
        <v/>
      </c>
      <c r="Y581" s="495"/>
    </row>
    <row r="582" spans="1:25" s="240" customFormat="1" ht="15" x14ac:dyDescent="0.2">
      <c r="A582" s="76">
        <f t="shared" si="32"/>
        <v>512</v>
      </c>
      <c r="B582" s="157" t="s">
        <v>292</v>
      </c>
      <c r="C582" s="470" t="s">
        <v>36</v>
      </c>
      <c r="D582" s="479"/>
      <c r="E582" s="472" t="s">
        <v>593</v>
      </c>
      <c r="F582" s="404" t="str">
        <f>CONCATENATE('OPINI Rinci v1'!H584,'OPINI Rinci v1'!I584,'OPINI Rinci v1'!J584,'OPINI Rinci v1'!K584)</f>
        <v/>
      </c>
      <c r="G582" s="404" t="str">
        <f>CONCATENATE('OPINI Rinci v1'!M584,'OPINI Rinci v1'!N584,'OPINI Rinci v1'!O584,'OPINI Rinci v1'!P584)</f>
        <v>WDP</v>
      </c>
      <c r="H582" s="404" t="str">
        <f>CONCATENATE('OPINI Rinci v1'!R584,'OPINI Rinci v1'!S584,'OPINI Rinci v1'!T584,'OPINI Rinci v1'!U584)</f>
        <v>WDP</v>
      </c>
      <c r="I582" s="404" t="str">
        <f>CONCATENATE('OPINI Rinci v1'!W584,'OPINI Rinci v1'!X584,'OPINI Rinci v1'!Y584,'OPINI Rinci v1'!Z584)</f>
        <v>WDP</v>
      </c>
      <c r="J582" s="404" t="str">
        <f>CONCATENATE('OPINI Rinci v1'!AB584,'OPINI Rinci v1'!AC584,'OPINI Rinci v1'!AD584,'OPINI Rinci v1'!AE584)</f>
        <v>WDP</v>
      </c>
      <c r="K582" s="404" t="str">
        <f>CONCATENATE('OPINI Rinci v1'!AG584,'OPINI Rinci v1'!AH584,'OPINI Rinci v1'!AI584,'OPINI Rinci v1'!AJ584)</f>
        <v>WDP</v>
      </c>
      <c r="L582" s="405" t="s">
        <v>632</v>
      </c>
      <c r="M582" s="406"/>
      <c r="N582" s="406"/>
      <c r="O582" s="473" t="str">
        <f>CONCATENATE('OPINI Rinci v1'!AL584,'OPINI Rinci v1'!AM584,'OPINI Rinci v1'!AO584,'OPINI Rinci v1'!AN584)</f>
        <v>WDP</v>
      </c>
      <c r="P582" s="407" t="s">
        <v>632</v>
      </c>
      <c r="Q582" s="399" t="str">
        <f>CONCATENATE('OPINI Rinci v1'!AQ584,'OPINI Rinci v1'!AR584,'OPINI Rinci v1'!AT584,'OPINI Rinci v1'!AS584)</f>
        <v>TMP</v>
      </c>
      <c r="R582" s="163" t="str">
        <f>CONCATENATE('OPINI Rinci v1'!AV584,'OPINI Rinci v1'!AW584,'OPINI Rinci v1'!AX584,'OPINI Rinci v1'!AY584)</f>
        <v>TMP</v>
      </c>
      <c r="S582" s="163" t="str">
        <f>CONCATENATE('OPINI Rinci v1'!BA584,'OPINI Rinci v1'!BB584,'OPINI Rinci v1'!BC584,'OPINI Rinci v1'!BD584)</f>
        <v>TMP</v>
      </c>
      <c r="T582" s="163" t="str">
        <f>CONCATENATE('OPINI Rinci v1'!BF584,'OPINI Rinci v1'!BG584,'OPINI Rinci v1'!BH584,'OPINI Rinci v1'!BI584)</f>
        <v>TMP</v>
      </c>
      <c r="U582" s="163" t="str">
        <f>CONCATENATE('OPINI Rinci v1'!BK584,'OPINI Rinci v1'!BL584,'OPINI Rinci v1'!BM584,'OPINI Rinci v1'!BN584)</f>
        <v>TMP</v>
      </c>
      <c r="V582" s="163" t="str">
        <f>CONCATENATE('OPINI Rinci v1'!BP584,'OPINI Rinci v1'!BQ584,'OPINI Rinci v1'!BR584,'OPINI Rinci v1'!BS584)</f>
        <v/>
      </c>
      <c r="W582" s="163" t="str">
        <f>CONCATENATE('OPINI Rinci v1'!BU584,'OPINI Rinci v1'!BV584,'OPINI Rinci v1'!BW584,'OPINI Rinci v1'!BX584)</f>
        <v>TMP</v>
      </c>
      <c r="X582" s="163" t="str">
        <f>CONCATENATE('OPINI Rinci v1'!BZ584,'OPINI Rinci v1'!CA584,'OPINI Rinci v1'!CB584,'OPINI Rinci v1'!CC584)</f>
        <v/>
      </c>
      <c r="Y582" s="495"/>
    </row>
    <row r="583" spans="1:25" s="240" customFormat="1" ht="15" x14ac:dyDescent="0.2">
      <c r="A583" s="76">
        <f t="shared" si="32"/>
        <v>513</v>
      </c>
      <c r="B583" s="157" t="s">
        <v>292</v>
      </c>
      <c r="C583" s="470" t="s">
        <v>38</v>
      </c>
      <c r="D583" s="479"/>
      <c r="E583" s="472" t="s">
        <v>594</v>
      </c>
      <c r="F583" s="404" t="str">
        <f>CONCATENATE('OPINI Rinci v1'!H585,'OPINI Rinci v1'!I585,'OPINI Rinci v1'!J585,'OPINI Rinci v1'!K585)</f>
        <v>WTP</v>
      </c>
      <c r="G583" s="404" t="str">
        <f>CONCATENATE('OPINI Rinci v1'!M585,'OPINI Rinci v1'!N585,'OPINI Rinci v1'!O585,'OPINI Rinci v1'!P585)</f>
        <v>WDP</v>
      </c>
      <c r="H583" s="404" t="str">
        <f>CONCATENATE('OPINI Rinci v1'!R585,'OPINI Rinci v1'!S585,'OPINI Rinci v1'!T585,'OPINI Rinci v1'!U585)</f>
        <v>WDP</v>
      </c>
      <c r="I583" s="404" t="str">
        <f>CONCATENATE('OPINI Rinci v1'!W585,'OPINI Rinci v1'!X585,'OPINI Rinci v1'!Y585,'OPINI Rinci v1'!Z585)</f>
        <v>WDP</v>
      </c>
      <c r="J583" s="404" t="str">
        <f>CONCATENATE('OPINI Rinci v1'!AB585,'OPINI Rinci v1'!AC585,'OPINI Rinci v1'!AD585,'OPINI Rinci v1'!AE585)</f>
        <v>WDP</v>
      </c>
      <c r="K583" s="404" t="str">
        <f>CONCATENATE('OPINI Rinci v1'!AG585,'OPINI Rinci v1'!AH585,'OPINI Rinci v1'!AI585,'OPINI Rinci v1'!AJ585)</f>
        <v>WDP</v>
      </c>
      <c r="L583" s="405" t="s">
        <v>632</v>
      </c>
      <c r="M583" s="406"/>
      <c r="N583" s="406"/>
      <c r="O583" s="473" t="str">
        <f>CONCATENATE('OPINI Rinci v1'!AL585,'OPINI Rinci v1'!AM585,'OPINI Rinci v1'!AO585,'OPINI Rinci v1'!AN585)</f>
        <v>WDP</v>
      </c>
      <c r="P583" s="407" t="s">
        <v>632</v>
      </c>
      <c r="Q583" s="399" t="str">
        <f>CONCATENATE('OPINI Rinci v1'!AQ585,'OPINI Rinci v1'!AR585,'OPINI Rinci v1'!AT585,'OPINI Rinci v1'!AS585)</f>
        <v>WDP</v>
      </c>
      <c r="R583" s="163" t="str">
        <f>CONCATENATE('OPINI Rinci v1'!AV585,'OPINI Rinci v1'!AW585,'OPINI Rinci v1'!AX585,'OPINI Rinci v1'!AY585)</f>
        <v>TW</v>
      </c>
      <c r="S583" s="163" t="str">
        <f>CONCATENATE('OPINI Rinci v1'!BA585,'OPINI Rinci v1'!BB585,'OPINI Rinci v1'!BC585,'OPINI Rinci v1'!BD585)</f>
        <v>TMP</v>
      </c>
      <c r="T583" s="163" t="str">
        <f>CONCATENATE('OPINI Rinci v1'!BF585,'OPINI Rinci v1'!BG585,'OPINI Rinci v1'!BH585,'OPINI Rinci v1'!BI585)</f>
        <v>WDP</v>
      </c>
      <c r="U583" s="163" t="str">
        <f>CONCATENATE('OPINI Rinci v1'!BK585,'OPINI Rinci v1'!BL585,'OPINI Rinci v1'!BM585,'OPINI Rinci v1'!BN585)</f>
        <v>WDP</v>
      </c>
      <c r="V583" s="163" t="str">
        <f>CONCATENATE('OPINI Rinci v1'!BP585,'OPINI Rinci v1'!BQ585,'OPINI Rinci v1'!BR585,'OPINI Rinci v1'!BS585)</f>
        <v>TMP</v>
      </c>
      <c r="W583" s="163" t="str">
        <f>CONCATENATE('OPINI Rinci v1'!BU585,'OPINI Rinci v1'!BV585,'OPINI Rinci v1'!BW585,'OPINI Rinci v1'!BX585)</f>
        <v>TMP</v>
      </c>
      <c r="X583" s="163" t="str">
        <f>CONCATENATE('OPINI Rinci v1'!BZ585,'OPINI Rinci v1'!CA585,'OPINI Rinci v1'!CB585,'OPINI Rinci v1'!CC585)</f>
        <v/>
      </c>
      <c r="Y583" s="495"/>
    </row>
    <row r="584" spans="1:25" s="240" customFormat="1" ht="15" x14ac:dyDescent="0.2">
      <c r="A584" s="76">
        <f t="shared" si="32"/>
        <v>514</v>
      </c>
      <c r="B584" s="157" t="s">
        <v>292</v>
      </c>
      <c r="C584" s="470" t="s">
        <v>40</v>
      </c>
      <c r="D584" s="479"/>
      <c r="E584" s="482" t="s">
        <v>595</v>
      </c>
      <c r="F584" s="404" t="str">
        <f>CONCATENATE('OPINI Rinci v1'!H586,'OPINI Rinci v1'!I586,'OPINI Rinci v1'!J586,'OPINI Rinci v1'!K586)</f>
        <v/>
      </c>
      <c r="G584" s="404" t="str">
        <f>CONCATENATE('OPINI Rinci v1'!M586,'OPINI Rinci v1'!N586,'OPINI Rinci v1'!O586,'OPINI Rinci v1'!P586)</f>
        <v xml:space="preserve"> TMP</v>
      </c>
      <c r="H584" s="404" t="str">
        <f>CONCATENATE('OPINI Rinci v1'!R586,'OPINI Rinci v1'!S586,'OPINI Rinci v1'!T586,'OPINI Rinci v1'!U586)</f>
        <v>TMP</v>
      </c>
      <c r="I584" s="404" t="str">
        <f>CONCATENATE('OPINI Rinci v1'!W586,'OPINI Rinci v1'!X586,'OPINI Rinci v1'!Y586,'OPINI Rinci v1'!Z586)</f>
        <v>TMP</v>
      </c>
      <c r="J584" s="404" t="str">
        <f>CONCATENATE('OPINI Rinci v1'!AB586,'OPINI Rinci v1'!AC586,'OPINI Rinci v1'!AD586,'OPINI Rinci v1'!AE586)</f>
        <v>TMP</v>
      </c>
      <c r="K584" s="404" t="str">
        <f>CONCATENATE('OPINI Rinci v1'!AG586,'OPINI Rinci v1'!AH586,'OPINI Rinci v1'!AI586,'OPINI Rinci v1'!AJ586)</f>
        <v>TMP</v>
      </c>
      <c r="L584" s="405" t="s">
        <v>633</v>
      </c>
      <c r="M584" s="406"/>
      <c r="N584" s="406"/>
      <c r="O584" s="473" t="str">
        <f>CONCATENATE('OPINI Rinci v1'!AL586,'OPINI Rinci v1'!AM586,'OPINI Rinci v1'!AO586,'OPINI Rinci v1'!AN586)</f>
        <v>TMP</v>
      </c>
      <c r="P584" s="407" t="s">
        <v>632</v>
      </c>
      <c r="Q584" s="399" t="str">
        <f>CONCATENATE('OPINI Rinci v1'!AQ586,'OPINI Rinci v1'!AR586,'OPINI Rinci v1'!AT586,'OPINI Rinci v1'!AS586)</f>
        <v>TMP</v>
      </c>
      <c r="R584" s="163" t="str">
        <f>CONCATENATE('OPINI Rinci v1'!AV586,'OPINI Rinci v1'!AW586,'OPINI Rinci v1'!AX586,'OPINI Rinci v1'!AY586)</f>
        <v>TMP</v>
      </c>
      <c r="S584" s="163" t="str">
        <f>CONCATENATE('OPINI Rinci v1'!BA586,'OPINI Rinci v1'!BB586,'OPINI Rinci v1'!BC586,'OPINI Rinci v1'!BD586)</f>
        <v>TMP</v>
      </c>
      <c r="T584" s="163" t="str">
        <f>CONCATENATE('OPINI Rinci v1'!BF586,'OPINI Rinci v1'!BG586,'OPINI Rinci v1'!BH586,'OPINI Rinci v1'!BI586)</f>
        <v>TMP</v>
      </c>
      <c r="U584" s="163" t="str">
        <f>CONCATENATE('OPINI Rinci v1'!BK586,'OPINI Rinci v1'!BL586,'OPINI Rinci v1'!BM586,'OPINI Rinci v1'!BN586)</f>
        <v>TMP</v>
      </c>
      <c r="V584" s="163" t="str">
        <f>CONCATENATE('OPINI Rinci v1'!BP586,'OPINI Rinci v1'!BQ586,'OPINI Rinci v1'!BR586,'OPINI Rinci v1'!BS586)</f>
        <v>TMP</v>
      </c>
      <c r="W584" s="163" t="str">
        <f>CONCATENATE('OPINI Rinci v1'!BU586,'OPINI Rinci v1'!BV586,'OPINI Rinci v1'!BW586,'OPINI Rinci v1'!BX586)</f>
        <v>TMP</v>
      </c>
      <c r="X584" s="163" t="str">
        <f>CONCATENATE('OPINI Rinci v1'!BZ586,'OPINI Rinci v1'!CA586,'OPINI Rinci v1'!CB586,'OPINI Rinci v1'!CC586)</f>
        <v/>
      </c>
      <c r="Y584" s="495"/>
    </row>
    <row r="585" spans="1:25" s="240" customFormat="1" ht="14.1" customHeight="1" x14ac:dyDescent="0.2">
      <c r="A585" s="76">
        <f t="shared" si="32"/>
        <v>515</v>
      </c>
      <c r="B585" s="157" t="s">
        <v>292</v>
      </c>
      <c r="C585" s="470" t="s">
        <v>42</v>
      </c>
      <c r="D585" s="479"/>
      <c r="E585" s="482" t="s">
        <v>596</v>
      </c>
      <c r="F585" s="404" t="str">
        <f>CONCATENATE('OPINI Rinci v1'!H587,'OPINI Rinci v1'!I587,'OPINI Rinci v1'!J587,'OPINI Rinci v1'!K587)</f>
        <v/>
      </c>
      <c r="G585" s="404" t="str">
        <f>CONCATENATE('OPINI Rinci v1'!M587,'OPINI Rinci v1'!N587,'OPINI Rinci v1'!O587,'OPINI Rinci v1'!P587)</f>
        <v xml:space="preserve"> TMP</v>
      </c>
      <c r="H585" s="404" t="str">
        <f>CONCATENATE('OPINI Rinci v1'!R587,'OPINI Rinci v1'!S587,'OPINI Rinci v1'!T587,'OPINI Rinci v1'!U587)</f>
        <v>TMP</v>
      </c>
      <c r="I585" s="404" t="str">
        <f>CONCATENATE('OPINI Rinci v1'!W587,'OPINI Rinci v1'!X587,'OPINI Rinci v1'!Y587,'OPINI Rinci v1'!Z587)</f>
        <v>TMP</v>
      </c>
      <c r="J585" s="404" t="str">
        <f>CONCATENATE('OPINI Rinci v1'!AB587,'OPINI Rinci v1'!AC587,'OPINI Rinci v1'!AD587,'OPINI Rinci v1'!AE587)</f>
        <v>TMP</v>
      </c>
      <c r="K585" s="404" t="str">
        <f>CONCATENATE('OPINI Rinci v1'!AG587,'OPINI Rinci v1'!AH587,'OPINI Rinci v1'!AI587,'OPINI Rinci v1'!AJ587)</f>
        <v>TMP</v>
      </c>
      <c r="L585" s="405" t="s">
        <v>632</v>
      </c>
      <c r="M585" s="406"/>
      <c r="N585" s="406"/>
      <c r="O585" s="473" t="str">
        <f>CONCATENATE('OPINI Rinci v1'!AL587,'OPINI Rinci v1'!AM587,'OPINI Rinci v1'!AO587,'OPINI Rinci v1'!AN587)</f>
        <v>TMP</v>
      </c>
      <c r="P585" s="407" t="s">
        <v>632</v>
      </c>
      <c r="Q585" s="399" t="str">
        <f>CONCATENATE('OPINI Rinci v1'!AQ587,'OPINI Rinci v1'!AR587,'OPINI Rinci v1'!AT587,'OPINI Rinci v1'!AS587)</f>
        <v>TMP</v>
      </c>
      <c r="R585" s="163" t="str">
        <f>CONCATENATE('OPINI Rinci v1'!AV587,'OPINI Rinci v1'!AW587,'OPINI Rinci v1'!AX587,'OPINI Rinci v1'!AY587)</f>
        <v>TMP</v>
      </c>
      <c r="S585" s="163" t="str">
        <f>CONCATENATE('OPINI Rinci v1'!BA587,'OPINI Rinci v1'!BB587,'OPINI Rinci v1'!BC587,'OPINI Rinci v1'!BD587)</f>
        <v>TMP</v>
      </c>
      <c r="T585" s="163" t="str">
        <f>CONCATENATE('OPINI Rinci v1'!BF587,'OPINI Rinci v1'!BG587,'OPINI Rinci v1'!BH587,'OPINI Rinci v1'!BI587)</f>
        <v>TMP</v>
      </c>
      <c r="U585" s="163" t="str">
        <f>CONCATENATE('OPINI Rinci v1'!BK587,'OPINI Rinci v1'!BL587,'OPINI Rinci v1'!BM587,'OPINI Rinci v1'!BN587)</f>
        <v>TMP</v>
      </c>
      <c r="V585" s="163" t="str">
        <f>CONCATENATE('OPINI Rinci v1'!BP587,'OPINI Rinci v1'!BQ587,'OPINI Rinci v1'!BR587,'OPINI Rinci v1'!BS587)</f>
        <v>TMP</v>
      </c>
      <c r="W585" s="163" t="str">
        <f>CONCATENATE('OPINI Rinci v1'!BU587,'OPINI Rinci v1'!BV587,'OPINI Rinci v1'!BW587,'OPINI Rinci v1'!BX587)</f>
        <v>TMP</v>
      </c>
      <c r="X585" s="163" t="str">
        <f>CONCATENATE('OPINI Rinci v1'!BZ587,'OPINI Rinci v1'!CA587,'OPINI Rinci v1'!CB587,'OPINI Rinci v1'!CC587)</f>
        <v/>
      </c>
      <c r="Y585" s="495"/>
    </row>
    <row r="586" spans="1:25" s="240" customFormat="1" ht="14.1" customHeight="1" x14ac:dyDescent="0.2">
      <c r="A586" s="76">
        <f t="shared" si="32"/>
        <v>516</v>
      </c>
      <c r="B586" s="157" t="s">
        <v>292</v>
      </c>
      <c r="C586" s="470" t="s">
        <v>44</v>
      </c>
      <c r="D586" s="479"/>
      <c r="E586" s="482" t="s">
        <v>597</v>
      </c>
      <c r="F586" s="404" t="str">
        <f>CONCATENATE('OPINI Rinci v1'!H588,'OPINI Rinci v1'!I588,'OPINI Rinci v1'!J588,'OPINI Rinci v1'!K588)</f>
        <v/>
      </c>
      <c r="G586" s="404" t="str">
        <f>CONCATENATE('OPINI Rinci v1'!M588,'OPINI Rinci v1'!N588,'OPINI Rinci v1'!O588,'OPINI Rinci v1'!P588)</f>
        <v xml:space="preserve"> TMP</v>
      </c>
      <c r="H586" s="404" t="str">
        <f>CONCATENATE('OPINI Rinci v1'!R588,'OPINI Rinci v1'!S588,'OPINI Rinci v1'!T588,'OPINI Rinci v1'!U588)</f>
        <v>TMP</v>
      </c>
      <c r="I586" s="404" t="str">
        <f>CONCATENATE('OPINI Rinci v1'!W588,'OPINI Rinci v1'!X588,'OPINI Rinci v1'!Y588,'OPINI Rinci v1'!Z588)</f>
        <v>TMP</v>
      </c>
      <c r="J586" s="404" t="str">
        <f>CONCATENATE('OPINI Rinci v1'!AB588,'OPINI Rinci v1'!AC588,'OPINI Rinci v1'!AD588,'OPINI Rinci v1'!AE588)</f>
        <v>TMP</v>
      </c>
      <c r="K586" s="404" t="str">
        <f>CONCATENATE('OPINI Rinci v1'!AG588,'OPINI Rinci v1'!AH588,'OPINI Rinci v1'!AI588,'OPINI Rinci v1'!AJ588)</f>
        <v>TMP</v>
      </c>
      <c r="L586" s="405" t="s">
        <v>633</v>
      </c>
      <c r="M586" s="406"/>
      <c r="N586" s="406"/>
      <c r="O586" s="473" t="str">
        <f>CONCATENATE('OPINI Rinci v1'!AL588,'OPINI Rinci v1'!AM588,'OPINI Rinci v1'!AO588,'OPINI Rinci v1'!AN588)</f>
        <v>TMP</v>
      </c>
      <c r="P586" s="407" t="s">
        <v>632</v>
      </c>
      <c r="Q586" s="399" t="str">
        <f>CONCATENATE('OPINI Rinci v1'!AQ588,'OPINI Rinci v1'!AR588,'OPINI Rinci v1'!AT588,'OPINI Rinci v1'!AS588)</f>
        <v>TMP</v>
      </c>
      <c r="R586" s="163" t="str">
        <f>CONCATENATE('OPINI Rinci v1'!AV588,'OPINI Rinci v1'!AW588,'OPINI Rinci v1'!AX588,'OPINI Rinci v1'!AY588)</f>
        <v>TMP</v>
      </c>
      <c r="S586" s="163" t="str">
        <f>CONCATENATE('OPINI Rinci v1'!BA588,'OPINI Rinci v1'!BB588,'OPINI Rinci v1'!BC588,'OPINI Rinci v1'!BD588)</f>
        <v>TMP</v>
      </c>
      <c r="T586" s="163" t="str">
        <f>CONCATENATE('OPINI Rinci v1'!BF588,'OPINI Rinci v1'!BG588,'OPINI Rinci v1'!BH588,'OPINI Rinci v1'!BI588)</f>
        <v>TMP</v>
      </c>
      <c r="U586" s="163" t="str">
        <f>CONCATENATE('OPINI Rinci v1'!BK588,'OPINI Rinci v1'!BL588,'OPINI Rinci v1'!BM588,'OPINI Rinci v1'!BN588)</f>
        <v>TMP</v>
      </c>
      <c r="V586" s="163" t="str">
        <f>CONCATENATE('OPINI Rinci v1'!BP588,'OPINI Rinci v1'!BQ588,'OPINI Rinci v1'!BR588,'OPINI Rinci v1'!BS588)</f>
        <v>TMP</v>
      </c>
      <c r="W586" s="163" t="str">
        <f>CONCATENATE('OPINI Rinci v1'!BU588,'OPINI Rinci v1'!BV588,'OPINI Rinci v1'!BW588,'OPINI Rinci v1'!BX588)</f>
        <v/>
      </c>
      <c r="X586" s="163" t="str">
        <f>CONCATENATE('OPINI Rinci v1'!BZ588,'OPINI Rinci v1'!CA588,'OPINI Rinci v1'!CB588,'OPINI Rinci v1'!CC588)</f>
        <v/>
      </c>
      <c r="Y586" s="495"/>
    </row>
    <row r="587" spans="1:25" s="496" customFormat="1" ht="14.1" customHeight="1" x14ac:dyDescent="0.2">
      <c r="A587" s="409">
        <f t="shared" si="32"/>
        <v>517</v>
      </c>
      <c r="B587" s="410" t="s">
        <v>292</v>
      </c>
      <c r="C587" s="474" t="s">
        <v>46</v>
      </c>
      <c r="D587" s="475"/>
      <c r="E587" s="476" t="s">
        <v>598</v>
      </c>
      <c r="F587" s="404" t="str">
        <f>CONCATENATE('OPINI Rinci v1'!H589,'OPINI Rinci v1'!I589,'OPINI Rinci v1'!J589,'OPINI Rinci v1'!K589)</f>
        <v/>
      </c>
      <c r="G587" s="404" t="str">
        <f>CONCATENATE('OPINI Rinci v1'!M589,'OPINI Rinci v1'!N589,'OPINI Rinci v1'!O589,'OPINI Rinci v1'!P589)</f>
        <v>WTP</v>
      </c>
      <c r="H587" s="404" t="str">
        <f>CONCATENATE('OPINI Rinci v1'!R589,'OPINI Rinci v1'!S589,'OPINI Rinci v1'!T589,'OPINI Rinci v1'!U589)</f>
        <v>WTP</v>
      </c>
      <c r="I587" s="404" t="str">
        <f>CONCATENATE('OPINI Rinci v1'!W589,'OPINI Rinci v1'!X589,'OPINI Rinci v1'!Y589,'OPINI Rinci v1'!Z589)</f>
        <v>WTP</v>
      </c>
      <c r="J587" s="404" t="str">
        <f>CONCATENATE('OPINI Rinci v1'!AB589,'OPINI Rinci v1'!AC589,'OPINI Rinci v1'!AD589,'OPINI Rinci v1'!AE589)</f>
        <v>WTP</v>
      </c>
      <c r="K587" s="414" t="str">
        <f>CONCATENATE('OPINI Rinci v1'!AG589,'OPINI Rinci v1'!AH589,'OPINI Rinci v1'!AI589,'OPINI Rinci v1'!AJ589)</f>
        <v>WTP</v>
      </c>
      <c r="L587" s="425" t="s">
        <v>632</v>
      </c>
      <c r="M587" s="426"/>
      <c r="N587" s="426"/>
      <c r="O587" s="477" t="str">
        <f>CONCATENATE('OPINI Rinci v1'!AL589,'OPINI Rinci v1'!AM589,'OPINI Rinci v1'!AO589,'OPINI Rinci v1'!AN589)</f>
        <v>WTP</v>
      </c>
      <c r="P587" s="427" t="s">
        <v>633</v>
      </c>
      <c r="Q587" s="418" t="str">
        <f>CONCATENATE('OPINI Rinci v1'!AQ589,'OPINI Rinci v1'!AR589,'OPINI Rinci v1'!AT589,'OPINI Rinci v1'!AS589)</f>
        <v>WDP</v>
      </c>
      <c r="R587" s="419" t="str">
        <f>CONCATENATE('OPINI Rinci v1'!AV589,'OPINI Rinci v1'!AW589,'OPINI Rinci v1'!AX589,'OPINI Rinci v1'!AY589)</f>
        <v>WDP</v>
      </c>
      <c r="S587" s="419" t="str">
        <f>CONCATENATE('OPINI Rinci v1'!BA589,'OPINI Rinci v1'!BB589,'OPINI Rinci v1'!BC589,'OPINI Rinci v1'!BD589)</f>
        <v>WDP</v>
      </c>
      <c r="T587" s="419" t="str">
        <f>CONCATENATE('OPINI Rinci v1'!BF589,'OPINI Rinci v1'!BG589,'OPINI Rinci v1'!BH589,'OPINI Rinci v1'!BI589)</f>
        <v>WDP</v>
      </c>
      <c r="U587" s="419" t="str">
        <f>CONCATENATE('OPINI Rinci v1'!BK589,'OPINI Rinci v1'!BL589,'OPINI Rinci v1'!BM589,'OPINI Rinci v1'!BN589)</f>
        <v>TMP</v>
      </c>
      <c r="V587" s="419" t="str">
        <f>CONCATENATE('OPINI Rinci v1'!BP589,'OPINI Rinci v1'!BQ589,'OPINI Rinci v1'!BR589,'OPINI Rinci v1'!BS589)</f>
        <v>TMP</v>
      </c>
      <c r="W587" s="419" t="str">
        <f>CONCATENATE('OPINI Rinci v1'!BU589,'OPINI Rinci v1'!BV589,'OPINI Rinci v1'!BW589,'OPINI Rinci v1'!BX589)</f>
        <v>TMP</v>
      </c>
      <c r="X587" s="419" t="str">
        <f>CONCATENATE('OPINI Rinci v1'!BZ589,'OPINI Rinci v1'!CA589,'OPINI Rinci v1'!CB589,'OPINI Rinci v1'!CC589)</f>
        <v/>
      </c>
      <c r="Y587" s="497"/>
    </row>
    <row r="588" spans="1:25" s="240" customFormat="1" ht="14.1" customHeight="1" x14ac:dyDescent="0.2">
      <c r="A588" s="76">
        <f t="shared" si="32"/>
        <v>518</v>
      </c>
      <c r="B588" s="157" t="s">
        <v>292</v>
      </c>
      <c r="C588" s="470" t="s">
        <v>48</v>
      </c>
      <c r="D588" s="479"/>
      <c r="E588" s="482" t="s">
        <v>599</v>
      </c>
      <c r="F588" s="404" t="str">
        <f>CONCATENATE('OPINI Rinci v1'!H590,'OPINI Rinci v1'!I590,'OPINI Rinci v1'!J590,'OPINI Rinci v1'!K590)</f>
        <v/>
      </c>
      <c r="G588" s="404" t="str">
        <f>CONCATENATE('OPINI Rinci v1'!M590,'OPINI Rinci v1'!N590,'OPINI Rinci v1'!O590,'OPINI Rinci v1'!P590)</f>
        <v xml:space="preserve"> TMP</v>
      </c>
      <c r="H588" s="404" t="str">
        <f>CONCATENATE('OPINI Rinci v1'!R590,'OPINI Rinci v1'!S590,'OPINI Rinci v1'!T590,'OPINI Rinci v1'!U590)</f>
        <v>TMP</v>
      </c>
      <c r="I588" s="404" t="str">
        <f>CONCATENATE('OPINI Rinci v1'!W590,'OPINI Rinci v1'!X590,'OPINI Rinci v1'!Y590,'OPINI Rinci v1'!Z590)</f>
        <v>TMP</v>
      </c>
      <c r="J588" s="404" t="str">
        <f>CONCATENATE('OPINI Rinci v1'!AB590,'OPINI Rinci v1'!AC590,'OPINI Rinci v1'!AD590,'OPINI Rinci v1'!AE590)</f>
        <v>TMP</v>
      </c>
      <c r="K588" s="404" t="str">
        <f>CONCATENATE('OPINI Rinci v1'!AG590,'OPINI Rinci v1'!AH590,'OPINI Rinci v1'!AI590,'OPINI Rinci v1'!AJ590)</f>
        <v>TMP</v>
      </c>
      <c r="L588" s="422" t="s">
        <v>634</v>
      </c>
      <c r="M588" s="423"/>
      <c r="N588" s="423"/>
      <c r="O588" s="473" t="str">
        <f>CONCATENATE('OPINI Rinci v1'!AL590,'OPINI Rinci v1'!AM590,'OPINI Rinci v1'!AO590,'OPINI Rinci v1'!AN590)</f>
        <v>TMP</v>
      </c>
      <c r="P588" s="424" t="s">
        <v>634</v>
      </c>
      <c r="Q588" s="399" t="str">
        <f>CONCATENATE('OPINI Rinci v1'!AQ590,'OPINI Rinci v1'!AR590,'OPINI Rinci v1'!AT590,'OPINI Rinci v1'!AS590)</f>
        <v>TMP</v>
      </c>
      <c r="R588" s="163" t="str">
        <f>CONCATENATE('OPINI Rinci v1'!AV590,'OPINI Rinci v1'!AW590,'OPINI Rinci v1'!AX590,'OPINI Rinci v1'!AY590)</f>
        <v>TMP</v>
      </c>
      <c r="S588" s="163" t="str">
        <f>CONCATENATE('OPINI Rinci v1'!BA590,'OPINI Rinci v1'!BB590,'OPINI Rinci v1'!BC590,'OPINI Rinci v1'!BD590)</f>
        <v>TMP</v>
      </c>
      <c r="T588" s="163" t="str">
        <f>CONCATENATE('OPINI Rinci v1'!BF590,'OPINI Rinci v1'!BG590,'OPINI Rinci v1'!BH590,'OPINI Rinci v1'!BI590)</f>
        <v>TMP</v>
      </c>
      <c r="U588" s="163" t="str">
        <f>CONCATENATE('OPINI Rinci v1'!BK590,'OPINI Rinci v1'!BL590,'OPINI Rinci v1'!BM590,'OPINI Rinci v1'!BN590)</f>
        <v>TMP</v>
      </c>
      <c r="V588" s="163" t="str">
        <f>CONCATENATE('OPINI Rinci v1'!BP590,'OPINI Rinci v1'!BQ590,'OPINI Rinci v1'!BR590,'OPINI Rinci v1'!BS590)</f>
        <v>TMP</v>
      </c>
      <c r="W588" s="163" t="str">
        <f>CONCATENATE('OPINI Rinci v1'!BU590,'OPINI Rinci v1'!BV590,'OPINI Rinci v1'!BW590,'OPINI Rinci v1'!BX590)</f>
        <v/>
      </c>
      <c r="X588" s="163" t="str">
        <f>CONCATENATE('OPINI Rinci v1'!BZ590,'OPINI Rinci v1'!CA590,'OPINI Rinci v1'!CB590,'OPINI Rinci v1'!CC590)</f>
        <v/>
      </c>
      <c r="Y588" s="495"/>
    </row>
    <row r="589" spans="1:25" s="240" customFormat="1" ht="14.1" customHeight="1" x14ac:dyDescent="0.2">
      <c r="A589" s="76">
        <f t="shared" si="32"/>
        <v>519</v>
      </c>
      <c r="B589" s="157" t="s">
        <v>292</v>
      </c>
      <c r="C589" s="470" t="s">
        <v>50</v>
      </c>
      <c r="D589" s="479"/>
      <c r="E589" s="472" t="s">
        <v>600</v>
      </c>
      <c r="F589" s="404" t="str">
        <f>CONCATENATE('OPINI Rinci v1'!H591,'OPINI Rinci v1'!I591,'OPINI Rinci v1'!J591,'OPINI Rinci v1'!K591)</f>
        <v/>
      </c>
      <c r="G589" s="404" t="str">
        <f>CONCATENATE('OPINI Rinci v1'!M591,'OPINI Rinci v1'!N591,'OPINI Rinci v1'!O591,'OPINI Rinci v1'!P591)</f>
        <v>WDP</v>
      </c>
      <c r="H589" s="404" t="str">
        <f>CONCATENATE('OPINI Rinci v1'!R591,'OPINI Rinci v1'!S591,'OPINI Rinci v1'!T591,'OPINI Rinci v1'!U591)</f>
        <v>WDP</v>
      </c>
      <c r="I589" s="404" t="str">
        <f>CONCATENATE('OPINI Rinci v1'!W591,'OPINI Rinci v1'!X591,'OPINI Rinci v1'!Y591,'OPINI Rinci v1'!Z591)</f>
        <v>WDP</v>
      </c>
      <c r="J589" s="404" t="str">
        <f>CONCATENATE('OPINI Rinci v1'!AB591,'OPINI Rinci v1'!AC591,'OPINI Rinci v1'!AD591,'OPINI Rinci v1'!AE591)</f>
        <v>WDP</v>
      </c>
      <c r="K589" s="404" t="str">
        <f>CONCATENATE('OPINI Rinci v1'!AG591,'OPINI Rinci v1'!AH591,'OPINI Rinci v1'!AI591,'OPINI Rinci v1'!AJ591)</f>
        <v>WDP</v>
      </c>
      <c r="L589" s="422" t="s">
        <v>634</v>
      </c>
      <c r="M589" s="423"/>
      <c r="N589" s="423"/>
      <c r="O589" s="473" t="str">
        <f>CONCATENATE('OPINI Rinci v1'!AL591,'OPINI Rinci v1'!AM591,'OPINI Rinci v1'!AO591,'OPINI Rinci v1'!AN591)</f>
        <v>WDP</v>
      </c>
      <c r="P589" s="424" t="s">
        <v>634</v>
      </c>
      <c r="Q589" s="399" t="str">
        <f>CONCATENATE('OPINI Rinci v1'!AQ591,'OPINI Rinci v1'!AR591,'OPINI Rinci v1'!AT591,'OPINI Rinci v1'!AS591)</f>
        <v>TMP</v>
      </c>
      <c r="R589" s="163" t="str">
        <f>CONCATENATE('OPINI Rinci v1'!AV591,'OPINI Rinci v1'!AW591,'OPINI Rinci v1'!AX591,'OPINI Rinci v1'!AY591)</f>
        <v>TMP</v>
      </c>
      <c r="S589" s="163" t="str">
        <f>CONCATENATE('OPINI Rinci v1'!BA591,'OPINI Rinci v1'!BB591,'OPINI Rinci v1'!BC591,'OPINI Rinci v1'!BD591)</f>
        <v>TMP</v>
      </c>
      <c r="T589" s="163" t="str">
        <f>CONCATENATE('OPINI Rinci v1'!BF591,'OPINI Rinci v1'!BG591,'OPINI Rinci v1'!BH591,'OPINI Rinci v1'!BI591)</f>
        <v>TMP</v>
      </c>
      <c r="U589" s="163" t="str">
        <f>CONCATENATE('OPINI Rinci v1'!BK591,'OPINI Rinci v1'!BL591,'OPINI Rinci v1'!BM591,'OPINI Rinci v1'!BN591)</f>
        <v>TMP</v>
      </c>
      <c r="V589" s="163" t="str">
        <f>CONCATENATE('OPINI Rinci v1'!BP591,'OPINI Rinci v1'!BQ591,'OPINI Rinci v1'!BR591,'OPINI Rinci v1'!BS591)</f>
        <v>TMP</v>
      </c>
      <c r="W589" s="163" t="str">
        <f>CONCATENATE('OPINI Rinci v1'!BU591,'OPINI Rinci v1'!BV591,'OPINI Rinci v1'!BW591,'OPINI Rinci v1'!BX591)</f>
        <v>TMP</v>
      </c>
      <c r="X589" s="163" t="str">
        <f>CONCATENATE('OPINI Rinci v1'!BZ591,'OPINI Rinci v1'!CA591,'OPINI Rinci v1'!CB591,'OPINI Rinci v1'!CC591)</f>
        <v/>
      </c>
      <c r="Y589" s="495"/>
    </row>
    <row r="590" spans="1:25" s="240" customFormat="1" ht="14.1" customHeight="1" x14ac:dyDescent="0.2">
      <c r="A590" s="76">
        <f t="shared" si="32"/>
        <v>520</v>
      </c>
      <c r="B590" s="157" t="s">
        <v>292</v>
      </c>
      <c r="C590" s="470" t="s">
        <v>52</v>
      </c>
      <c r="D590" s="479"/>
      <c r="E590" s="482" t="s">
        <v>601</v>
      </c>
      <c r="F590" s="404" t="str">
        <f>CONCATENATE('OPINI Rinci v1'!H592,'OPINI Rinci v1'!I592,'OPINI Rinci v1'!J592,'OPINI Rinci v1'!K592)</f>
        <v/>
      </c>
      <c r="G590" s="404" t="str">
        <f>CONCATENATE('OPINI Rinci v1'!M592,'OPINI Rinci v1'!N592,'OPINI Rinci v1'!O592,'OPINI Rinci v1'!P592)</f>
        <v xml:space="preserve"> TMP</v>
      </c>
      <c r="H590" s="404" t="str">
        <f>CONCATENATE('OPINI Rinci v1'!R592,'OPINI Rinci v1'!S592,'OPINI Rinci v1'!T592,'OPINI Rinci v1'!U592)</f>
        <v>TMP</v>
      </c>
      <c r="I590" s="404" t="str">
        <f>CONCATENATE('OPINI Rinci v1'!W592,'OPINI Rinci v1'!X592,'OPINI Rinci v1'!Y592,'OPINI Rinci v1'!Z592)</f>
        <v>TMP</v>
      </c>
      <c r="J590" s="404" t="str">
        <f>CONCATENATE('OPINI Rinci v1'!AB592,'OPINI Rinci v1'!AC592,'OPINI Rinci v1'!AD592,'OPINI Rinci v1'!AE592)</f>
        <v>TMP</v>
      </c>
      <c r="K590" s="404" t="str">
        <f>CONCATENATE('OPINI Rinci v1'!AG592,'OPINI Rinci v1'!AH592,'OPINI Rinci v1'!AI592,'OPINI Rinci v1'!AJ592)</f>
        <v>TMP</v>
      </c>
      <c r="L590" s="422" t="s">
        <v>634</v>
      </c>
      <c r="M590" s="423"/>
      <c r="N590" s="423"/>
      <c r="O590" s="473" t="str">
        <f>CONCATENATE('OPINI Rinci v1'!AL592,'OPINI Rinci v1'!AM592,'OPINI Rinci v1'!AO592,'OPINI Rinci v1'!AN592)</f>
        <v>TMP</v>
      </c>
      <c r="P590" s="407" t="s">
        <v>632</v>
      </c>
      <c r="Q590" s="399" t="str">
        <f>CONCATENATE('OPINI Rinci v1'!AQ592,'OPINI Rinci v1'!AR592,'OPINI Rinci v1'!AT592,'OPINI Rinci v1'!AS592)</f>
        <v>TMP</v>
      </c>
      <c r="R590" s="163" t="str">
        <f>CONCATENATE('OPINI Rinci v1'!AV592,'OPINI Rinci v1'!AW592,'OPINI Rinci v1'!AX592,'OPINI Rinci v1'!AY592)</f>
        <v>TMP</v>
      </c>
      <c r="S590" s="163" t="str">
        <f>CONCATENATE('OPINI Rinci v1'!BA592,'OPINI Rinci v1'!BB592,'OPINI Rinci v1'!BC592,'OPINI Rinci v1'!BD592)</f>
        <v>TMP</v>
      </c>
      <c r="T590" s="163" t="str">
        <f>CONCATENATE('OPINI Rinci v1'!BF592,'OPINI Rinci v1'!BG592,'OPINI Rinci v1'!BH592,'OPINI Rinci v1'!BI592)</f>
        <v>TMP</v>
      </c>
      <c r="U590" s="163" t="str">
        <f>CONCATENATE('OPINI Rinci v1'!BK592,'OPINI Rinci v1'!BL592,'OPINI Rinci v1'!BM592,'OPINI Rinci v1'!BN592)</f>
        <v/>
      </c>
      <c r="V590" s="163" t="str">
        <f>CONCATENATE('OPINI Rinci v1'!BP592,'OPINI Rinci v1'!BQ592,'OPINI Rinci v1'!BR592,'OPINI Rinci v1'!BS592)</f>
        <v/>
      </c>
      <c r="W590" s="163" t="str">
        <f>CONCATENATE('OPINI Rinci v1'!BU592,'OPINI Rinci v1'!BV592,'OPINI Rinci v1'!BW592,'OPINI Rinci v1'!BX592)</f>
        <v/>
      </c>
      <c r="X590" s="163" t="str">
        <f>CONCATENATE('OPINI Rinci v1'!BZ592,'OPINI Rinci v1'!CA592,'OPINI Rinci v1'!CB592,'OPINI Rinci v1'!CC592)</f>
        <v/>
      </c>
      <c r="Y590" s="495"/>
    </row>
    <row r="591" spans="1:25" s="240" customFormat="1" ht="14.1" customHeight="1" x14ac:dyDescent="0.2">
      <c r="A591" s="76">
        <f t="shared" si="32"/>
        <v>521</v>
      </c>
      <c r="B591" s="157" t="s">
        <v>292</v>
      </c>
      <c r="C591" s="470" t="s">
        <v>54</v>
      </c>
      <c r="D591" s="479"/>
      <c r="E591" s="482" t="s">
        <v>602</v>
      </c>
      <c r="F591" s="404" t="str">
        <f>CONCATENATE('OPINI Rinci v1'!H593,'OPINI Rinci v1'!I593,'OPINI Rinci v1'!J593,'OPINI Rinci v1'!K593)</f>
        <v/>
      </c>
      <c r="G591" s="404" t="str">
        <f>CONCATENATE('OPINI Rinci v1'!M593,'OPINI Rinci v1'!N593,'OPINI Rinci v1'!O593,'OPINI Rinci v1'!P593)</f>
        <v xml:space="preserve"> TMP</v>
      </c>
      <c r="H591" s="404" t="str">
        <f>CONCATENATE('OPINI Rinci v1'!R593,'OPINI Rinci v1'!S593,'OPINI Rinci v1'!T593,'OPINI Rinci v1'!U593)</f>
        <v>TMP</v>
      </c>
      <c r="I591" s="404" t="str">
        <f>CONCATENATE('OPINI Rinci v1'!W593,'OPINI Rinci v1'!X593,'OPINI Rinci v1'!Y593,'OPINI Rinci v1'!Z593)</f>
        <v>TMP</v>
      </c>
      <c r="J591" s="404" t="str">
        <f>CONCATENATE('OPINI Rinci v1'!AB593,'OPINI Rinci v1'!AC593,'OPINI Rinci v1'!AD593,'OPINI Rinci v1'!AE593)</f>
        <v>TMP</v>
      </c>
      <c r="K591" s="404" t="str">
        <f>CONCATENATE('OPINI Rinci v1'!AG593,'OPINI Rinci v1'!AH593,'OPINI Rinci v1'!AI593,'OPINI Rinci v1'!AJ593)</f>
        <v>TMP</v>
      </c>
      <c r="L591" s="405" t="s">
        <v>633</v>
      </c>
      <c r="M591" s="406"/>
      <c r="N591" s="406"/>
      <c r="O591" s="473" t="str">
        <f>CONCATENATE('OPINI Rinci v1'!AL593,'OPINI Rinci v1'!AM593,'OPINI Rinci v1'!AO593,'OPINI Rinci v1'!AN593)</f>
        <v>TMP</v>
      </c>
      <c r="P591" s="407" t="s">
        <v>633</v>
      </c>
      <c r="Q591" s="399" t="str">
        <f>CONCATENATE('OPINI Rinci v1'!AQ593,'OPINI Rinci v1'!AR593,'OPINI Rinci v1'!AT593,'OPINI Rinci v1'!AS593)</f>
        <v>TMP</v>
      </c>
      <c r="R591" s="163" t="str">
        <f>CONCATENATE('OPINI Rinci v1'!AV593,'OPINI Rinci v1'!AW593,'OPINI Rinci v1'!AX593,'OPINI Rinci v1'!AY593)</f>
        <v>TMP</v>
      </c>
      <c r="S591" s="163" t="str">
        <f>CONCATENATE('OPINI Rinci v1'!BA593,'OPINI Rinci v1'!BB593,'OPINI Rinci v1'!BC593,'OPINI Rinci v1'!BD593)</f>
        <v>TMP</v>
      </c>
      <c r="T591" s="163" t="str">
        <f>CONCATENATE('OPINI Rinci v1'!BF593,'OPINI Rinci v1'!BG593,'OPINI Rinci v1'!BH593,'OPINI Rinci v1'!BI593)</f>
        <v/>
      </c>
      <c r="U591" s="163" t="str">
        <f>CONCATENATE('OPINI Rinci v1'!BK593,'OPINI Rinci v1'!BL593,'OPINI Rinci v1'!BM593,'OPINI Rinci v1'!BN593)</f>
        <v/>
      </c>
      <c r="V591" s="163" t="str">
        <f>CONCATENATE('OPINI Rinci v1'!BP593,'OPINI Rinci v1'!BQ593,'OPINI Rinci v1'!BR593,'OPINI Rinci v1'!BS593)</f>
        <v/>
      </c>
      <c r="W591" s="163" t="str">
        <f>CONCATENATE('OPINI Rinci v1'!BU593,'OPINI Rinci v1'!BV593,'OPINI Rinci v1'!BW593,'OPINI Rinci v1'!BX593)</f>
        <v/>
      </c>
      <c r="X591" s="163" t="str">
        <f>CONCATENATE('OPINI Rinci v1'!BZ593,'OPINI Rinci v1'!CA593,'OPINI Rinci v1'!CB593,'OPINI Rinci v1'!CC593)</f>
        <v/>
      </c>
      <c r="Y591" s="495"/>
    </row>
    <row r="592" spans="1:25" s="240" customFormat="1" ht="14.1" customHeight="1" x14ac:dyDescent="0.2">
      <c r="A592" s="76">
        <f t="shared" si="32"/>
        <v>522</v>
      </c>
      <c r="B592" s="157" t="s">
        <v>292</v>
      </c>
      <c r="C592" s="470" t="s">
        <v>56</v>
      </c>
      <c r="D592" s="479"/>
      <c r="E592" s="472" t="s">
        <v>603</v>
      </c>
      <c r="F592" s="404" t="str">
        <f>CONCATENATE('OPINI Rinci v1'!H594,'OPINI Rinci v1'!I594,'OPINI Rinci v1'!J594,'OPINI Rinci v1'!K594)</f>
        <v/>
      </c>
      <c r="G592" s="404" t="str">
        <f>CONCATENATE('OPINI Rinci v1'!M594,'OPINI Rinci v1'!N594,'OPINI Rinci v1'!O594,'OPINI Rinci v1'!P594)</f>
        <v>WTP</v>
      </c>
      <c r="H592" s="404" t="str">
        <f>CONCATENATE('OPINI Rinci v1'!R594,'OPINI Rinci v1'!S594,'OPINI Rinci v1'!T594,'OPINI Rinci v1'!U594)</f>
        <v>WDP</v>
      </c>
      <c r="I592" s="404" t="str">
        <f>CONCATENATE('OPINI Rinci v1'!W594,'OPINI Rinci v1'!X594,'OPINI Rinci v1'!Y594,'OPINI Rinci v1'!Z594)</f>
        <v>WDP</v>
      </c>
      <c r="J592" s="404" t="str">
        <f>CONCATENATE('OPINI Rinci v1'!AB594,'OPINI Rinci v1'!AC594,'OPINI Rinci v1'!AD594,'OPINI Rinci v1'!AE594)</f>
        <v>WDP</v>
      </c>
      <c r="K592" s="404" t="str">
        <f>CONCATENATE('OPINI Rinci v1'!AG594,'OPINI Rinci v1'!AH594,'OPINI Rinci v1'!AI594,'OPINI Rinci v1'!AJ594)</f>
        <v>WDP</v>
      </c>
      <c r="L592" s="405" t="s">
        <v>633</v>
      </c>
      <c r="M592" s="406"/>
      <c r="N592" s="406"/>
      <c r="O592" s="473" t="str">
        <f>CONCATENATE('OPINI Rinci v1'!AL594,'OPINI Rinci v1'!AM594,'OPINI Rinci v1'!AO594,'OPINI Rinci v1'!AN594)</f>
        <v>WDP</v>
      </c>
      <c r="P592" s="407" t="s">
        <v>632</v>
      </c>
      <c r="Q592" s="399" t="str">
        <f>CONCATENATE('OPINI Rinci v1'!AQ594,'OPINI Rinci v1'!AR594,'OPINI Rinci v1'!AT594,'OPINI Rinci v1'!AS594)</f>
        <v>TMP</v>
      </c>
      <c r="R592" s="163" t="str">
        <f>CONCATENATE('OPINI Rinci v1'!AV594,'OPINI Rinci v1'!AW594,'OPINI Rinci v1'!AX594,'OPINI Rinci v1'!AY594)</f>
        <v>TMP</v>
      </c>
      <c r="S592" s="163" t="str">
        <f>CONCATENATE('OPINI Rinci v1'!BA594,'OPINI Rinci v1'!BB594,'OPINI Rinci v1'!BC594,'OPINI Rinci v1'!BD594)</f>
        <v>TMP</v>
      </c>
      <c r="T592" s="163" t="str">
        <f>CONCATENATE('OPINI Rinci v1'!BF594,'OPINI Rinci v1'!BG594,'OPINI Rinci v1'!BH594,'OPINI Rinci v1'!BI594)</f>
        <v/>
      </c>
      <c r="U592" s="163" t="str">
        <f>CONCATENATE('OPINI Rinci v1'!BK594,'OPINI Rinci v1'!BL594,'OPINI Rinci v1'!BM594,'OPINI Rinci v1'!BN594)</f>
        <v/>
      </c>
      <c r="V592" s="163" t="str">
        <f>CONCATENATE('OPINI Rinci v1'!BP594,'OPINI Rinci v1'!BQ594,'OPINI Rinci v1'!BR594,'OPINI Rinci v1'!BS594)</f>
        <v/>
      </c>
      <c r="W592" s="163" t="str">
        <f>CONCATENATE('OPINI Rinci v1'!BU594,'OPINI Rinci v1'!BV594,'OPINI Rinci v1'!BW594,'OPINI Rinci v1'!BX594)</f>
        <v/>
      </c>
      <c r="X592" s="163" t="str">
        <f>CONCATENATE('OPINI Rinci v1'!BZ594,'OPINI Rinci v1'!CA594,'OPINI Rinci v1'!CB594,'OPINI Rinci v1'!CC594)</f>
        <v/>
      </c>
      <c r="Y592" s="495"/>
    </row>
    <row r="593" spans="1:25" s="240" customFormat="1" ht="14.1" customHeight="1" x14ac:dyDescent="0.2">
      <c r="A593" s="76">
        <f t="shared" si="32"/>
        <v>523</v>
      </c>
      <c r="B593" s="157" t="s">
        <v>292</v>
      </c>
      <c r="C593" s="470" t="s">
        <v>84</v>
      </c>
      <c r="D593" s="479"/>
      <c r="E593" s="482" t="s">
        <v>604</v>
      </c>
      <c r="F593" s="404" t="str">
        <f>CONCATENATE('OPINI Rinci v1'!H595,'OPINI Rinci v1'!I595,'OPINI Rinci v1'!J595,'OPINI Rinci v1'!K595)</f>
        <v>WTP</v>
      </c>
      <c r="G593" s="404" t="str">
        <f>CONCATENATE('OPINI Rinci v1'!M595,'OPINI Rinci v1'!N595,'OPINI Rinci v1'!O595,'OPINI Rinci v1'!P595)</f>
        <v>WDP</v>
      </c>
      <c r="H593" s="404" t="str">
        <f>CONCATENATE('OPINI Rinci v1'!R595,'OPINI Rinci v1'!S595,'OPINI Rinci v1'!T595,'OPINI Rinci v1'!U595)</f>
        <v>WDP</v>
      </c>
      <c r="I593" s="404" t="str">
        <f>CONCATENATE('OPINI Rinci v1'!W595,'OPINI Rinci v1'!X595,'OPINI Rinci v1'!Y595,'OPINI Rinci v1'!Z595)</f>
        <v>WDP</v>
      </c>
      <c r="J593" s="404" t="str">
        <f>CONCATENATE('OPINI Rinci v1'!AB595,'OPINI Rinci v1'!AC595,'OPINI Rinci v1'!AD595,'OPINI Rinci v1'!AE595)</f>
        <v>WDP</v>
      </c>
      <c r="K593" s="404" t="str">
        <f>CONCATENATE('OPINI Rinci v1'!AG595,'OPINI Rinci v1'!AH595,'OPINI Rinci v1'!AI595,'OPINI Rinci v1'!AJ595)</f>
        <v>TW</v>
      </c>
      <c r="L593" s="405" t="s">
        <v>633</v>
      </c>
      <c r="M593" s="406"/>
      <c r="N593" s="406"/>
      <c r="O593" s="473" t="str">
        <f>CONCATENATE('OPINI Rinci v1'!AL595,'OPINI Rinci v1'!AM595,'OPINI Rinci v1'!AO595,'OPINI Rinci v1'!AN595)</f>
        <v>TMP</v>
      </c>
      <c r="P593" s="407" t="s">
        <v>633</v>
      </c>
      <c r="Q593" s="399" t="str">
        <f>CONCATENATE('OPINI Rinci v1'!AQ595,'OPINI Rinci v1'!AR595,'OPINI Rinci v1'!AT595,'OPINI Rinci v1'!AS595)</f>
        <v>TMP</v>
      </c>
      <c r="R593" s="163" t="str">
        <f>CONCATENATE('OPINI Rinci v1'!AV595,'OPINI Rinci v1'!AW595,'OPINI Rinci v1'!AX595,'OPINI Rinci v1'!AY595)</f>
        <v>TMP</v>
      </c>
      <c r="S593" s="163" t="str">
        <f>CONCATENATE('OPINI Rinci v1'!BA595,'OPINI Rinci v1'!BB595,'OPINI Rinci v1'!BC595,'OPINI Rinci v1'!BD595)</f>
        <v>TMP</v>
      </c>
      <c r="T593" s="163" t="str">
        <f>CONCATENATE('OPINI Rinci v1'!BF595,'OPINI Rinci v1'!BG595,'OPINI Rinci v1'!BH595,'OPINI Rinci v1'!BI595)</f>
        <v/>
      </c>
      <c r="U593" s="163" t="str">
        <f>CONCATENATE('OPINI Rinci v1'!BK595,'OPINI Rinci v1'!BL595,'OPINI Rinci v1'!BM595,'OPINI Rinci v1'!BN595)</f>
        <v/>
      </c>
      <c r="V593" s="163" t="str">
        <f>CONCATENATE('OPINI Rinci v1'!BP595,'OPINI Rinci v1'!BQ595,'OPINI Rinci v1'!BR595,'OPINI Rinci v1'!BS595)</f>
        <v/>
      </c>
      <c r="W593" s="163" t="str">
        <f>CONCATENATE('OPINI Rinci v1'!BU595,'OPINI Rinci v1'!BV595,'OPINI Rinci v1'!BW595,'OPINI Rinci v1'!BX595)</f>
        <v/>
      </c>
      <c r="X593" s="163" t="str">
        <f>CONCATENATE('OPINI Rinci v1'!BZ595,'OPINI Rinci v1'!CA595,'OPINI Rinci v1'!CB595,'OPINI Rinci v1'!CC595)</f>
        <v/>
      </c>
      <c r="Y593" s="495"/>
    </row>
    <row r="594" spans="1:25" s="240" customFormat="1" ht="14.1" customHeight="1" x14ac:dyDescent="0.2">
      <c r="A594" s="76">
        <f t="shared" si="32"/>
        <v>524</v>
      </c>
      <c r="B594" s="157" t="s">
        <v>292</v>
      </c>
      <c r="C594" s="470" t="s">
        <v>86</v>
      </c>
      <c r="D594" s="479"/>
      <c r="E594" s="472" t="s">
        <v>605</v>
      </c>
      <c r="F594" s="404" t="str">
        <f>CONCATENATE('OPINI Rinci v1'!H596,'OPINI Rinci v1'!I596,'OPINI Rinci v1'!J596,'OPINI Rinci v1'!K596)</f>
        <v/>
      </c>
      <c r="G594" s="404" t="str">
        <f>CONCATENATE('OPINI Rinci v1'!M596,'OPINI Rinci v1'!N596,'OPINI Rinci v1'!O596,'OPINI Rinci v1'!P596)</f>
        <v>WDP</v>
      </c>
      <c r="H594" s="404" t="str">
        <f>CONCATENATE('OPINI Rinci v1'!R596,'OPINI Rinci v1'!S596,'OPINI Rinci v1'!T596,'OPINI Rinci v1'!U596)</f>
        <v>WDP</v>
      </c>
      <c r="I594" s="404" t="str">
        <f>CONCATENATE('OPINI Rinci v1'!W596,'OPINI Rinci v1'!X596,'OPINI Rinci v1'!Y596,'OPINI Rinci v1'!Z596)</f>
        <v>TMP</v>
      </c>
      <c r="J594" s="404" t="str">
        <f>CONCATENATE('OPINI Rinci v1'!AB596,'OPINI Rinci v1'!AC596,'OPINI Rinci v1'!AD596,'OPINI Rinci v1'!AE596)</f>
        <v>WDP</v>
      </c>
      <c r="K594" s="404" t="str">
        <f>CONCATENATE('OPINI Rinci v1'!AG596,'OPINI Rinci v1'!AH596,'OPINI Rinci v1'!AI596,'OPINI Rinci v1'!AJ596)</f>
        <v>WDP</v>
      </c>
      <c r="L594" s="405" t="s">
        <v>633</v>
      </c>
      <c r="M594" s="406"/>
      <c r="N594" s="406"/>
      <c r="O594" s="473" t="str">
        <f>CONCATENATE('OPINI Rinci v1'!AL596,'OPINI Rinci v1'!AM596,'OPINI Rinci v1'!AO596,'OPINI Rinci v1'!AN596)</f>
        <v>TMP</v>
      </c>
      <c r="P594" s="407" t="s">
        <v>632</v>
      </c>
      <c r="Q594" s="399" t="str">
        <f>CONCATENATE('OPINI Rinci v1'!AQ596,'OPINI Rinci v1'!AR596,'OPINI Rinci v1'!AT596,'OPINI Rinci v1'!AS596)</f>
        <v>TMP</v>
      </c>
      <c r="R594" s="163" t="str">
        <f>CONCATENATE('OPINI Rinci v1'!AV596,'OPINI Rinci v1'!AW596,'OPINI Rinci v1'!AX596,'OPINI Rinci v1'!AY596)</f>
        <v>TMP</v>
      </c>
      <c r="S594" s="163" t="str">
        <f>CONCATENATE('OPINI Rinci v1'!BA596,'OPINI Rinci v1'!BB596,'OPINI Rinci v1'!BC596,'OPINI Rinci v1'!BD596)</f>
        <v>TMP</v>
      </c>
      <c r="T594" s="163" t="str">
        <f>CONCATENATE('OPINI Rinci v1'!BF596,'OPINI Rinci v1'!BG596,'OPINI Rinci v1'!BH596,'OPINI Rinci v1'!BI596)</f>
        <v/>
      </c>
      <c r="U594" s="163" t="str">
        <f>CONCATENATE('OPINI Rinci v1'!BK596,'OPINI Rinci v1'!BL596,'OPINI Rinci v1'!BM596,'OPINI Rinci v1'!BN596)</f>
        <v/>
      </c>
      <c r="V594" s="163" t="str">
        <f>CONCATENATE('OPINI Rinci v1'!BP596,'OPINI Rinci v1'!BQ596,'OPINI Rinci v1'!BR596,'OPINI Rinci v1'!BS596)</f>
        <v/>
      </c>
      <c r="W594" s="163" t="str">
        <f>CONCATENATE('OPINI Rinci v1'!BU596,'OPINI Rinci v1'!BV596,'OPINI Rinci v1'!BW596,'OPINI Rinci v1'!BX596)</f>
        <v/>
      </c>
      <c r="X594" s="163" t="str">
        <f>CONCATENATE('OPINI Rinci v1'!BZ596,'OPINI Rinci v1'!CA596,'OPINI Rinci v1'!CB596,'OPINI Rinci v1'!CC596)</f>
        <v/>
      </c>
      <c r="Y594" s="495"/>
    </row>
    <row r="595" spans="1:25" s="240" customFormat="1" ht="14.1" customHeight="1" x14ac:dyDescent="0.2">
      <c r="A595" s="76">
        <f t="shared" si="32"/>
        <v>525</v>
      </c>
      <c r="B595" s="157" t="s">
        <v>292</v>
      </c>
      <c r="C595" s="470" t="s">
        <v>88</v>
      </c>
      <c r="D595" s="479"/>
      <c r="E595" s="482" t="s">
        <v>606</v>
      </c>
      <c r="F595" s="404" t="str">
        <f>CONCATENATE('OPINI Rinci v1'!H597,'OPINI Rinci v1'!I597,'OPINI Rinci v1'!J597,'OPINI Rinci v1'!K597)</f>
        <v/>
      </c>
      <c r="G595" s="404" t="str">
        <f>CONCATENATE('OPINI Rinci v1'!M597,'OPINI Rinci v1'!N597,'OPINI Rinci v1'!O597,'OPINI Rinci v1'!P597)</f>
        <v>WDP</v>
      </c>
      <c r="H595" s="404" t="str">
        <f>CONCATENATE('OPINI Rinci v1'!R597,'OPINI Rinci v1'!S597,'OPINI Rinci v1'!T597,'OPINI Rinci v1'!U597)</f>
        <v>TMP</v>
      </c>
      <c r="I595" s="404" t="str">
        <f>CONCATENATE('OPINI Rinci v1'!W597,'OPINI Rinci v1'!X597,'OPINI Rinci v1'!Y597,'OPINI Rinci v1'!Z597)</f>
        <v>TMP</v>
      </c>
      <c r="J595" s="404" t="str">
        <f>CONCATENATE('OPINI Rinci v1'!AB597,'OPINI Rinci v1'!AC597,'OPINI Rinci v1'!AD597,'OPINI Rinci v1'!AE597)</f>
        <v>TMP</v>
      </c>
      <c r="K595" s="404" t="str">
        <f>CONCATENATE('OPINI Rinci v1'!AG597,'OPINI Rinci v1'!AH597,'OPINI Rinci v1'!AI597,'OPINI Rinci v1'!AJ597)</f>
        <v>TMP</v>
      </c>
      <c r="L595" s="405" t="s">
        <v>633</v>
      </c>
      <c r="M595" s="406"/>
      <c r="N595" s="406"/>
      <c r="O595" s="473" t="str">
        <f>CONCATENATE('OPINI Rinci v1'!AL597,'OPINI Rinci v1'!AM597,'OPINI Rinci v1'!AO597,'OPINI Rinci v1'!AN597)</f>
        <v>TMP</v>
      </c>
      <c r="P595" s="407" t="s">
        <v>632</v>
      </c>
      <c r="Q595" s="399" t="str">
        <f>CONCATENATE('OPINI Rinci v1'!AQ597,'OPINI Rinci v1'!AR597,'OPINI Rinci v1'!AT597,'OPINI Rinci v1'!AS597)</f>
        <v>TMP</v>
      </c>
      <c r="R595" s="163" t="str">
        <f>CONCATENATE('OPINI Rinci v1'!AV597,'OPINI Rinci v1'!AW597,'OPINI Rinci v1'!AX597,'OPINI Rinci v1'!AY597)</f>
        <v>TMP</v>
      </c>
      <c r="S595" s="163" t="str">
        <f>CONCATENATE('OPINI Rinci v1'!BA597,'OPINI Rinci v1'!BB597,'OPINI Rinci v1'!BC597,'OPINI Rinci v1'!BD597)</f>
        <v>TMP</v>
      </c>
      <c r="T595" s="163" t="str">
        <f>CONCATENATE('OPINI Rinci v1'!BF597,'OPINI Rinci v1'!BG597,'OPINI Rinci v1'!BH597,'OPINI Rinci v1'!BI597)</f>
        <v>TMP</v>
      </c>
      <c r="U595" s="163" t="str">
        <f>CONCATENATE('OPINI Rinci v1'!BK597,'OPINI Rinci v1'!BL597,'OPINI Rinci v1'!BM597,'OPINI Rinci v1'!BN597)</f>
        <v>TMP</v>
      </c>
      <c r="V595" s="163" t="str">
        <f>CONCATENATE('OPINI Rinci v1'!BP597,'OPINI Rinci v1'!BQ597,'OPINI Rinci v1'!BR597,'OPINI Rinci v1'!BS597)</f>
        <v/>
      </c>
      <c r="W595" s="163" t="str">
        <f>CONCATENATE('OPINI Rinci v1'!BU597,'OPINI Rinci v1'!BV597,'OPINI Rinci v1'!BW597,'OPINI Rinci v1'!BX597)</f>
        <v/>
      </c>
      <c r="X595" s="163" t="str">
        <f>CONCATENATE('OPINI Rinci v1'!BZ597,'OPINI Rinci v1'!CA597,'OPINI Rinci v1'!CB597,'OPINI Rinci v1'!CC597)</f>
        <v/>
      </c>
      <c r="Y595" s="495"/>
    </row>
    <row r="596" spans="1:25" s="240" customFormat="1" ht="14.1" customHeight="1" x14ac:dyDescent="0.2">
      <c r="A596" s="76">
        <f t="shared" si="32"/>
        <v>526</v>
      </c>
      <c r="B596" s="157" t="s">
        <v>292</v>
      </c>
      <c r="C596" s="470" t="s">
        <v>90</v>
      </c>
      <c r="D596" s="479"/>
      <c r="E596" s="498" t="s">
        <v>607</v>
      </c>
      <c r="F596" s="404" t="str">
        <f>CONCATENATE('OPINI Rinci v1'!H598,'OPINI Rinci v1'!I598,'OPINI Rinci v1'!J598,'OPINI Rinci v1'!K598)</f>
        <v/>
      </c>
      <c r="G596" s="404" t="str">
        <f>CONCATENATE('OPINI Rinci v1'!M598,'OPINI Rinci v1'!N598,'OPINI Rinci v1'!O598,'OPINI Rinci v1'!P598)</f>
        <v>WDP</v>
      </c>
      <c r="H596" s="404" t="str">
        <f>CONCATENATE('OPINI Rinci v1'!R598,'OPINI Rinci v1'!S598,'OPINI Rinci v1'!T598,'OPINI Rinci v1'!U598)</f>
        <v>TMP</v>
      </c>
      <c r="I596" s="404" t="str">
        <f>CONCATENATE('OPINI Rinci v1'!W598,'OPINI Rinci v1'!X598,'OPINI Rinci v1'!Y598,'OPINI Rinci v1'!Z598)</f>
        <v>TMP</v>
      </c>
      <c r="J596" s="404" t="str">
        <f>CONCATENATE('OPINI Rinci v1'!AB598,'OPINI Rinci v1'!AC598,'OPINI Rinci v1'!AD598,'OPINI Rinci v1'!AE598)</f>
        <v>TMP</v>
      </c>
      <c r="K596" s="404" t="str">
        <f>CONCATENATE('OPINI Rinci v1'!AG598,'OPINI Rinci v1'!AH598,'OPINI Rinci v1'!AI598,'OPINI Rinci v1'!AJ598)</f>
        <v>TMP</v>
      </c>
      <c r="L596" s="405" t="s">
        <v>633</v>
      </c>
      <c r="M596" s="499"/>
      <c r="N596" s="499"/>
      <c r="O596" s="500" t="str">
        <f>CONCATENATE('OPINI Rinci v1'!AL598,'OPINI Rinci v1'!AM598,'OPINI Rinci v1'!AO598,'OPINI Rinci v1'!AN598)</f>
        <v>TMP</v>
      </c>
      <c r="P596" s="407" t="s">
        <v>632</v>
      </c>
      <c r="Q596" s="399" t="str">
        <f>CONCATENATE('OPINI Rinci v1'!AQ598,'OPINI Rinci v1'!AR598,'OPINI Rinci v1'!AT598,'OPINI Rinci v1'!AS598)</f>
        <v>TMP</v>
      </c>
      <c r="R596" s="163" t="str">
        <f>CONCATENATE('OPINI Rinci v1'!AV598,'OPINI Rinci v1'!AW598,'OPINI Rinci v1'!AX598,'OPINI Rinci v1'!AY598)</f>
        <v>TMP</v>
      </c>
      <c r="S596" s="163" t="str">
        <f>CONCATENATE('OPINI Rinci v1'!BA598,'OPINI Rinci v1'!BB598,'OPINI Rinci v1'!BC598,'OPINI Rinci v1'!BD598)</f>
        <v>TMP</v>
      </c>
      <c r="T596" s="163" t="str">
        <f>CONCATENATE('OPINI Rinci v1'!BF598,'OPINI Rinci v1'!BG598,'OPINI Rinci v1'!BH598,'OPINI Rinci v1'!BI598)</f>
        <v/>
      </c>
      <c r="U596" s="163" t="str">
        <f>CONCATENATE('OPINI Rinci v1'!BK598,'OPINI Rinci v1'!BL598,'OPINI Rinci v1'!BM598,'OPINI Rinci v1'!BN598)</f>
        <v/>
      </c>
      <c r="V596" s="163" t="str">
        <f>CONCATENATE('OPINI Rinci v1'!BP598,'OPINI Rinci v1'!BQ598,'OPINI Rinci v1'!BR598,'OPINI Rinci v1'!BS598)</f>
        <v/>
      </c>
      <c r="W596" s="163" t="str">
        <f>CONCATENATE('OPINI Rinci v1'!BU598,'OPINI Rinci v1'!BV598,'OPINI Rinci v1'!BW598,'OPINI Rinci v1'!BX598)</f>
        <v/>
      </c>
      <c r="X596" s="163" t="str">
        <f>CONCATENATE('OPINI Rinci v1'!BZ598,'OPINI Rinci v1'!CA598,'OPINI Rinci v1'!CB598,'OPINI Rinci v1'!CC598)</f>
        <v/>
      </c>
      <c r="Y596" s="495"/>
    </row>
    <row r="597" spans="1:25" s="240" customFormat="1" ht="14.1" customHeight="1" x14ac:dyDescent="0.2">
      <c r="A597" s="76">
        <f t="shared" si="32"/>
        <v>527</v>
      </c>
      <c r="B597" s="157" t="s">
        <v>292</v>
      </c>
      <c r="C597" s="470" t="s">
        <v>92</v>
      </c>
      <c r="D597" s="479"/>
      <c r="E597" s="501" t="s">
        <v>654</v>
      </c>
      <c r="F597" s="404" t="str">
        <f>CONCATENATE('OPINI Rinci v1'!H599,'OPINI Rinci v1'!I599,'OPINI Rinci v1'!J599,'OPINI Rinci v1'!K599)</f>
        <v/>
      </c>
      <c r="G597" s="404" t="str">
        <f>CONCATENATE('OPINI Rinci v1'!M599,'OPINI Rinci v1'!N599,'OPINI Rinci v1'!O599,'OPINI Rinci v1'!P599)</f>
        <v>WDP</v>
      </c>
      <c r="H597" s="404" t="str">
        <f>CONCATENATE('OPINI Rinci v1'!R599,'OPINI Rinci v1'!S599,'OPINI Rinci v1'!T599,'OPINI Rinci v1'!U599)</f>
        <v>WDP</v>
      </c>
      <c r="I597" s="404" t="str">
        <f>CONCATENATE('OPINI Rinci v1'!W599,'OPINI Rinci v1'!X599,'OPINI Rinci v1'!Y599,'OPINI Rinci v1'!Z599)</f>
        <v>WDP</v>
      </c>
      <c r="J597" s="404" t="str">
        <f>CONCATENATE('OPINI Rinci v1'!AB599,'OPINI Rinci v1'!AC599,'OPINI Rinci v1'!AD599,'OPINI Rinci v1'!AE599)</f>
        <v>WDP</v>
      </c>
      <c r="K597" s="404" t="str">
        <f>CONCATENATE('OPINI Rinci v1'!AG599,'OPINI Rinci v1'!AH599,'OPINI Rinci v1'!AI599,'OPINI Rinci v1'!AJ599)</f>
        <v>TMP</v>
      </c>
      <c r="L597" s="422" t="s">
        <v>634</v>
      </c>
      <c r="M597" s="423"/>
      <c r="N597" s="423"/>
      <c r="O597" s="179" t="str">
        <f>CONCATENATE('OPINI Rinci v1'!AL599,'OPINI Rinci v1'!AM599,'OPINI Rinci v1'!AO599,'OPINI Rinci v1'!AN599)</f>
        <v>TMP</v>
      </c>
      <c r="P597" s="424" t="s">
        <v>634</v>
      </c>
      <c r="Q597" s="399" t="str">
        <f>CONCATENATE('OPINI Rinci v1'!AQ599,'OPINI Rinci v1'!AR599,'OPINI Rinci v1'!AT599,'OPINI Rinci v1'!AS599)</f>
        <v>TMP</v>
      </c>
      <c r="R597" s="163" t="str">
        <f>CONCATENATE('OPINI Rinci v1'!AV599,'OPINI Rinci v1'!AW599,'OPINI Rinci v1'!AX599,'OPINI Rinci v1'!AY599)</f>
        <v>TMP</v>
      </c>
      <c r="S597" s="163" t="str">
        <f>CONCATENATE('OPINI Rinci v1'!BA599,'OPINI Rinci v1'!BB599,'OPINI Rinci v1'!BC599,'OPINI Rinci v1'!BD599)</f>
        <v/>
      </c>
      <c r="T597" s="163" t="str">
        <f>CONCATENATE('OPINI Rinci v1'!BF599,'OPINI Rinci v1'!BG599,'OPINI Rinci v1'!BH599,'OPINI Rinci v1'!BI599)</f>
        <v/>
      </c>
      <c r="U597" s="163" t="str">
        <f>CONCATENATE('OPINI Rinci v1'!BK599,'OPINI Rinci v1'!BL599,'OPINI Rinci v1'!BM599,'OPINI Rinci v1'!BN599)</f>
        <v/>
      </c>
      <c r="V597" s="163" t="str">
        <f>CONCATENATE('OPINI Rinci v1'!BP599,'OPINI Rinci v1'!BQ599,'OPINI Rinci v1'!BR599,'OPINI Rinci v1'!BS599)</f>
        <v/>
      </c>
      <c r="W597" s="163" t="str">
        <f>CONCATENATE('OPINI Rinci v1'!BU599,'OPINI Rinci v1'!BV599,'OPINI Rinci v1'!BW599,'OPINI Rinci v1'!BX599)</f>
        <v/>
      </c>
      <c r="X597" s="163" t="str">
        <f>CONCATENATE('OPINI Rinci v1'!BZ599,'OPINI Rinci v1'!CA599,'OPINI Rinci v1'!CB599,'OPINI Rinci v1'!CC599)</f>
        <v/>
      </c>
      <c r="Y597" s="495"/>
    </row>
    <row r="598" spans="1:25" s="240" customFormat="1" ht="14.1" customHeight="1" x14ac:dyDescent="0.2">
      <c r="A598" s="76">
        <f t="shared" si="32"/>
        <v>528</v>
      </c>
      <c r="B598" s="157" t="s">
        <v>292</v>
      </c>
      <c r="C598" s="470" t="s">
        <v>94</v>
      </c>
      <c r="D598" s="479"/>
      <c r="E598" s="501" t="s">
        <v>655</v>
      </c>
      <c r="F598" s="404" t="str">
        <f>CONCATENATE('OPINI Rinci v1'!H600,'OPINI Rinci v1'!I600,'OPINI Rinci v1'!J600,'OPINI Rinci v1'!K600)</f>
        <v/>
      </c>
      <c r="G598" s="404" t="str">
        <f>CONCATENATE('OPINI Rinci v1'!M600,'OPINI Rinci v1'!N600,'OPINI Rinci v1'!O600,'OPINI Rinci v1'!P600)</f>
        <v>WDP</v>
      </c>
      <c r="H598" s="404" t="str">
        <f>CONCATENATE('OPINI Rinci v1'!R600,'OPINI Rinci v1'!S600,'OPINI Rinci v1'!T600,'OPINI Rinci v1'!U600)</f>
        <v>WDP</v>
      </c>
      <c r="I598" s="404" t="str">
        <f>CONCATENATE('OPINI Rinci v1'!W600,'OPINI Rinci v1'!X600,'OPINI Rinci v1'!Y600,'OPINI Rinci v1'!Z600)</f>
        <v>TMP</v>
      </c>
      <c r="J598" s="404" t="str">
        <f>CONCATENATE('OPINI Rinci v1'!AB600,'OPINI Rinci v1'!AC600,'OPINI Rinci v1'!AD600,'OPINI Rinci v1'!AE600)</f>
        <v>TMP</v>
      </c>
      <c r="K598" s="404" t="str">
        <f>CONCATENATE('OPINI Rinci v1'!AG600,'OPINI Rinci v1'!AH600,'OPINI Rinci v1'!AI600,'OPINI Rinci v1'!AJ600)</f>
        <v>TMP</v>
      </c>
      <c r="L598" s="405" t="s">
        <v>632</v>
      </c>
      <c r="M598" s="406"/>
      <c r="N598" s="406"/>
      <c r="O598" s="179" t="str">
        <f>CONCATENATE('OPINI Rinci v1'!AL600,'OPINI Rinci v1'!AM600,'OPINI Rinci v1'!AO600,'OPINI Rinci v1'!AN600)</f>
        <v>TMP</v>
      </c>
      <c r="P598" s="407" t="s">
        <v>632</v>
      </c>
      <c r="Q598" s="399" t="str">
        <f>CONCATENATE('OPINI Rinci v1'!AQ600,'OPINI Rinci v1'!AR600,'OPINI Rinci v1'!AT600,'OPINI Rinci v1'!AS600)</f>
        <v>TMP</v>
      </c>
      <c r="R598" s="163" t="str">
        <f>CONCATENATE('OPINI Rinci v1'!AV600,'OPINI Rinci v1'!AW600,'OPINI Rinci v1'!AX600,'OPINI Rinci v1'!AY600)</f>
        <v>TMP</v>
      </c>
      <c r="S598" s="163" t="str">
        <f>CONCATENATE('OPINI Rinci v1'!BA600,'OPINI Rinci v1'!BB600,'OPINI Rinci v1'!BC600,'OPINI Rinci v1'!BD600)</f>
        <v/>
      </c>
      <c r="T598" s="163" t="str">
        <f>CONCATENATE('OPINI Rinci v1'!BF600,'OPINI Rinci v1'!BG600,'OPINI Rinci v1'!BH600,'OPINI Rinci v1'!BI600)</f>
        <v/>
      </c>
      <c r="U598" s="163" t="str">
        <f>CONCATENATE('OPINI Rinci v1'!BK600,'OPINI Rinci v1'!BL600,'OPINI Rinci v1'!BM600,'OPINI Rinci v1'!BN600)</f>
        <v/>
      </c>
      <c r="V598" s="163" t="str">
        <f>CONCATENATE('OPINI Rinci v1'!BP600,'OPINI Rinci v1'!BQ600,'OPINI Rinci v1'!BR600,'OPINI Rinci v1'!BS600)</f>
        <v/>
      </c>
      <c r="W598" s="163" t="str">
        <f>CONCATENATE('OPINI Rinci v1'!BU600,'OPINI Rinci v1'!BV600,'OPINI Rinci v1'!BW600,'OPINI Rinci v1'!BX600)</f>
        <v/>
      </c>
      <c r="X598" s="163" t="str">
        <f>CONCATENATE('OPINI Rinci v1'!BZ600,'OPINI Rinci v1'!CA600,'OPINI Rinci v1'!CB600,'OPINI Rinci v1'!CC600)</f>
        <v/>
      </c>
      <c r="Y598" s="495"/>
    </row>
    <row r="599" spans="1:25" s="240" customFormat="1" ht="14.1" customHeight="1" x14ac:dyDescent="0.2">
      <c r="A599" s="76"/>
      <c r="B599" s="157"/>
      <c r="C599" s="470"/>
      <c r="D599" s="479"/>
      <c r="E599" s="502"/>
      <c r="F599" s="502"/>
      <c r="G599" s="404" t="str">
        <f>CONCATENATE('OPINI Rinci v1'!M601,'OPINI Rinci v1'!N601,'OPINI Rinci v1'!O601,'OPINI Rinci v1'!P601)</f>
        <v/>
      </c>
      <c r="H599" s="502"/>
      <c r="I599" s="502"/>
      <c r="J599" s="502"/>
      <c r="K599" s="502"/>
      <c r="L599" s="503"/>
      <c r="M599" s="503"/>
      <c r="N599" s="503"/>
      <c r="O599" s="504"/>
      <c r="P599" s="502"/>
      <c r="Q599" s="399" t="str">
        <f>CONCATENATE('OPINI Rinci v1'!AQ601,'OPINI Rinci v1'!AR601,'OPINI Rinci v1'!AT601,'OPINI Rinci v1'!AS601)</f>
        <v/>
      </c>
      <c r="R599" s="439"/>
      <c r="S599" s="163"/>
      <c r="T599" s="163"/>
      <c r="U599" s="163"/>
      <c r="V599" s="163"/>
      <c r="W599" s="163"/>
      <c r="X599" s="163"/>
      <c r="Y599" s="495"/>
    </row>
    <row r="600" spans="1:25" s="59" customFormat="1" ht="14.1" customHeight="1" x14ac:dyDescent="0.2">
      <c r="A600" s="76" t="str">
        <f>IF(C600="","",A598+1)</f>
        <v/>
      </c>
      <c r="B600" s="79" t="s">
        <v>294</v>
      </c>
      <c r="C600" s="398"/>
      <c r="D600" s="62" t="s">
        <v>608</v>
      </c>
      <c r="E600" s="396"/>
      <c r="F600" s="396"/>
      <c r="G600" s="404" t="s">
        <v>657</v>
      </c>
      <c r="H600" s="396"/>
      <c r="I600" s="396"/>
      <c r="J600" s="396"/>
      <c r="K600" s="396"/>
      <c r="L600" s="433"/>
      <c r="M600" s="433"/>
      <c r="N600" s="433"/>
      <c r="O600" s="395"/>
      <c r="P600" s="396"/>
      <c r="Q600" s="399"/>
      <c r="R600" s="147"/>
      <c r="S600" s="163"/>
      <c r="T600" s="163"/>
      <c r="U600" s="163"/>
      <c r="V600" s="163"/>
      <c r="W600" s="163"/>
      <c r="X600" s="163"/>
      <c r="Y600" s="400"/>
    </row>
    <row r="601" spans="1:25" s="91" customFormat="1" ht="14.1" customHeight="1" x14ac:dyDescent="0.2">
      <c r="A601" s="76">
        <f>IF(C601="","",A598+1)</f>
        <v>529</v>
      </c>
      <c r="B601" s="157" t="s">
        <v>294</v>
      </c>
      <c r="C601" s="470" t="s">
        <v>8</v>
      </c>
      <c r="D601" s="471"/>
      <c r="E601" s="472" t="s">
        <v>609</v>
      </c>
      <c r="F601" s="404" t="str">
        <f>CONCATENATE('OPINI Rinci v1'!H603,'OPINI Rinci v1'!I603,'OPINI Rinci v1'!J603,'OPINI Rinci v1'!K603)</f>
        <v>WTP</v>
      </c>
      <c r="G601" s="404" t="str">
        <f>CONCATENATE('OPINI Rinci v1'!M603,'OPINI Rinci v1'!N603,'OPINI Rinci v1'!O603,'OPINI Rinci v1'!P603)</f>
        <v>WTP</v>
      </c>
      <c r="H601" s="404" t="str">
        <f>CONCATENATE('OPINI Rinci v1'!R603,'OPINI Rinci v1'!S603,'OPINI Rinci v1'!T603,'OPINI Rinci v1'!U603)</f>
        <v>WTP</v>
      </c>
      <c r="I601" s="404" t="str">
        <f>CONCATENATE('OPINI Rinci v1'!W603,'OPINI Rinci v1'!X603,'OPINI Rinci v1'!Y603,'OPINI Rinci v1'!Z603)</f>
        <v>WTP</v>
      </c>
      <c r="J601" s="404" t="str">
        <f>CONCATENATE('OPINI Rinci v1'!AB603,'OPINI Rinci v1'!AC603,'OPINI Rinci v1'!AD603,'OPINI Rinci v1'!AE603)</f>
        <v>WTP</v>
      </c>
      <c r="K601" s="404" t="str">
        <f>CONCATENATE('OPINI Rinci v1'!AG603,'OPINI Rinci v1'!AH603,'OPINI Rinci v1'!AI603,'OPINI Rinci v1'!AJ603)</f>
        <v>WTP</v>
      </c>
      <c r="L601" s="422" t="s">
        <v>634</v>
      </c>
      <c r="M601" s="423"/>
      <c r="N601" s="423"/>
      <c r="O601" s="473" t="str">
        <f>CONCATENATE('OPINI Rinci v1'!AL603,'OPINI Rinci v1'!AM603,'OPINI Rinci v1'!AO603,'OPINI Rinci v1'!AN603)</f>
        <v>WDP</v>
      </c>
      <c r="P601" s="424" t="s">
        <v>634</v>
      </c>
      <c r="Q601" s="399" t="str">
        <f>CONCATENATE('OPINI Rinci v1'!AQ603,'OPINI Rinci v1'!AR603,'OPINI Rinci v1'!AT603,'OPINI Rinci v1'!AS603)</f>
        <v>TMP</v>
      </c>
      <c r="R601" s="163" t="str">
        <f>CONCATENATE('OPINI Rinci v1'!AV603,'OPINI Rinci v1'!AW603,'OPINI Rinci v1'!AX603,'OPINI Rinci v1'!AY603)</f>
        <v>TMP</v>
      </c>
      <c r="S601" s="163" t="str">
        <f>CONCATENATE('OPINI Rinci v1'!BA603,'OPINI Rinci v1'!BB603,'OPINI Rinci v1'!BC603,'OPINI Rinci v1'!BD603)</f>
        <v>TMP</v>
      </c>
      <c r="T601" s="163" t="str">
        <f>CONCATENATE('OPINI Rinci v1'!BF603,'OPINI Rinci v1'!BG603,'OPINI Rinci v1'!BH603,'OPINI Rinci v1'!BI603)</f>
        <v>TMP</v>
      </c>
      <c r="U601" s="163" t="str">
        <f>CONCATENATE('OPINI Rinci v1'!BK603,'OPINI Rinci v1'!BL603,'OPINI Rinci v1'!BM603,'OPINI Rinci v1'!BN603)</f>
        <v>TMP</v>
      </c>
      <c r="V601" s="163" t="str">
        <f>CONCATENATE('OPINI Rinci v1'!BP603,'OPINI Rinci v1'!BQ603,'OPINI Rinci v1'!BR603,'OPINI Rinci v1'!BS603)</f>
        <v>TMP</v>
      </c>
      <c r="W601" s="163" t="str">
        <f>CONCATENATE('OPINI Rinci v1'!BU603,'OPINI Rinci v1'!BV603,'OPINI Rinci v1'!BW603,'OPINI Rinci v1'!BX603)</f>
        <v>TMP</v>
      </c>
      <c r="X601" s="163" t="str">
        <f>CONCATENATE('OPINI Rinci v1'!BZ603,'OPINI Rinci v1'!CA603,'OPINI Rinci v1'!CB603,'OPINI Rinci v1'!CC603)</f>
        <v>WDP</v>
      </c>
      <c r="Y601" s="397"/>
    </row>
    <row r="602" spans="1:25" s="408" customFormat="1" ht="14.1" customHeight="1" x14ac:dyDescent="0.2">
      <c r="A602" s="409">
        <f t="shared" ref="A602:A612" si="33">IF(C602="","",A601+1)</f>
        <v>530</v>
      </c>
      <c r="B602" s="410" t="s">
        <v>294</v>
      </c>
      <c r="C602" s="474" t="s">
        <v>12</v>
      </c>
      <c r="D602" s="475"/>
      <c r="E602" s="476" t="s">
        <v>610</v>
      </c>
      <c r="F602" s="404" t="str">
        <f>CONCATENATE('OPINI Rinci v1'!H604,'OPINI Rinci v1'!I604,'OPINI Rinci v1'!J604,'OPINI Rinci v1'!K604)</f>
        <v>WTP</v>
      </c>
      <c r="G602" s="404" t="str">
        <f>CONCATENATE('OPINI Rinci v1'!M604,'OPINI Rinci v1'!N604,'OPINI Rinci v1'!O604,'OPINI Rinci v1'!P604)</f>
        <v>WTP</v>
      </c>
      <c r="H602" s="404" t="str">
        <f>CONCATENATE('OPINI Rinci v1'!R604,'OPINI Rinci v1'!S604,'OPINI Rinci v1'!T604,'OPINI Rinci v1'!U604)</f>
        <v>WTP</v>
      </c>
      <c r="I602" s="404" t="str">
        <f>CONCATENATE('OPINI Rinci v1'!W604,'OPINI Rinci v1'!X604,'OPINI Rinci v1'!Y604,'OPINI Rinci v1'!Z604)</f>
        <v>WTP</v>
      </c>
      <c r="J602" s="404" t="str">
        <f>CONCATENATE('OPINI Rinci v1'!AB604,'OPINI Rinci v1'!AC604,'OPINI Rinci v1'!AD604,'OPINI Rinci v1'!AE604)</f>
        <v>WTP</v>
      </c>
      <c r="K602" s="414" t="str">
        <f>CONCATENATE('OPINI Rinci v1'!AG604,'OPINI Rinci v1'!AH604,'OPINI Rinci v1'!AI604,'OPINI Rinci v1'!AJ604)</f>
        <v>WTP</v>
      </c>
      <c r="L602" s="415" t="s">
        <v>634</v>
      </c>
      <c r="M602" s="416"/>
      <c r="N602" s="416"/>
      <c r="O602" s="477" t="str">
        <f>CONCATENATE('OPINI Rinci v1'!AL604,'OPINI Rinci v1'!AM604,'OPINI Rinci v1'!AO604,'OPINI Rinci v1'!AN604)</f>
        <v>WTP</v>
      </c>
      <c r="P602" s="417" t="s">
        <v>634</v>
      </c>
      <c r="Q602" s="418" t="str">
        <f>CONCATENATE('OPINI Rinci v1'!AQ604,'OPINI Rinci v1'!AR604,'OPINI Rinci v1'!AT604,'OPINI Rinci v1'!AS604)</f>
        <v>WDP</v>
      </c>
      <c r="R602" s="419" t="str">
        <f>CONCATENATE('OPINI Rinci v1'!AV604,'OPINI Rinci v1'!AW604,'OPINI Rinci v1'!AX604,'OPINI Rinci v1'!AY604)</f>
        <v>TMP</v>
      </c>
      <c r="S602" s="419" t="str">
        <f>CONCATENATE('OPINI Rinci v1'!BA604,'OPINI Rinci v1'!BB604,'OPINI Rinci v1'!BC604,'OPINI Rinci v1'!BD604)</f>
        <v>TMP</v>
      </c>
      <c r="T602" s="419" t="str">
        <f>CONCATENATE('OPINI Rinci v1'!BF604,'OPINI Rinci v1'!BG604,'OPINI Rinci v1'!BH604,'OPINI Rinci v1'!BI604)</f>
        <v>TMP</v>
      </c>
      <c r="U602" s="419" t="str">
        <f>CONCATENATE('OPINI Rinci v1'!BK604,'OPINI Rinci v1'!BL604,'OPINI Rinci v1'!BM604,'OPINI Rinci v1'!BN604)</f>
        <v>TMP</v>
      </c>
      <c r="V602" s="419" t="str">
        <f>CONCATENATE('OPINI Rinci v1'!BP604,'OPINI Rinci v1'!BQ604,'OPINI Rinci v1'!BR604,'OPINI Rinci v1'!BS604)</f>
        <v>TMP</v>
      </c>
      <c r="W602" s="419" t="str">
        <f>CONCATENATE('OPINI Rinci v1'!BU604,'OPINI Rinci v1'!BV604,'OPINI Rinci v1'!BW604,'OPINI Rinci v1'!BX604)</f>
        <v>TMP</v>
      </c>
      <c r="X602" s="419" t="str">
        <f>CONCATENATE('OPINI Rinci v1'!BZ604,'OPINI Rinci v1'!CA604,'OPINI Rinci v1'!CB604,'OPINI Rinci v1'!CC604)</f>
        <v/>
      </c>
      <c r="Y602" s="420"/>
    </row>
    <row r="603" spans="1:25" s="91" customFormat="1" ht="14.1" customHeight="1" x14ac:dyDescent="0.2">
      <c r="A603" s="76">
        <f t="shared" si="33"/>
        <v>531</v>
      </c>
      <c r="B603" s="157" t="s">
        <v>294</v>
      </c>
      <c r="C603" s="470" t="s">
        <v>14</v>
      </c>
      <c r="D603" s="479"/>
      <c r="E603" s="482" t="s">
        <v>611</v>
      </c>
      <c r="F603" s="404" t="str">
        <f>CONCATENATE('OPINI Rinci v1'!H605,'OPINI Rinci v1'!I605,'OPINI Rinci v1'!J605,'OPINI Rinci v1'!K605)</f>
        <v>WTP</v>
      </c>
      <c r="G603" s="404" t="str">
        <f>CONCATENATE('OPINI Rinci v1'!M605,'OPINI Rinci v1'!N605,'OPINI Rinci v1'!O605,'OPINI Rinci v1'!P605)</f>
        <v>WDP</v>
      </c>
      <c r="H603" s="404" t="str">
        <f>CONCATENATE('OPINI Rinci v1'!R605,'OPINI Rinci v1'!S605,'OPINI Rinci v1'!T605,'OPINI Rinci v1'!U605)</f>
        <v>WDP</v>
      </c>
      <c r="I603" s="404" t="str">
        <f>CONCATENATE('OPINI Rinci v1'!W605,'OPINI Rinci v1'!X605,'OPINI Rinci v1'!Y605,'OPINI Rinci v1'!Z605)</f>
        <v>WDP</v>
      </c>
      <c r="J603" s="404" t="str">
        <f>CONCATENATE('OPINI Rinci v1'!AB605,'OPINI Rinci v1'!AC605,'OPINI Rinci v1'!AD605,'OPINI Rinci v1'!AE605)</f>
        <v>WDP</v>
      </c>
      <c r="K603" s="404" t="str">
        <f>CONCATENATE('OPINI Rinci v1'!AG605,'OPINI Rinci v1'!AH605,'OPINI Rinci v1'!AI605,'OPINI Rinci v1'!AJ605)</f>
        <v>TMP</v>
      </c>
      <c r="L603" s="422" t="s">
        <v>634</v>
      </c>
      <c r="M603" s="423"/>
      <c r="N603" s="423"/>
      <c r="O603" s="473" t="str">
        <f>CONCATENATE('OPINI Rinci v1'!AL605,'OPINI Rinci v1'!AM605,'OPINI Rinci v1'!AO605,'OPINI Rinci v1'!AN605)</f>
        <v>TMP</v>
      </c>
      <c r="P603" s="424" t="s">
        <v>634</v>
      </c>
      <c r="Q603" s="399" t="str">
        <f>CONCATENATE('OPINI Rinci v1'!AQ605,'OPINI Rinci v1'!AR605,'OPINI Rinci v1'!AT605,'OPINI Rinci v1'!AS605)</f>
        <v>TMP</v>
      </c>
      <c r="R603" s="163" t="str">
        <f>CONCATENATE('OPINI Rinci v1'!AV605,'OPINI Rinci v1'!AW605,'OPINI Rinci v1'!AX605,'OPINI Rinci v1'!AY605)</f>
        <v>TMP</v>
      </c>
      <c r="S603" s="163" t="str">
        <f>CONCATENATE('OPINI Rinci v1'!BA605,'OPINI Rinci v1'!BB605,'OPINI Rinci v1'!BC605,'OPINI Rinci v1'!BD605)</f>
        <v>TMP</v>
      </c>
      <c r="T603" s="163" t="str">
        <f>CONCATENATE('OPINI Rinci v1'!BF605,'OPINI Rinci v1'!BG605,'OPINI Rinci v1'!BH605,'OPINI Rinci v1'!BI605)</f>
        <v>WDP</v>
      </c>
      <c r="U603" s="163" t="str">
        <f>CONCATENATE('OPINI Rinci v1'!BK605,'OPINI Rinci v1'!BL605,'OPINI Rinci v1'!BM605,'OPINI Rinci v1'!BN605)</f>
        <v>TMP</v>
      </c>
      <c r="V603" s="163" t="str">
        <f>CONCATENATE('OPINI Rinci v1'!BP605,'OPINI Rinci v1'!BQ605,'OPINI Rinci v1'!BR605,'OPINI Rinci v1'!BS605)</f>
        <v>TMP</v>
      </c>
      <c r="W603" s="163" t="str">
        <f>CONCATENATE('OPINI Rinci v1'!BU605,'OPINI Rinci v1'!BV605,'OPINI Rinci v1'!BW605,'OPINI Rinci v1'!BX605)</f>
        <v>TMP</v>
      </c>
      <c r="X603" s="163" t="str">
        <f>CONCATENATE('OPINI Rinci v1'!BZ605,'OPINI Rinci v1'!CA605,'OPINI Rinci v1'!CB605,'OPINI Rinci v1'!CC605)</f>
        <v/>
      </c>
      <c r="Y603" s="397"/>
    </row>
    <row r="604" spans="1:25" s="91" customFormat="1" ht="14.1" customHeight="1" x14ac:dyDescent="0.2">
      <c r="A604" s="76">
        <f t="shared" si="33"/>
        <v>532</v>
      </c>
      <c r="B604" s="157" t="s">
        <v>294</v>
      </c>
      <c r="C604" s="470" t="s">
        <v>16</v>
      </c>
      <c r="D604" s="479"/>
      <c r="E604" s="472" t="s">
        <v>612</v>
      </c>
      <c r="F604" s="404" t="str">
        <f>CONCATENATE('OPINI Rinci v1'!H606,'OPINI Rinci v1'!I606,'OPINI Rinci v1'!J606,'OPINI Rinci v1'!K606)</f>
        <v>WTP</v>
      </c>
      <c r="G604" s="404" t="str">
        <f>CONCATENATE('OPINI Rinci v1'!M606,'OPINI Rinci v1'!N606,'OPINI Rinci v1'!O606,'OPINI Rinci v1'!P606)</f>
        <v>WTP</v>
      </c>
      <c r="H604" s="404" t="str">
        <f>CONCATENATE('OPINI Rinci v1'!R606,'OPINI Rinci v1'!S606,'OPINI Rinci v1'!T606,'OPINI Rinci v1'!U606)</f>
        <v>WTP</v>
      </c>
      <c r="I604" s="404" t="str">
        <f>CONCATENATE('OPINI Rinci v1'!W606,'OPINI Rinci v1'!X606,'OPINI Rinci v1'!Y606,'OPINI Rinci v1'!Z606)</f>
        <v>WTP</v>
      </c>
      <c r="J604" s="404" t="str">
        <f>CONCATENATE('OPINI Rinci v1'!AB606,'OPINI Rinci v1'!AC606,'OPINI Rinci v1'!AD606,'OPINI Rinci v1'!AE606)</f>
        <v>WTP</v>
      </c>
      <c r="K604" s="404" t="str">
        <f>CONCATENATE('OPINI Rinci v1'!AG606,'OPINI Rinci v1'!AH606,'OPINI Rinci v1'!AI606,'OPINI Rinci v1'!AJ606)</f>
        <v>WDP</v>
      </c>
      <c r="L604" s="405" t="s">
        <v>633</v>
      </c>
      <c r="M604" s="406"/>
      <c r="N604" s="406"/>
      <c r="O604" s="473" t="str">
        <f>CONCATENATE('OPINI Rinci v1'!AL606,'OPINI Rinci v1'!AM606,'OPINI Rinci v1'!AO606,'OPINI Rinci v1'!AN606)</f>
        <v>TMP</v>
      </c>
      <c r="P604" s="407" t="s">
        <v>633</v>
      </c>
      <c r="Q604" s="399" t="str">
        <f>CONCATENATE('OPINI Rinci v1'!AQ606,'OPINI Rinci v1'!AR606,'OPINI Rinci v1'!AT606,'OPINI Rinci v1'!AS606)</f>
        <v>TMP</v>
      </c>
      <c r="R604" s="163" t="str">
        <f>CONCATENATE('OPINI Rinci v1'!AV606,'OPINI Rinci v1'!AW606,'OPINI Rinci v1'!AX606,'OPINI Rinci v1'!AY606)</f>
        <v>TMP</v>
      </c>
      <c r="S604" s="163" t="str">
        <f>CONCATENATE('OPINI Rinci v1'!BA606,'OPINI Rinci v1'!BB606,'OPINI Rinci v1'!BC606,'OPINI Rinci v1'!BD606)</f>
        <v>TMP</v>
      </c>
      <c r="T604" s="163" t="str">
        <f>CONCATENATE('OPINI Rinci v1'!BF606,'OPINI Rinci v1'!BG606,'OPINI Rinci v1'!BH606,'OPINI Rinci v1'!BI606)</f>
        <v>TMP</v>
      </c>
      <c r="U604" s="163" t="str">
        <f>CONCATENATE('OPINI Rinci v1'!BK606,'OPINI Rinci v1'!BL606,'OPINI Rinci v1'!BM606,'OPINI Rinci v1'!BN606)</f>
        <v>WDP</v>
      </c>
      <c r="V604" s="163" t="str">
        <f>CONCATENATE('OPINI Rinci v1'!BP606,'OPINI Rinci v1'!BQ606,'OPINI Rinci v1'!BR606,'OPINI Rinci v1'!BS606)</f>
        <v>TMP</v>
      </c>
      <c r="W604" s="163" t="str">
        <f>CONCATENATE('OPINI Rinci v1'!BU606,'OPINI Rinci v1'!BV606,'OPINI Rinci v1'!BW606,'OPINI Rinci v1'!BX606)</f>
        <v>TMP</v>
      </c>
      <c r="X604" s="163" t="str">
        <f>CONCATENATE('OPINI Rinci v1'!BZ606,'OPINI Rinci v1'!CA606,'OPINI Rinci v1'!CB606,'OPINI Rinci v1'!CC606)</f>
        <v/>
      </c>
      <c r="Y604" s="397"/>
    </row>
    <row r="605" spans="1:25" s="408" customFormat="1" ht="14.1" customHeight="1" x14ac:dyDescent="0.2">
      <c r="A605" s="409">
        <f t="shared" si="33"/>
        <v>533</v>
      </c>
      <c r="B605" s="410" t="s">
        <v>294</v>
      </c>
      <c r="C605" s="474" t="s">
        <v>18</v>
      </c>
      <c r="D605" s="475"/>
      <c r="E605" s="476" t="s">
        <v>613</v>
      </c>
      <c r="F605" s="404" t="str">
        <f>CONCATENATE('OPINI Rinci v1'!H607,'OPINI Rinci v1'!I607,'OPINI Rinci v1'!J607,'OPINI Rinci v1'!K607)</f>
        <v>WTP</v>
      </c>
      <c r="G605" s="404" t="str">
        <f>CONCATENATE('OPINI Rinci v1'!M607,'OPINI Rinci v1'!N607,'OPINI Rinci v1'!O607,'OPINI Rinci v1'!P607)</f>
        <v>WDP</v>
      </c>
      <c r="H605" s="404" t="str">
        <f>CONCATENATE('OPINI Rinci v1'!R607,'OPINI Rinci v1'!S607,'OPINI Rinci v1'!T607,'OPINI Rinci v1'!U607)</f>
        <v>WDP</v>
      </c>
      <c r="I605" s="404" t="str">
        <f>CONCATENATE('OPINI Rinci v1'!W607,'OPINI Rinci v1'!X607,'OPINI Rinci v1'!Y607,'OPINI Rinci v1'!Z607)</f>
        <v>WDP</v>
      </c>
      <c r="J605" s="404" t="str">
        <f>CONCATENATE('OPINI Rinci v1'!AB607,'OPINI Rinci v1'!AC607,'OPINI Rinci v1'!AD607,'OPINI Rinci v1'!AE607)</f>
        <v>WTP</v>
      </c>
      <c r="K605" s="414" t="str">
        <f>CONCATENATE('OPINI Rinci v1'!AG607,'OPINI Rinci v1'!AH607,'OPINI Rinci v1'!AI607,'OPINI Rinci v1'!AJ607)</f>
        <v>WTP</v>
      </c>
      <c r="L605" s="415" t="s">
        <v>634</v>
      </c>
      <c r="M605" s="416"/>
      <c r="N605" s="416"/>
      <c r="O605" s="477" t="str">
        <f>CONCATENATE('OPINI Rinci v1'!AL607,'OPINI Rinci v1'!AM607,'OPINI Rinci v1'!AO607,'OPINI Rinci v1'!AN607)</f>
        <v>WDP</v>
      </c>
      <c r="P605" s="417" t="s">
        <v>634</v>
      </c>
      <c r="Q605" s="418" t="str">
        <f>CONCATENATE('OPINI Rinci v1'!AQ607,'OPINI Rinci v1'!AR607,'OPINI Rinci v1'!AT607,'OPINI Rinci v1'!AS607)</f>
        <v>TMP</v>
      </c>
      <c r="R605" s="419" t="str">
        <f>CONCATENATE('OPINI Rinci v1'!AV607,'OPINI Rinci v1'!AW607,'OPINI Rinci v1'!AX607,'OPINI Rinci v1'!AY607)</f>
        <v>TMP</v>
      </c>
      <c r="S605" s="419" t="str">
        <f>CONCATENATE('OPINI Rinci v1'!BA607,'OPINI Rinci v1'!BB607,'OPINI Rinci v1'!BC607,'OPINI Rinci v1'!BD607)</f>
        <v>TW</v>
      </c>
      <c r="T605" s="419" t="str">
        <f>CONCATENATE('OPINI Rinci v1'!BF607,'OPINI Rinci v1'!BG607,'OPINI Rinci v1'!BH607,'OPINI Rinci v1'!BI607)</f>
        <v>WDP</v>
      </c>
      <c r="U605" s="419" t="str">
        <f>CONCATENATE('OPINI Rinci v1'!BK607,'OPINI Rinci v1'!BL607,'OPINI Rinci v1'!BM607,'OPINI Rinci v1'!BN607)</f>
        <v>WDP</v>
      </c>
      <c r="V605" s="419" t="str">
        <f>CONCATENATE('OPINI Rinci v1'!BP607,'OPINI Rinci v1'!BQ607,'OPINI Rinci v1'!BR607,'OPINI Rinci v1'!BS607)</f>
        <v>WDP</v>
      </c>
      <c r="W605" s="419" t="str">
        <f>CONCATENATE('OPINI Rinci v1'!BU607,'OPINI Rinci v1'!BV607,'OPINI Rinci v1'!BW607,'OPINI Rinci v1'!BX607)</f>
        <v>WDP</v>
      </c>
      <c r="X605" s="419" t="str">
        <f>CONCATENATE('OPINI Rinci v1'!BZ607,'OPINI Rinci v1'!CA607,'OPINI Rinci v1'!CB607,'OPINI Rinci v1'!CC607)</f>
        <v>WDP</v>
      </c>
      <c r="Y605" s="420"/>
    </row>
    <row r="606" spans="1:25" s="408" customFormat="1" ht="14.1" customHeight="1" x14ac:dyDescent="0.2">
      <c r="A606" s="409">
        <f t="shared" si="33"/>
        <v>534</v>
      </c>
      <c r="B606" s="410" t="s">
        <v>294</v>
      </c>
      <c r="C606" s="474" t="s">
        <v>20</v>
      </c>
      <c r="D606" s="475"/>
      <c r="E606" s="476" t="s">
        <v>614</v>
      </c>
      <c r="F606" s="404" t="str">
        <f>CONCATENATE('OPINI Rinci v1'!H608,'OPINI Rinci v1'!I608,'OPINI Rinci v1'!J608,'OPINI Rinci v1'!K608)</f>
        <v>WTP</v>
      </c>
      <c r="G606" s="404" t="str">
        <f>CONCATENATE('OPINI Rinci v1'!M608,'OPINI Rinci v1'!N608,'OPINI Rinci v1'!O608,'OPINI Rinci v1'!P608)</f>
        <v>WTP</v>
      </c>
      <c r="H606" s="404" t="str">
        <f>CONCATENATE('OPINI Rinci v1'!R608,'OPINI Rinci v1'!S608,'OPINI Rinci v1'!T608,'OPINI Rinci v1'!U608)</f>
        <v>WTP</v>
      </c>
      <c r="I606" s="404" t="str">
        <f>CONCATENATE('OPINI Rinci v1'!W608,'OPINI Rinci v1'!X608,'OPINI Rinci v1'!Y608,'OPINI Rinci v1'!Z608)</f>
        <v>WTP</v>
      </c>
      <c r="J606" s="404" t="str">
        <f>CONCATENATE('OPINI Rinci v1'!AB608,'OPINI Rinci v1'!AC608,'OPINI Rinci v1'!AD608,'OPINI Rinci v1'!AE608)</f>
        <v>WTP</v>
      </c>
      <c r="K606" s="414" t="str">
        <f>CONCATENATE('OPINI Rinci v1'!AG608,'OPINI Rinci v1'!AH608,'OPINI Rinci v1'!AI608,'OPINI Rinci v1'!AJ608)</f>
        <v>WTP</v>
      </c>
      <c r="L606" s="415" t="s">
        <v>634</v>
      </c>
      <c r="M606" s="416"/>
      <c r="N606" s="416"/>
      <c r="O606" s="477" t="str">
        <f>CONCATENATE('OPINI Rinci v1'!AL608,'OPINI Rinci v1'!AM608,'OPINI Rinci v1'!AO608,'OPINI Rinci v1'!AN608)</f>
        <v>WTP</v>
      </c>
      <c r="P606" s="417" t="s">
        <v>634</v>
      </c>
      <c r="Q606" s="418" t="str">
        <f>CONCATENATE('OPINI Rinci v1'!AQ608,'OPINI Rinci v1'!AR608,'OPINI Rinci v1'!AT608,'OPINI Rinci v1'!AS608)</f>
        <v>WDP</v>
      </c>
      <c r="R606" s="419" t="str">
        <f>CONCATENATE('OPINI Rinci v1'!AV608,'OPINI Rinci v1'!AW608,'OPINI Rinci v1'!AX608,'OPINI Rinci v1'!AY608)</f>
        <v>WDP</v>
      </c>
      <c r="S606" s="419" t="str">
        <f>CONCATENATE('OPINI Rinci v1'!BA608,'OPINI Rinci v1'!BB608,'OPINI Rinci v1'!BC608,'OPINI Rinci v1'!BD608)</f>
        <v>WDP</v>
      </c>
      <c r="T606" s="419" t="str">
        <f>CONCATENATE('OPINI Rinci v1'!BF608,'OPINI Rinci v1'!BG608,'OPINI Rinci v1'!BH608,'OPINI Rinci v1'!BI608)</f>
        <v>TMP</v>
      </c>
      <c r="U606" s="419" t="str">
        <f>CONCATENATE('OPINI Rinci v1'!BK608,'OPINI Rinci v1'!BL608,'OPINI Rinci v1'!BM608,'OPINI Rinci v1'!BN608)</f>
        <v>TMP</v>
      </c>
      <c r="V606" s="419" t="str">
        <f>CONCATENATE('OPINI Rinci v1'!BP608,'OPINI Rinci v1'!BQ608,'OPINI Rinci v1'!BR608,'OPINI Rinci v1'!BS608)</f>
        <v>TMP</v>
      </c>
      <c r="W606" s="419" t="str">
        <f>CONCATENATE('OPINI Rinci v1'!BU608,'OPINI Rinci v1'!BV608,'OPINI Rinci v1'!BW608,'OPINI Rinci v1'!BX608)</f>
        <v>TMP</v>
      </c>
      <c r="X606" s="419" t="str">
        <f>CONCATENATE('OPINI Rinci v1'!BZ608,'OPINI Rinci v1'!CA608,'OPINI Rinci v1'!CB608,'OPINI Rinci v1'!CC608)</f>
        <v/>
      </c>
      <c r="Y606" s="420"/>
    </row>
    <row r="607" spans="1:25" s="408" customFormat="1" ht="14.1" customHeight="1" x14ac:dyDescent="0.2">
      <c r="A607" s="409">
        <f t="shared" si="33"/>
        <v>535</v>
      </c>
      <c r="B607" s="410" t="s">
        <v>294</v>
      </c>
      <c r="C607" s="474" t="s">
        <v>22</v>
      </c>
      <c r="D607" s="475"/>
      <c r="E607" s="476" t="s">
        <v>615</v>
      </c>
      <c r="F607" s="404" t="str">
        <f>CONCATENATE('OPINI Rinci v1'!H609,'OPINI Rinci v1'!I609,'OPINI Rinci v1'!J609,'OPINI Rinci v1'!K609)</f>
        <v>WTP</v>
      </c>
      <c r="G607" s="404" t="str">
        <f>CONCATENATE('OPINI Rinci v1'!M609,'OPINI Rinci v1'!N609,'OPINI Rinci v1'!O609,'OPINI Rinci v1'!P609)</f>
        <v>WTP</v>
      </c>
      <c r="H607" s="404" t="str">
        <f>CONCATENATE('OPINI Rinci v1'!R609,'OPINI Rinci v1'!S609,'OPINI Rinci v1'!T609,'OPINI Rinci v1'!U609)</f>
        <v>WTP</v>
      </c>
      <c r="I607" s="404" t="str">
        <f>CONCATENATE('OPINI Rinci v1'!W609,'OPINI Rinci v1'!X609,'OPINI Rinci v1'!Y609,'OPINI Rinci v1'!Z609)</f>
        <v>WTP</v>
      </c>
      <c r="J607" s="404" t="str">
        <f>CONCATENATE('OPINI Rinci v1'!AB609,'OPINI Rinci v1'!AC609,'OPINI Rinci v1'!AD609,'OPINI Rinci v1'!AE609)</f>
        <v>WTP</v>
      </c>
      <c r="K607" s="414" t="str">
        <f>CONCATENATE('OPINI Rinci v1'!AG609,'OPINI Rinci v1'!AH609,'OPINI Rinci v1'!AI609,'OPINI Rinci v1'!AJ609)</f>
        <v>WTP</v>
      </c>
      <c r="L607" s="415" t="s">
        <v>634</v>
      </c>
      <c r="M607" s="416"/>
      <c r="N607" s="416"/>
      <c r="O607" s="477" t="str">
        <f>CONCATENATE('OPINI Rinci v1'!AL609,'OPINI Rinci v1'!AM609,'OPINI Rinci v1'!AO609,'OPINI Rinci v1'!AN609)</f>
        <v>WDP</v>
      </c>
      <c r="P607" s="417" t="s">
        <v>634</v>
      </c>
      <c r="Q607" s="418" t="str">
        <f>CONCATENATE('OPINI Rinci v1'!AQ609,'OPINI Rinci v1'!AR609,'OPINI Rinci v1'!AT609,'OPINI Rinci v1'!AS609)</f>
        <v>WDP</v>
      </c>
      <c r="R607" s="419" t="str">
        <f>CONCATENATE('OPINI Rinci v1'!AV609,'OPINI Rinci v1'!AW609,'OPINI Rinci v1'!AX609,'OPINI Rinci v1'!AY609)</f>
        <v>TMP</v>
      </c>
      <c r="S607" s="419" t="str">
        <f>CONCATENATE('OPINI Rinci v1'!BA609,'OPINI Rinci v1'!BB609,'OPINI Rinci v1'!BC609,'OPINI Rinci v1'!BD609)</f>
        <v>WDP</v>
      </c>
      <c r="T607" s="419" t="str">
        <f>CONCATENATE('OPINI Rinci v1'!BF609,'OPINI Rinci v1'!BG609,'OPINI Rinci v1'!BH609,'OPINI Rinci v1'!BI609)</f>
        <v>TMP</v>
      </c>
      <c r="U607" s="419" t="str">
        <f>CONCATENATE('OPINI Rinci v1'!BK609,'OPINI Rinci v1'!BL609,'OPINI Rinci v1'!BM609,'OPINI Rinci v1'!BN609)</f>
        <v>TMP</v>
      </c>
      <c r="V607" s="419" t="str">
        <f>CONCATENATE('OPINI Rinci v1'!BP609,'OPINI Rinci v1'!BQ609,'OPINI Rinci v1'!BR609,'OPINI Rinci v1'!BS609)</f>
        <v>TMP</v>
      </c>
      <c r="W607" s="419" t="str">
        <f>CONCATENATE('OPINI Rinci v1'!BU609,'OPINI Rinci v1'!BV609,'OPINI Rinci v1'!BW609,'OPINI Rinci v1'!BX609)</f>
        <v>TMP</v>
      </c>
      <c r="X607" s="419" t="str">
        <f>CONCATENATE('OPINI Rinci v1'!BZ609,'OPINI Rinci v1'!CA609,'OPINI Rinci v1'!CB609,'OPINI Rinci v1'!CC609)</f>
        <v/>
      </c>
      <c r="Y607" s="420"/>
    </row>
    <row r="608" spans="1:25" s="408" customFormat="1" ht="14.1" customHeight="1" x14ac:dyDescent="0.2">
      <c r="A608" s="409">
        <f t="shared" si="33"/>
        <v>536</v>
      </c>
      <c r="B608" s="410" t="s">
        <v>294</v>
      </c>
      <c r="C608" s="474" t="s">
        <v>24</v>
      </c>
      <c r="D608" s="475"/>
      <c r="E608" s="476" t="s">
        <v>616</v>
      </c>
      <c r="F608" s="404" t="str">
        <f>CONCATENATE('OPINI Rinci v1'!H610,'OPINI Rinci v1'!I610,'OPINI Rinci v1'!J610,'OPINI Rinci v1'!K610)</f>
        <v>WTP</v>
      </c>
      <c r="G608" s="404" t="str">
        <f>CONCATENATE('OPINI Rinci v1'!M610,'OPINI Rinci v1'!N610,'OPINI Rinci v1'!O610,'OPINI Rinci v1'!P610)</f>
        <v>WTP</v>
      </c>
      <c r="H608" s="404" t="str">
        <f>CONCATENATE('OPINI Rinci v1'!R610,'OPINI Rinci v1'!S610,'OPINI Rinci v1'!T610,'OPINI Rinci v1'!U610)</f>
        <v>WTP</v>
      </c>
      <c r="I608" s="404" t="str">
        <f>CONCATENATE('OPINI Rinci v1'!W610,'OPINI Rinci v1'!X610,'OPINI Rinci v1'!Y610,'OPINI Rinci v1'!Z610)</f>
        <v>WTP</v>
      </c>
      <c r="J608" s="404" t="str">
        <f>CONCATENATE('OPINI Rinci v1'!AB610,'OPINI Rinci v1'!AC610,'OPINI Rinci v1'!AD610,'OPINI Rinci v1'!AE610)</f>
        <v>WTP</v>
      </c>
      <c r="K608" s="414" t="str">
        <f>CONCATENATE('OPINI Rinci v1'!AG610,'OPINI Rinci v1'!AH610,'OPINI Rinci v1'!AI610,'OPINI Rinci v1'!AJ610)</f>
        <v>WTP</v>
      </c>
      <c r="L608" s="415" t="s">
        <v>634</v>
      </c>
      <c r="M608" s="416"/>
      <c r="N608" s="416"/>
      <c r="O608" s="477" t="str">
        <f>CONCATENATE('OPINI Rinci v1'!AL610,'OPINI Rinci v1'!AM610,'OPINI Rinci v1'!AO610,'OPINI Rinci v1'!AN610)</f>
        <v>WTP</v>
      </c>
      <c r="P608" s="417" t="s">
        <v>634</v>
      </c>
      <c r="Q608" s="418" t="str">
        <f>CONCATENATE('OPINI Rinci v1'!AQ610,'OPINI Rinci v1'!AR610,'OPINI Rinci v1'!AT610,'OPINI Rinci v1'!AS610)</f>
        <v>WDP</v>
      </c>
      <c r="R608" s="419" t="str">
        <f>CONCATENATE('OPINI Rinci v1'!AV610,'OPINI Rinci v1'!AW610,'OPINI Rinci v1'!AX610,'OPINI Rinci v1'!AY610)</f>
        <v>WDP</v>
      </c>
      <c r="S608" s="419" t="str">
        <f>CONCATENATE('OPINI Rinci v1'!BA610,'OPINI Rinci v1'!BB610,'OPINI Rinci v1'!BC610,'OPINI Rinci v1'!BD610)</f>
        <v>TMP</v>
      </c>
      <c r="T608" s="419" t="str">
        <f>CONCATENATE('OPINI Rinci v1'!BF610,'OPINI Rinci v1'!BG610,'OPINI Rinci v1'!BH610,'OPINI Rinci v1'!BI610)</f>
        <v>TMP</v>
      </c>
      <c r="U608" s="419" t="str">
        <f>CONCATENATE('OPINI Rinci v1'!BK610,'OPINI Rinci v1'!BL610,'OPINI Rinci v1'!BM610,'OPINI Rinci v1'!BN610)</f>
        <v>TMP</v>
      </c>
      <c r="V608" s="419" t="str">
        <f>CONCATENATE('OPINI Rinci v1'!BP610,'OPINI Rinci v1'!BQ610,'OPINI Rinci v1'!BR610,'OPINI Rinci v1'!BS610)</f>
        <v>TMP</v>
      </c>
      <c r="W608" s="419" t="str">
        <f>CONCATENATE('OPINI Rinci v1'!BU610,'OPINI Rinci v1'!BV610,'OPINI Rinci v1'!BW610,'OPINI Rinci v1'!BX610)</f>
        <v>TMP</v>
      </c>
      <c r="X608" s="419" t="str">
        <f>CONCATENATE('OPINI Rinci v1'!BZ610,'OPINI Rinci v1'!CA610,'OPINI Rinci v1'!CB610,'OPINI Rinci v1'!CC610)</f>
        <v/>
      </c>
      <c r="Y608" s="420"/>
    </row>
    <row r="609" spans="1:25" s="91" customFormat="1" ht="14.1" customHeight="1" x14ac:dyDescent="0.2">
      <c r="A609" s="76">
        <f t="shared" si="33"/>
        <v>537</v>
      </c>
      <c r="B609" s="157" t="s">
        <v>294</v>
      </c>
      <c r="C609" s="470" t="s">
        <v>26</v>
      </c>
      <c r="D609" s="479"/>
      <c r="E609" s="472" t="s">
        <v>617</v>
      </c>
      <c r="F609" s="404" t="str">
        <f>CONCATENATE('OPINI Rinci v1'!H611,'OPINI Rinci v1'!I611,'OPINI Rinci v1'!J611,'OPINI Rinci v1'!K611)</f>
        <v>WTP</v>
      </c>
      <c r="G609" s="404" t="str">
        <f>CONCATENATE('OPINI Rinci v1'!M611,'OPINI Rinci v1'!N611,'OPINI Rinci v1'!O611,'OPINI Rinci v1'!P611)</f>
        <v>WTP</v>
      </c>
      <c r="H609" s="404" t="str">
        <f>CONCATENATE('OPINI Rinci v1'!R611,'OPINI Rinci v1'!S611,'OPINI Rinci v1'!T611,'OPINI Rinci v1'!U611)</f>
        <v>WTP</v>
      </c>
      <c r="I609" s="404" t="str">
        <f>CONCATENATE('OPINI Rinci v1'!W611,'OPINI Rinci v1'!X611,'OPINI Rinci v1'!Y611,'OPINI Rinci v1'!Z611)</f>
        <v>WDP</v>
      </c>
      <c r="J609" s="404" t="str">
        <f>CONCATENATE('OPINI Rinci v1'!AB611,'OPINI Rinci v1'!AC611,'OPINI Rinci v1'!AD611,'OPINI Rinci v1'!AE611)</f>
        <v>WDP</v>
      </c>
      <c r="K609" s="404" t="str">
        <f>CONCATENATE('OPINI Rinci v1'!AG611,'OPINI Rinci v1'!AH611,'OPINI Rinci v1'!AI611,'OPINI Rinci v1'!AJ611)</f>
        <v>WDP</v>
      </c>
      <c r="L609" s="422" t="s">
        <v>634</v>
      </c>
      <c r="M609" s="423"/>
      <c r="N609" s="423"/>
      <c r="O609" s="473" t="str">
        <f>CONCATENATE('OPINI Rinci v1'!AL611,'OPINI Rinci v1'!AM611,'OPINI Rinci v1'!AO611,'OPINI Rinci v1'!AN611)</f>
        <v>TMP</v>
      </c>
      <c r="P609" s="424" t="s">
        <v>634</v>
      </c>
      <c r="Q609" s="399" t="str">
        <f>CONCATENATE('OPINI Rinci v1'!AQ611,'OPINI Rinci v1'!AR611,'OPINI Rinci v1'!AT611,'OPINI Rinci v1'!AS611)</f>
        <v>TMP</v>
      </c>
      <c r="R609" s="163" t="str">
        <f>CONCATENATE('OPINI Rinci v1'!AV611,'OPINI Rinci v1'!AW611,'OPINI Rinci v1'!AX611,'OPINI Rinci v1'!AY611)</f>
        <v>TMP</v>
      </c>
      <c r="S609" s="163" t="str">
        <f>CONCATENATE('OPINI Rinci v1'!BA611,'OPINI Rinci v1'!BB611,'OPINI Rinci v1'!BC611,'OPINI Rinci v1'!BD611)</f>
        <v>TMP</v>
      </c>
      <c r="T609" s="163" t="str">
        <f>CONCATENATE('OPINI Rinci v1'!BF611,'OPINI Rinci v1'!BG611,'OPINI Rinci v1'!BH611,'OPINI Rinci v1'!BI611)</f>
        <v>TMP</v>
      </c>
      <c r="U609" s="163" t="str">
        <f>CONCATENATE('OPINI Rinci v1'!BK611,'OPINI Rinci v1'!BL611,'OPINI Rinci v1'!BM611,'OPINI Rinci v1'!BN611)</f>
        <v>TMP</v>
      </c>
      <c r="V609" s="163" t="str">
        <f>CONCATENATE('OPINI Rinci v1'!BP611,'OPINI Rinci v1'!BQ611,'OPINI Rinci v1'!BR611,'OPINI Rinci v1'!BS611)</f>
        <v>TMP</v>
      </c>
      <c r="W609" s="163" t="str">
        <f>CONCATENATE('OPINI Rinci v1'!BU611,'OPINI Rinci v1'!BV611,'OPINI Rinci v1'!BW611,'OPINI Rinci v1'!BX611)</f>
        <v/>
      </c>
      <c r="X609" s="163" t="str">
        <f>CONCATENATE('OPINI Rinci v1'!BZ611,'OPINI Rinci v1'!CA611,'OPINI Rinci v1'!CB611,'OPINI Rinci v1'!CC611)</f>
        <v/>
      </c>
      <c r="Y609" s="397"/>
    </row>
    <row r="610" spans="1:25" s="408" customFormat="1" ht="14.1" customHeight="1" x14ac:dyDescent="0.2">
      <c r="A610" s="409">
        <f t="shared" si="33"/>
        <v>538</v>
      </c>
      <c r="B610" s="410" t="s">
        <v>294</v>
      </c>
      <c r="C610" s="474" t="s">
        <v>28</v>
      </c>
      <c r="D610" s="475"/>
      <c r="E610" s="476" t="s">
        <v>618</v>
      </c>
      <c r="F610" s="404" t="str">
        <f>CONCATENATE('OPINI Rinci v1'!H612,'OPINI Rinci v1'!I612,'OPINI Rinci v1'!J612,'OPINI Rinci v1'!K612)</f>
        <v>WTP</v>
      </c>
      <c r="G610" s="404" t="str">
        <f>CONCATENATE('OPINI Rinci v1'!M612,'OPINI Rinci v1'!N612,'OPINI Rinci v1'!O612,'OPINI Rinci v1'!P612)</f>
        <v>WTP</v>
      </c>
      <c r="H610" s="404" t="str">
        <f>CONCATENATE('OPINI Rinci v1'!R612,'OPINI Rinci v1'!S612,'OPINI Rinci v1'!T612,'OPINI Rinci v1'!U612)</f>
        <v>WTP</v>
      </c>
      <c r="I610" s="404" t="str">
        <f>CONCATENATE('OPINI Rinci v1'!W612,'OPINI Rinci v1'!X612,'OPINI Rinci v1'!Y612,'OPINI Rinci v1'!Z612)</f>
        <v>WTP</v>
      </c>
      <c r="J610" s="404" t="str">
        <f>CONCATENATE('OPINI Rinci v1'!AB612,'OPINI Rinci v1'!AC612,'OPINI Rinci v1'!AD612,'OPINI Rinci v1'!AE612)</f>
        <v>WTP</v>
      </c>
      <c r="K610" s="414" t="str">
        <f>CONCATENATE('OPINI Rinci v1'!AG612,'OPINI Rinci v1'!AH612,'OPINI Rinci v1'!AI612,'OPINI Rinci v1'!AJ612)</f>
        <v>WTP</v>
      </c>
      <c r="L610" s="415" t="s">
        <v>634</v>
      </c>
      <c r="M610" s="416"/>
      <c r="N610" s="416"/>
      <c r="O610" s="477" t="str">
        <f>CONCATENATE('OPINI Rinci v1'!AL612,'OPINI Rinci v1'!AM612,'OPINI Rinci v1'!AO612,'OPINI Rinci v1'!AN612)</f>
        <v>WTP</v>
      </c>
      <c r="P610" s="417" t="s">
        <v>634</v>
      </c>
      <c r="Q610" s="418" t="str">
        <f>CONCATENATE('OPINI Rinci v1'!AQ612,'OPINI Rinci v1'!AR612,'OPINI Rinci v1'!AT612,'OPINI Rinci v1'!AS612)</f>
        <v>WDP</v>
      </c>
      <c r="R610" s="419" t="str">
        <f>CONCATENATE('OPINI Rinci v1'!AV612,'OPINI Rinci v1'!AW612,'OPINI Rinci v1'!AX612,'OPINI Rinci v1'!AY612)</f>
        <v>TMP</v>
      </c>
      <c r="S610" s="419" t="str">
        <f>CONCATENATE('OPINI Rinci v1'!BA612,'OPINI Rinci v1'!BB612,'OPINI Rinci v1'!BC612,'OPINI Rinci v1'!BD612)</f>
        <v>WDP</v>
      </c>
      <c r="T610" s="419" t="str">
        <f>CONCATENATE('OPINI Rinci v1'!BF612,'OPINI Rinci v1'!BG612,'OPINI Rinci v1'!BH612,'OPINI Rinci v1'!BI612)</f>
        <v>TMP</v>
      </c>
      <c r="U610" s="419" t="str">
        <f>CONCATENATE('OPINI Rinci v1'!BK612,'OPINI Rinci v1'!BL612,'OPINI Rinci v1'!BM612,'OPINI Rinci v1'!BN612)</f>
        <v>TMP</v>
      </c>
      <c r="V610" s="419" t="str">
        <f>CONCATENATE('OPINI Rinci v1'!BP612,'OPINI Rinci v1'!BQ612,'OPINI Rinci v1'!BR612,'OPINI Rinci v1'!BS612)</f>
        <v>TMP</v>
      </c>
      <c r="W610" s="419" t="str">
        <f>CONCATENATE('OPINI Rinci v1'!BU612,'OPINI Rinci v1'!BV612,'OPINI Rinci v1'!BW612,'OPINI Rinci v1'!BX612)</f>
        <v>TMP</v>
      </c>
      <c r="X610" s="419" t="str">
        <f>CONCATENATE('OPINI Rinci v1'!BZ612,'OPINI Rinci v1'!CA612,'OPINI Rinci v1'!CB612,'OPINI Rinci v1'!CC612)</f>
        <v/>
      </c>
      <c r="Y610" s="420"/>
    </row>
    <row r="611" spans="1:25" s="91" customFormat="1" ht="14.1" customHeight="1" x14ac:dyDescent="0.2">
      <c r="A611" s="76">
        <f t="shared" si="33"/>
        <v>539</v>
      </c>
      <c r="B611" s="157" t="s">
        <v>294</v>
      </c>
      <c r="C611" s="470" t="s">
        <v>30</v>
      </c>
      <c r="D611" s="505"/>
      <c r="E611" s="506" t="s">
        <v>623</v>
      </c>
      <c r="F611" s="404" t="str">
        <f>CONCATENATE('OPINI Rinci v1'!H613,'OPINI Rinci v1'!I613,'OPINI Rinci v1'!J613,'OPINI Rinci v1'!K613)</f>
        <v>WTP</v>
      </c>
      <c r="G611" s="404" t="str">
        <f>CONCATENATE('OPINI Rinci v1'!M613,'OPINI Rinci v1'!N613,'OPINI Rinci v1'!O613,'OPINI Rinci v1'!P613)</f>
        <v>WTP</v>
      </c>
      <c r="H611" s="404" t="str">
        <f>CONCATENATE('OPINI Rinci v1'!R613,'OPINI Rinci v1'!S613,'OPINI Rinci v1'!T613,'OPINI Rinci v1'!U613)</f>
        <v>WTP</v>
      </c>
      <c r="I611" s="404" t="str">
        <f>CONCATENATE('OPINI Rinci v1'!W613,'OPINI Rinci v1'!X613,'OPINI Rinci v1'!Y613,'OPINI Rinci v1'!Z613)</f>
        <v>WTP</v>
      </c>
      <c r="J611" s="404" t="str">
        <f>CONCATENATE('OPINI Rinci v1'!AB613,'OPINI Rinci v1'!AC613,'OPINI Rinci v1'!AD613,'OPINI Rinci v1'!AE613)</f>
        <v>WTP</v>
      </c>
      <c r="K611" s="404" t="str">
        <f>CONCATENATE('OPINI Rinci v1'!AG613,'OPINI Rinci v1'!AH613,'OPINI Rinci v1'!AI613,'OPINI Rinci v1'!AJ613)</f>
        <v>WDP</v>
      </c>
      <c r="L611" s="422" t="s">
        <v>634</v>
      </c>
      <c r="M611" s="507"/>
      <c r="N611" s="507"/>
      <c r="O611" s="508" t="str">
        <f>CONCATENATE('OPINI Rinci v1'!AL613,'OPINI Rinci v1'!AM613,'OPINI Rinci v1'!AO613,'OPINI Rinci v1'!AN613)</f>
        <v>WDP</v>
      </c>
      <c r="P611" s="424" t="s">
        <v>634</v>
      </c>
      <c r="Q611" s="399" t="str">
        <f>CONCATENATE('OPINI Rinci v1'!AQ613,'OPINI Rinci v1'!AR613,'OPINI Rinci v1'!AT613,'OPINI Rinci v1'!AS613)</f>
        <v>TMP</v>
      </c>
      <c r="R611" s="163" t="str">
        <f>CONCATENATE('OPINI Rinci v1'!AV613,'OPINI Rinci v1'!AW613,'OPINI Rinci v1'!AX613,'OPINI Rinci v1'!AY613)</f>
        <v>TMP</v>
      </c>
      <c r="S611" s="163" t="str">
        <f>CONCATENATE('OPINI Rinci v1'!BA613,'OPINI Rinci v1'!BB613,'OPINI Rinci v1'!BC613,'OPINI Rinci v1'!BD613)</f>
        <v>TMP</v>
      </c>
      <c r="T611" s="163" t="str">
        <f>CONCATENATE('OPINI Rinci v1'!BF613,'OPINI Rinci v1'!BG613,'OPINI Rinci v1'!BH613,'OPINI Rinci v1'!BI613)</f>
        <v/>
      </c>
      <c r="U611" s="163" t="str">
        <f>CONCATENATE('OPINI Rinci v1'!BK613,'OPINI Rinci v1'!BL613,'OPINI Rinci v1'!BM613,'OPINI Rinci v1'!BN613)</f>
        <v/>
      </c>
      <c r="V611" s="163" t="str">
        <f>CONCATENATE('OPINI Rinci v1'!BP613,'OPINI Rinci v1'!BQ613,'OPINI Rinci v1'!BR613,'OPINI Rinci v1'!BS613)</f>
        <v/>
      </c>
      <c r="W611" s="163" t="str">
        <f>CONCATENATE('OPINI Rinci v1'!BU613,'OPINI Rinci v1'!BV613,'OPINI Rinci v1'!BW613,'OPINI Rinci v1'!BX613)</f>
        <v/>
      </c>
      <c r="X611" s="163" t="str">
        <f>CONCATENATE('OPINI Rinci v1'!BZ613,'OPINI Rinci v1'!CA613,'OPINI Rinci v1'!CB613,'OPINI Rinci v1'!CC613)</f>
        <v/>
      </c>
      <c r="Y611" s="397"/>
    </row>
    <row r="612" spans="1:25" s="408" customFormat="1" ht="14.1" customHeight="1" x14ac:dyDescent="0.2">
      <c r="A612" s="409">
        <f t="shared" si="33"/>
        <v>540</v>
      </c>
      <c r="B612" s="410" t="s">
        <v>294</v>
      </c>
      <c r="C612" s="474" t="s">
        <v>32</v>
      </c>
      <c r="D612" s="475"/>
      <c r="E612" s="476" t="s">
        <v>701</v>
      </c>
      <c r="F612" s="404" t="str">
        <f>CONCATENATE('OPINI Rinci v1'!H614,'OPINI Rinci v1'!I614,'OPINI Rinci v1'!J614,'OPINI Rinci v1'!K614)</f>
        <v>WTP</v>
      </c>
      <c r="G612" s="404" t="str">
        <f>CONCATENATE('OPINI Rinci v1'!M614,'OPINI Rinci v1'!N614,'OPINI Rinci v1'!O614,'OPINI Rinci v1'!P614)</f>
        <v>WTP</v>
      </c>
      <c r="H612" s="404" t="str">
        <f>CONCATENATE('OPINI Rinci v1'!R614,'OPINI Rinci v1'!S614,'OPINI Rinci v1'!T614,'OPINI Rinci v1'!U614)</f>
        <v>WTP</v>
      </c>
      <c r="I612" s="404" t="str">
        <f>CONCATENATE('OPINI Rinci v1'!W614,'OPINI Rinci v1'!X614,'OPINI Rinci v1'!Y614,'OPINI Rinci v1'!Z614)</f>
        <v>WTP</v>
      </c>
      <c r="J612" s="404" t="str">
        <f>CONCATENATE('OPINI Rinci v1'!AB614,'OPINI Rinci v1'!AC614,'OPINI Rinci v1'!AD614,'OPINI Rinci v1'!AE614)</f>
        <v>WTP</v>
      </c>
      <c r="K612" s="414" t="str">
        <f>CONCATENATE('OPINI Rinci v1'!AG614,'OPINI Rinci v1'!AH614,'OPINI Rinci v1'!AI614,'OPINI Rinci v1'!AJ614)</f>
        <v>WTP</v>
      </c>
      <c r="L612" s="415" t="s">
        <v>634</v>
      </c>
      <c r="M612" s="416"/>
      <c r="N612" s="416"/>
      <c r="O612" s="477" t="str">
        <f>CONCATENATE('OPINI Rinci v1'!AL614,'OPINI Rinci v1'!AM614,'OPINI Rinci v1'!AO614,'OPINI Rinci v1'!AN614)</f>
        <v>WDP</v>
      </c>
      <c r="P612" s="417" t="s">
        <v>634</v>
      </c>
      <c r="Q612" s="418" t="str">
        <f>CONCATENATE('OPINI Rinci v1'!AQ614,'OPINI Rinci v1'!AR614,'OPINI Rinci v1'!AT614,'OPINI Rinci v1'!AS614)</f>
        <v>TMP</v>
      </c>
      <c r="R612" s="419" t="str">
        <f>CONCATENATE('OPINI Rinci v1'!AV614,'OPINI Rinci v1'!AW614,'OPINI Rinci v1'!AX614,'OPINI Rinci v1'!AY614)</f>
        <v>TMP</v>
      </c>
      <c r="S612" s="419" t="str">
        <f>CONCATENATE('OPINI Rinci v1'!BA614,'OPINI Rinci v1'!BB614,'OPINI Rinci v1'!BC614,'OPINI Rinci v1'!BD614)</f>
        <v>TMP</v>
      </c>
      <c r="T612" s="419" t="str">
        <f>CONCATENATE('OPINI Rinci v1'!BF614,'OPINI Rinci v1'!BG614,'OPINI Rinci v1'!BH614,'OPINI Rinci v1'!BI614)</f>
        <v/>
      </c>
      <c r="U612" s="419" t="str">
        <f>CONCATENATE('OPINI Rinci v1'!BK614,'OPINI Rinci v1'!BL614,'OPINI Rinci v1'!BM614,'OPINI Rinci v1'!BN614)</f>
        <v/>
      </c>
      <c r="V612" s="419" t="str">
        <f>CONCATENATE('OPINI Rinci v1'!BP614,'OPINI Rinci v1'!BQ614,'OPINI Rinci v1'!BR614,'OPINI Rinci v1'!BS614)</f>
        <v/>
      </c>
      <c r="W612" s="419" t="str">
        <f>CONCATENATE('OPINI Rinci v1'!BU614,'OPINI Rinci v1'!BV614,'OPINI Rinci v1'!BW614,'OPINI Rinci v1'!BX614)</f>
        <v/>
      </c>
      <c r="X612" s="419" t="str">
        <f>CONCATENATE('OPINI Rinci v1'!BZ614,'OPINI Rinci v1'!CA614,'OPINI Rinci v1'!CB614,'OPINI Rinci v1'!CC614)</f>
        <v/>
      </c>
      <c r="Y612" s="420"/>
    </row>
    <row r="613" spans="1:25" s="91" customFormat="1" ht="14.1" customHeight="1" x14ac:dyDescent="0.2">
      <c r="A613" s="76">
        <f t="shared" ref="A613:A614" si="34">IF(C613="","",A612+1)</f>
        <v>541</v>
      </c>
      <c r="B613" s="157" t="s">
        <v>294</v>
      </c>
      <c r="C613" s="470" t="s">
        <v>34</v>
      </c>
      <c r="D613" s="94"/>
      <c r="E613" s="95" t="s">
        <v>683</v>
      </c>
      <c r="F613" s="404" t="str">
        <f>CONCATENATE('OPINI Rinci v1'!H615,'OPINI Rinci v1'!I615,'OPINI Rinci v1'!J615,'OPINI Rinci v1'!K615)</f>
        <v>WTP</v>
      </c>
      <c r="G613" s="404" t="str">
        <f>CONCATENATE('OPINI Rinci v1'!M615,'OPINI Rinci v1'!N615,'OPINI Rinci v1'!O615,'OPINI Rinci v1'!P615)</f>
        <v>WDP</v>
      </c>
      <c r="H613" s="404" t="str">
        <f>CONCATENATE('OPINI Rinci v1'!R615,'OPINI Rinci v1'!S615,'OPINI Rinci v1'!T615,'OPINI Rinci v1'!U615)</f>
        <v>WDP</v>
      </c>
      <c r="I613" s="404" t="str">
        <f>CONCATENATE('OPINI Rinci v1'!W615,'OPINI Rinci v1'!X615,'OPINI Rinci v1'!Y615,'OPINI Rinci v1'!Z615)</f>
        <v>WDP</v>
      </c>
      <c r="J613" s="404" t="str">
        <f>CONCATENATE('OPINI Rinci v1'!AB615,'OPINI Rinci v1'!AC615,'OPINI Rinci v1'!AD615,'OPINI Rinci v1'!AE615)</f>
        <v>WDP</v>
      </c>
      <c r="K613" s="404" t="str">
        <f>CONCATENATE('OPINI Rinci v1'!AG615,'OPINI Rinci v1'!AH615,'OPINI Rinci v1'!AI615,'OPINI Rinci v1'!AJ615)</f>
        <v>WDP</v>
      </c>
      <c r="L613" s="405" t="s">
        <v>633</v>
      </c>
      <c r="M613" s="95"/>
      <c r="N613" s="95"/>
      <c r="O613" s="500" t="str">
        <f>CONCATENATE('OPINI Rinci v1'!AL615,'OPINI Rinci v1'!AM615,'OPINI Rinci v1'!AO615,'OPINI Rinci v1'!AN615)</f>
        <v/>
      </c>
      <c r="P613" s="509"/>
      <c r="Q613" s="510"/>
      <c r="R613" s="511"/>
      <c r="S613" s="99"/>
      <c r="T613" s="99"/>
      <c r="U613" s="99"/>
      <c r="V613" s="99"/>
      <c r="W613" s="99"/>
      <c r="X613" s="99"/>
      <c r="Y613" s="397"/>
    </row>
    <row r="614" spans="1:25" s="91" customFormat="1" ht="14.1" customHeight="1" x14ac:dyDescent="0.2">
      <c r="A614" s="76">
        <f t="shared" si="34"/>
        <v>542</v>
      </c>
      <c r="B614" s="157" t="s">
        <v>294</v>
      </c>
      <c r="C614" s="470" t="s">
        <v>36</v>
      </c>
      <c r="D614" s="94"/>
      <c r="E614" s="95" t="s">
        <v>684</v>
      </c>
      <c r="F614" s="404" t="str">
        <f>CONCATENATE('OPINI Rinci v1'!H616,'OPINI Rinci v1'!I616,'OPINI Rinci v1'!J616,'OPINI Rinci v1'!K616)</f>
        <v/>
      </c>
      <c r="G614" s="404" t="str">
        <f>CONCATENATE('OPINI Rinci v1'!M616,'OPINI Rinci v1'!N616,'OPINI Rinci v1'!O616,'OPINI Rinci v1'!P616)</f>
        <v>WDP</v>
      </c>
      <c r="H614" s="404" t="str">
        <f>CONCATENATE('OPINI Rinci v1'!R616,'OPINI Rinci v1'!S616,'OPINI Rinci v1'!T616,'OPINI Rinci v1'!U616)</f>
        <v>WDP</v>
      </c>
      <c r="I614" s="404" t="str">
        <f>CONCATENATE('OPINI Rinci v1'!W616,'OPINI Rinci v1'!X616,'OPINI Rinci v1'!Y616,'OPINI Rinci v1'!Z616)</f>
        <v>WDP</v>
      </c>
      <c r="J614" s="404" t="str">
        <f>CONCATENATE('OPINI Rinci v1'!AB616,'OPINI Rinci v1'!AC616,'OPINI Rinci v1'!AD616,'OPINI Rinci v1'!AE616)</f>
        <v>WDP</v>
      </c>
      <c r="K614" s="404" t="str">
        <f>CONCATENATE('OPINI Rinci v1'!AG616,'OPINI Rinci v1'!AH616,'OPINI Rinci v1'!AI616,'OPINI Rinci v1'!AJ616)</f>
        <v>WDP</v>
      </c>
      <c r="L614" s="405" t="s">
        <v>633</v>
      </c>
      <c r="M614" s="95"/>
      <c r="N614" s="95"/>
      <c r="O614" s="500" t="str">
        <f>CONCATENATE('OPINI Rinci v1'!AL616,'OPINI Rinci v1'!AM616,'OPINI Rinci v1'!AO616,'OPINI Rinci v1'!AN616)</f>
        <v/>
      </c>
      <c r="P614" s="509"/>
      <c r="Q614" s="510"/>
      <c r="R614" s="511"/>
      <c r="S614" s="99"/>
      <c r="T614" s="99"/>
      <c r="U614" s="99"/>
      <c r="V614" s="99"/>
      <c r="W614" s="99"/>
      <c r="X614" s="99"/>
      <c r="Y614" s="397"/>
    </row>
    <row r="615" spans="1:25" s="91" customFormat="1" ht="14.1" customHeight="1" x14ac:dyDescent="0.2">
      <c r="A615" s="76"/>
      <c r="B615" s="96"/>
      <c r="C615" s="512"/>
      <c r="D615" s="94"/>
      <c r="E615" s="95"/>
      <c r="F615" s="95"/>
      <c r="G615" s="95"/>
      <c r="H615" s="95"/>
      <c r="I615" s="95"/>
      <c r="J615" s="95"/>
      <c r="K615" s="95"/>
      <c r="L615" s="95"/>
      <c r="M615" s="95"/>
      <c r="N615" s="95"/>
      <c r="O615" s="500"/>
      <c r="P615" s="95"/>
      <c r="Q615" s="95"/>
      <c r="R615" s="263"/>
      <c r="S615" s="99"/>
      <c r="T615" s="99"/>
      <c r="U615" s="99"/>
      <c r="V615" s="99"/>
      <c r="W615" s="99"/>
      <c r="X615" s="99"/>
      <c r="Y615" s="397"/>
    </row>
    <row r="616" spans="1:25" s="59" customFormat="1" ht="19.5" customHeight="1" x14ac:dyDescent="0.25">
      <c r="A616" s="513"/>
      <c r="B616" s="514"/>
      <c r="C616" s="514"/>
      <c r="D616" s="514"/>
      <c r="E616" s="515" t="s">
        <v>619</v>
      </c>
      <c r="F616" s="516">
        <f t="shared" ref="F616:K616" si="35">COUNTIF(F7:F614,"WTP")+COUNTIF(F7:F614,"WDP")+COUNTIF(F7:F614,"TMP")+COUNTIF(F7:F614,"TW")</f>
        <v>429</v>
      </c>
      <c r="G616" s="517">
        <f t="shared" si="35"/>
        <v>524</v>
      </c>
      <c r="H616" s="518">
        <f t="shared" si="35"/>
        <v>542</v>
      </c>
      <c r="I616" s="519">
        <f t="shared" si="35"/>
        <v>537</v>
      </c>
      <c r="J616" s="519">
        <f t="shared" si="35"/>
        <v>532</v>
      </c>
      <c r="K616" s="520">
        <f t="shared" si="35"/>
        <v>539</v>
      </c>
      <c r="L616" s="521">
        <f>COUNTIF(L6:L614,"BS")+COUNTIF(L6:L614,"BNS")+COUNTIF(L6:L614,"NON")</f>
        <v>539</v>
      </c>
      <c r="M616" s="522"/>
      <c r="N616" s="522"/>
      <c r="O616" s="523">
        <f>COUNTIF(O7:O614,"WTP")+COUNTIF(O7:O614,"WDP")+COUNTIF(O7:O614,"TMP")+COUNTIF(O7:O614,"TW")</f>
        <v>524</v>
      </c>
      <c r="P616" s="524">
        <f>COUNTIF(P6:P612,"BS")+COUNTIF(P6:P612,"BNS")+COUNTIF(P6:P612,"NON")</f>
        <v>524</v>
      </c>
      <c r="Q616" s="525">
        <f>COUNTIF(Q7:Q612,"WTP")+COUNTIF(Q7:Q612,"WDP")+COUNTIF(Q7:Q612,"TMP")+COUNTIF(Q7:Q612,"TW")</f>
        <v>524</v>
      </c>
      <c r="R616" s="271">
        <f>COUNTIF(R7:R612,"WTP")+COUNTIF(R7:R612,"WDP")+COUNTIF(R7:R612,"TMP")+COUNTIF(R7:R612,"TW")</f>
        <v>524</v>
      </c>
      <c r="S616" s="271">
        <f>COUNTIF(S7:S612,"WTP")+COUNTIF(S7:S612,"WDP")+COUNTIF(S7:S612,"TMP")+COUNTIF(S7:S612,"TW")</f>
        <v>522</v>
      </c>
      <c r="T616" s="271">
        <f>COUNTIF(T7:T612,"WTP")+COUNTIF(T7:T612,"WDP")+COUNTIF(T7:T612,"TMP")+COUNTIF(T7:T612,"TW")</f>
        <v>504</v>
      </c>
      <c r="U616" s="271">
        <f t="shared" ref="U616:X616" si="36">COUNTIF(U7:U612,"WTP")+COUNTIF(U7:U612,"WDP")+COUNTIF(U7:U612,"TMP")+COUNTIF(U7:U612,"TW")</f>
        <v>485</v>
      </c>
      <c r="V616" s="271">
        <f t="shared" si="36"/>
        <v>464</v>
      </c>
      <c r="W616" s="271">
        <f t="shared" si="36"/>
        <v>462</v>
      </c>
      <c r="X616" s="271">
        <f t="shared" si="36"/>
        <v>363</v>
      </c>
      <c r="Y616" s="400"/>
    </row>
    <row r="618" spans="1:25" x14ac:dyDescent="0.25">
      <c r="E618" s="526" t="s">
        <v>634</v>
      </c>
      <c r="F618" s="118"/>
      <c r="G618" s="118"/>
      <c r="H618" s="118"/>
      <c r="I618" s="118"/>
      <c r="J618" s="118" t="s">
        <v>657</v>
      </c>
      <c r="K618" s="118"/>
      <c r="L618" s="527">
        <f>COUNTIF(L6:L614,"BS")</f>
        <v>361</v>
      </c>
      <c r="M618" s="528"/>
      <c r="N618" s="528"/>
      <c r="O618" s="119"/>
      <c r="P618" s="529">
        <f>COUNTIF(P6:P612,"BS")</f>
        <v>331</v>
      </c>
    </row>
    <row r="619" spans="1:25" x14ac:dyDescent="0.25">
      <c r="E619" s="526" t="s">
        <v>632</v>
      </c>
      <c r="F619" s="118"/>
      <c r="G619" s="118"/>
      <c r="H619" s="118"/>
      <c r="I619" s="118"/>
      <c r="J619" s="118" t="s">
        <v>657</v>
      </c>
      <c r="K619" s="118"/>
      <c r="L619" s="527">
        <f>COUNTIF(L6:L614,"BNS")</f>
        <v>101</v>
      </c>
      <c r="M619" s="530"/>
      <c r="N619" s="530"/>
      <c r="O619" s="119"/>
      <c r="P619" s="529">
        <f>COUNTIF(P6:P612,"BNS")</f>
        <v>171</v>
      </c>
    </row>
    <row r="620" spans="1:25" x14ac:dyDescent="0.25">
      <c r="E620" s="526" t="s">
        <v>633</v>
      </c>
      <c r="F620" s="118"/>
      <c r="G620" s="118"/>
      <c r="H620" s="118"/>
      <c r="I620" s="118"/>
      <c r="J620" s="118"/>
      <c r="K620" s="118"/>
      <c r="L620" s="527">
        <f>COUNTIF(L6:L614,"NON")</f>
        <v>77</v>
      </c>
      <c r="M620" s="530"/>
      <c r="N620" s="530"/>
      <c r="O620" s="119"/>
      <c r="P620" s="529">
        <f>COUNTIF(P6:P612,"NON")</f>
        <v>22</v>
      </c>
    </row>
    <row r="621" spans="1:25" x14ac:dyDescent="0.25">
      <c r="B621" s="42"/>
      <c r="D621" s="42"/>
      <c r="E621" s="118"/>
      <c r="F621" s="118"/>
      <c r="G621" s="118"/>
      <c r="H621" s="118"/>
      <c r="I621" s="118"/>
      <c r="J621" s="118"/>
      <c r="K621" s="118"/>
      <c r="L621" s="531"/>
      <c r="M621" s="530"/>
      <c r="N621" s="530"/>
      <c r="O621" s="119"/>
      <c r="P621" s="532"/>
    </row>
    <row r="622" spans="1:25" x14ac:dyDescent="0.25">
      <c r="E622" s="533" t="s">
        <v>0</v>
      </c>
      <c r="F622" s="533"/>
      <c r="G622" s="533"/>
      <c r="H622" s="533"/>
      <c r="I622" s="533"/>
      <c r="J622" s="533"/>
      <c r="K622" s="534">
        <f>COUNTIF(K6:K614,"WTP")</f>
        <v>252</v>
      </c>
      <c r="L622" s="533"/>
      <c r="M622" s="533"/>
      <c r="N622" s="533"/>
      <c r="O622" s="534">
        <f>COUNTIF(O6:O614,"WTP")</f>
        <v>156</v>
      </c>
      <c r="Q622" s="529">
        <f>COUNTIF(Q6:Q612,"WTP")</f>
        <v>119</v>
      </c>
    </row>
    <row r="623" spans="1:25" x14ac:dyDescent="0.25">
      <c r="B623" s="40"/>
      <c r="C623" s="40"/>
      <c r="D623" s="40"/>
      <c r="E623" s="535" t="s">
        <v>1</v>
      </c>
      <c r="F623" s="535"/>
      <c r="G623" s="535"/>
      <c r="H623" s="535"/>
      <c r="I623" s="535"/>
      <c r="J623" s="535"/>
      <c r="K623" s="536">
        <f>COUNTIF(K6:K614,"WDP")</f>
        <v>248</v>
      </c>
      <c r="L623" s="535"/>
      <c r="M623" s="535"/>
      <c r="N623" s="535"/>
      <c r="O623" s="536">
        <f>COUNTIF(O6:O614,"WDP")</f>
        <v>311</v>
      </c>
      <c r="P623" s="40"/>
      <c r="Q623" s="529">
        <f>COUNTIF(Q6:Q612,"WDP")</f>
        <v>320</v>
      </c>
      <c r="R623" s="278"/>
    </row>
    <row r="624" spans="1:25" x14ac:dyDescent="0.25">
      <c r="E624" s="533" t="s">
        <v>3</v>
      </c>
      <c r="F624" s="533"/>
      <c r="G624" s="533"/>
      <c r="H624" s="533"/>
      <c r="I624" s="533"/>
      <c r="J624" s="533"/>
      <c r="K624" s="534">
        <f>COUNTIF(K6:K614,"TMP")</f>
        <v>34</v>
      </c>
      <c r="L624" s="533"/>
      <c r="M624" s="533"/>
      <c r="N624" s="533"/>
      <c r="O624" s="534">
        <f>COUNTIF(O6:O614,"TMP")</f>
        <v>46</v>
      </c>
      <c r="Q624" s="529">
        <f>COUNTIF(Q6:Q612,"TMP")</f>
        <v>79</v>
      </c>
    </row>
    <row r="625" spans="2:24" x14ac:dyDescent="0.25">
      <c r="B625" s="40"/>
      <c r="C625" s="40"/>
      <c r="D625" s="40"/>
      <c r="E625" s="535" t="s">
        <v>2</v>
      </c>
      <c r="F625" s="535"/>
      <c r="G625" s="535"/>
      <c r="H625" s="535"/>
      <c r="I625" s="535"/>
      <c r="J625" s="535"/>
      <c r="K625" s="536">
        <f>COUNTIF(K6:K614,"TW")</f>
        <v>5</v>
      </c>
      <c r="L625" s="535"/>
      <c r="M625" s="535"/>
      <c r="N625" s="535"/>
      <c r="O625" s="536">
        <f>COUNTIF(O6:O614,"TW")</f>
        <v>11</v>
      </c>
      <c r="P625" s="40"/>
      <c r="Q625" s="529">
        <f>COUNTIF(Q6:Q612,"TW")</f>
        <v>6</v>
      </c>
      <c r="R625" s="278"/>
    </row>
    <row r="627" spans="2:24" x14ac:dyDescent="0.25">
      <c r="C627" s="118" t="s">
        <v>696</v>
      </c>
      <c r="E627" s="118" t="s">
        <v>711</v>
      </c>
      <c r="F627" s="118"/>
      <c r="G627" s="118"/>
      <c r="H627" s="118"/>
      <c r="I627" s="118"/>
      <c r="J627" s="118"/>
    </row>
    <row r="628" spans="2:24" ht="32.25" customHeight="1" x14ac:dyDescent="0.25">
      <c r="D628" s="42" t="s">
        <v>694</v>
      </c>
      <c r="E628" s="613" t="s">
        <v>714</v>
      </c>
      <c r="F628" s="613"/>
      <c r="G628" s="613"/>
      <c r="H628" s="613"/>
      <c r="I628" s="613"/>
      <c r="J628" s="613"/>
      <c r="K628" s="613"/>
      <c r="L628" s="613"/>
      <c r="M628" s="613"/>
      <c r="N628" s="613"/>
      <c r="O628" s="613"/>
      <c r="P628" s="613"/>
      <c r="Q628" s="613"/>
      <c r="R628" s="613"/>
      <c r="S628" s="613"/>
      <c r="T628" s="613"/>
      <c r="U628" s="613"/>
      <c r="V628" s="613"/>
      <c r="W628" s="613"/>
      <c r="X628" s="613"/>
    </row>
    <row r="629" spans="2:24" x14ac:dyDescent="0.25">
      <c r="D629" s="42" t="s">
        <v>695</v>
      </c>
      <c r="E629" s="613" t="s">
        <v>713</v>
      </c>
      <c r="F629" s="613"/>
      <c r="G629" s="613"/>
      <c r="H629" s="613"/>
      <c r="I629" s="613"/>
      <c r="J629" s="613"/>
      <c r="K629" s="613"/>
      <c r="L629" s="613"/>
      <c r="M629" s="613"/>
      <c r="N629" s="613"/>
      <c r="O629" s="613"/>
      <c r="P629" s="613"/>
      <c r="Q629" s="613"/>
      <c r="R629" s="613"/>
      <c r="S629" s="613"/>
      <c r="T629" s="613"/>
      <c r="U629" s="613"/>
      <c r="V629" s="613"/>
      <c r="W629" s="613"/>
      <c r="X629" s="613"/>
    </row>
    <row r="630" spans="2:24" x14ac:dyDescent="0.25">
      <c r="E630" s="42"/>
    </row>
    <row r="632" spans="2:24" x14ac:dyDescent="0.25">
      <c r="E632" s="42" t="s">
        <v>709</v>
      </c>
    </row>
    <row r="633" spans="2:24" x14ac:dyDescent="0.25">
      <c r="E633" s="42" t="s">
        <v>712</v>
      </c>
    </row>
    <row r="634" spans="2:24" x14ac:dyDescent="0.25">
      <c r="E634" s="42" t="s">
        <v>710</v>
      </c>
    </row>
  </sheetData>
  <autoFilter ref="K1:K629"/>
  <mergeCells count="3">
    <mergeCell ref="A4:C4"/>
    <mergeCell ref="E628:X628"/>
    <mergeCell ref="E629:X629"/>
  </mergeCells>
  <printOptions horizontalCentered="1"/>
  <pageMargins left="0.59055118110236227" right="0" top="0" bottom="0" header="0.23622047244094491" footer="0.31496062992125984"/>
  <pageSetup paperSize="9" scale="90"/>
  <headerFooter>
    <oddFooter>&amp;R&amp;P</oddFooter>
  </headerFooter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OPINI Total</vt:lpstr>
      <vt:lpstr>OPINI PerProv</vt:lpstr>
      <vt:lpstr>OPINI Rinci v1</vt:lpstr>
      <vt:lpstr>OPINI 2010</vt:lpstr>
      <vt:lpstr>Opini Rinci v2 </vt:lpstr>
      <vt:lpstr>Lembar1</vt:lpstr>
      <vt:lpstr>'OPINI 2010'!Print_Area</vt:lpstr>
      <vt:lpstr>'OPINI PerProv'!Print_Area</vt:lpstr>
      <vt:lpstr>'OPINI Rinci v1'!Print_Area</vt:lpstr>
      <vt:lpstr>'Opini Rinci v2 '!Print_Area</vt:lpstr>
      <vt:lpstr>'OPINI Total'!Print_Area</vt:lpstr>
      <vt:lpstr>'OPINI 2010'!Print_Titles</vt:lpstr>
      <vt:lpstr>'OPINI PerProv'!Print_Titles</vt:lpstr>
      <vt:lpstr>'OPINI Rinci v1'!Print_Titles</vt:lpstr>
      <vt:lpstr>'Opini Rinci v2 '!Print_Titles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Wibowo</dc:creator>
  <cp:lastModifiedBy>ismail - [2010]</cp:lastModifiedBy>
  <dcterms:created xsi:type="dcterms:W3CDTF">2011-04-19T15:20:59Z</dcterms:created>
  <dcterms:modified xsi:type="dcterms:W3CDTF">2020-11-20T02:23:47Z</dcterms:modified>
</cp:coreProperties>
</file>